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/>
  <mc:AlternateContent xmlns:mc="http://schemas.openxmlformats.org/markup-compatibility/2006">
    <mc:Choice Requires="x15">
      <x15ac:absPath xmlns:x15ac="http://schemas.microsoft.com/office/spreadsheetml/2010/11/ac" url="/Users/dolabo01/Library/CloudStorage/Box-Box/DOLABO_all（＝共有フォルダ）/01_商品開発/01_新商品スペック/26ss/Bergs/"/>
    </mc:Choice>
  </mc:AlternateContent>
  <xr:revisionPtr revIDLastSave="0" documentId="8_{95693124-2816-B048-9FD9-AECA9FE469E5}" xr6:coauthVersionLast="47" xr6:coauthVersionMax="47" xr10:uidLastSave="{00000000-0000-0000-0000-000000000000}"/>
  <bookViews>
    <workbookView xWindow="1400" yWindow="3400" windowWidth="32060" windowHeight="17860" xr2:uid="{86493F53-77AD-48F7-BEE8-F0E07830EFA8}"/>
  </bookViews>
  <sheets>
    <sheet name="BERGSお客様ｵｰﾀﾞｰｼｰﾄ【品番・JAN】 " sheetId="1" r:id="rId1"/>
    <sheet name="商品リスト" sheetId="2" r:id="rId2"/>
  </sheets>
  <definedNames>
    <definedName name="_xlnm._FilterDatabase" localSheetId="1" hidden="1">商品リスト!$A$1:$H$1</definedName>
    <definedName name="_xlnm.Print_Area" localSheetId="0">'BERGSお客様ｵｰﾀﾞｰｼｰﾄ【品番・JAN】 '!$A$1:$R$745</definedName>
    <definedName name="_xlnm.Print_Area" localSheetId="1">商品リスト!$A$1:$H$555</definedName>
    <definedName name="_xlnm.Print_Titles" localSheetId="0">'BERGSお客様ｵｰﾀﾞｰｼｰﾄ【品番・JAN】 '!$1:$2</definedName>
    <definedName name="_xlnm.Print_Titles" localSheetId="1">商品リスト!$1:$1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419" i="1" l="1"/>
  <c r="BD419" i="1"/>
  <c r="AC740" i="1"/>
  <c r="S740" i="1"/>
  <c r="AD734" i="1"/>
  <c r="AC734" i="1"/>
  <c r="T734" i="1"/>
  <c r="S734" i="1"/>
  <c r="AD732" i="1"/>
  <c r="AC732" i="1"/>
  <c r="T732" i="1"/>
  <c r="S732" i="1"/>
  <c r="AD727" i="1"/>
  <c r="AC727" i="1"/>
  <c r="T727" i="1"/>
  <c r="S727" i="1"/>
  <c r="AD725" i="1"/>
  <c r="AC725" i="1"/>
  <c r="T725" i="1"/>
  <c r="S725" i="1"/>
  <c r="AD723" i="1"/>
  <c r="AC723" i="1"/>
  <c r="T723" i="1"/>
  <c r="S723" i="1"/>
  <c r="AD721" i="1"/>
  <c r="AC721" i="1"/>
  <c r="T721" i="1"/>
  <c r="S721" i="1"/>
  <c r="AD716" i="1"/>
  <c r="AC716" i="1"/>
  <c r="T716" i="1"/>
  <c r="S716" i="1"/>
  <c r="AD714" i="1"/>
  <c r="AC714" i="1"/>
  <c r="T714" i="1"/>
  <c r="S714" i="1"/>
  <c r="AD712" i="1"/>
  <c r="AC712" i="1"/>
  <c r="T712" i="1"/>
  <c r="S712" i="1"/>
  <c r="AD707" i="1"/>
  <c r="AC707" i="1"/>
  <c r="AB707" i="1"/>
  <c r="T707" i="1"/>
  <c r="S707" i="1"/>
  <c r="AD705" i="1"/>
  <c r="AC705" i="1"/>
  <c r="AB705" i="1"/>
  <c r="T705" i="1"/>
  <c r="S705" i="1"/>
  <c r="AD703" i="1"/>
  <c r="AC703" i="1"/>
  <c r="AB703" i="1"/>
  <c r="T703" i="1"/>
  <c r="S703" i="1"/>
  <c r="AD701" i="1"/>
  <c r="AC701" i="1"/>
  <c r="AB701" i="1"/>
  <c r="T701" i="1"/>
  <c r="S701" i="1"/>
  <c r="AD699" i="1"/>
  <c r="AC699" i="1"/>
  <c r="AB699" i="1"/>
  <c r="T699" i="1"/>
  <c r="S699" i="1"/>
  <c r="AD697" i="1"/>
  <c r="AC697" i="1"/>
  <c r="AB697" i="1"/>
  <c r="T697" i="1"/>
  <c r="S697" i="1"/>
  <c r="AD692" i="1"/>
  <c r="AC692" i="1"/>
  <c r="T692" i="1"/>
  <c r="S692" i="1"/>
  <c r="AE686" i="1"/>
  <c r="AD686" i="1"/>
  <c r="AC686" i="1"/>
  <c r="U686" i="1"/>
  <c r="T686" i="1"/>
  <c r="S686" i="1"/>
  <c r="AE683" i="1"/>
  <c r="AD683" i="1"/>
  <c r="AC683" i="1"/>
  <c r="U683" i="1"/>
  <c r="T683" i="1"/>
  <c r="S683" i="1"/>
  <c r="AE680" i="1"/>
  <c r="AD680" i="1"/>
  <c r="AC680" i="1"/>
  <c r="U680" i="1"/>
  <c r="T680" i="1"/>
  <c r="S680" i="1"/>
  <c r="AD674" i="1"/>
  <c r="AC674" i="1"/>
  <c r="U674" i="1"/>
  <c r="T674" i="1"/>
  <c r="S674" i="1"/>
  <c r="AD671" i="1"/>
  <c r="AC671" i="1"/>
  <c r="U671" i="1"/>
  <c r="T671" i="1"/>
  <c r="S671" i="1"/>
  <c r="AD668" i="1"/>
  <c r="AC668" i="1"/>
  <c r="U668" i="1"/>
  <c r="T668" i="1"/>
  <c r="S668" i="1"/>
  <c r="AC664" i="1"/>
  <c r="AB664" i="1"/>
  <c r="S664" i="1"/>
  <c r="AC663" i="1"/>
  <c r="AB663" i="1"/>
  <c r="S663" i="1"/>
  <c r="AC662" i="1"/>
  <c r="AB662" i="1"/>
  <c r="S662" i="1"/>
  <c r="AC661" i="1"/>
  <c r="AB661" i="1"/>
  <c r="S661" i="1"/>
  <c r="AD655" i="1"/>
  <c r="AC655" i="1"/>
  <c r="AB655" i="1"/>
  <c r="T655" i="1"/>
  <c r="S655" i="1"/>
  <c r="AD653" i="1"/>
  <c r="AC653" i="1"/>
  <c r="AB653" i="1"/>
  <c r="T653" i="1"/>
  <c r="S653" i="1"/>
  <c r="AD651" i="1"/>
  <c r="AC651" i="1"/>
  <c r="AB651" i="1"/>
  <c r="T651" i="1"/>
  <c r="S651" i="1"/>
  <c r="AD649" i="1"/>
  <c r="AC649" i="1"/>
  <c r="AB649" i="1"/>
  <c r="T649" i="1"/>
  <c r="S649" i="1"/>
  <c r="AD644" i="1"/>
  <c r="AC644" i="1"/>
  <c r="AB644" i="1"/>
  <c r="T644" i="1"/>
  <c r="S644" i="1"/>
  <c r="AD642" i="1"/>
  <c r="AC642" i="1"/>
  <c r="AB642" i="1"/>
  <c r="T642" i="1"/>
  <c r="S642" i="1"/>
  <c r="AD640" i="1"/>
  <c r="AC640" i="1"/>
  <c r="AB640" i="1"/>
  <c r="T640" i="1"/>
  <c r="S640" i="1"/>
  <c r="AB636" i="1"/>
  <c r="AD634" i="1"/>
  <c r="AC634" i="1"/>
  <c r="T634" i="1"/>
  <c r="S634" i="1"/>
  <c r="AD632" i="1"/>
  <c r="AC632" i="1"/>
  <c r="AB632" i="1"/>
  <c r="T632" i="1"/>
  <c r="S632" i="1"/>
  <c r="AD630" i="1"/>
  <c r="AC630" i="1"/>
  <c r="AB630" i="1"/>
  <c r="T630" i="1"/>
  <c r="S630" i="1"/>
  <c r="AD625" i="1"/>
  <c r="AC625" i="1"/>
  <c r="AB625" i="1"/>
  <c r="T625" i="1"/>
  <c r="S625" i="1"/>
  <c r="AD623" i="1"/>
  <c r="AC623" i="1"/>
  <c r="AB623" i="1"/>
  <c r="T623" i="1"/>
  <c r="S623" i="1"/>
  <c r="AD621" i="1"/>
  <c r="AC621" i="1"/>
  <c r="AB621" i="1"/>
  <c r="T621" i="1"/>
  <c r="S621" i="1"/>
  <c r="AD615" i="1"/>
  <c r="AC615" i="1"/>
  <c r="T615" i="1"/>
  <c r="S615" i="1"/>
  <c r="AD613" i="1"/>
  <c r="AC613" i="1"/>
  <c r="T613" i="1"/>
  <c r="S613" i="1"/>
  <c r="AD611" i="1"/>
  <c r="AC611" i="1"/>
  <c r="T611" i="1"/>
  <c r="S611" i="1"/>
  <c r="AD609" i="1"/>
  <c r="AC609" i="1"/>
  <c r="T609" i="1"/>
  <c r="S609" i="1"/>
  <c r="AD607" i="1"/>
  <c r="AC607" i="1"/>
  <c r="T607" i="1"/>
  <c r="S607" i="1"/>
  <c r="AD602" i="1"/>
  <c r="AC602" i="1"/>
  <c r="T602" i="1"/>
  <c r="S602" i="1"/>
  <c r="AD600" i="1"/>
  <c r="AC600" i="1"/>
  <c r="T600" i="1"/>
  <c r="S600" i="1"/>
  <c r="AD598" i="1"/>
  <c r="AC598" i="1"/>
  <c r="T598" i="1"/>
  <c r="S598" i="1"/>
  <c r="AD592" i="1"/>
  <c r="AC592" i="1"/>
  <c r="T592" i="1"/>
  <c r="S592" i="1"/>
  <c r="AD590" i="1"/>
  <c r="AC590" i="1"/>
  <c r="T590" i="1"/>
  <c r="S590" i="1"/>
  <c r="AD588" i="1"/>
  <c r="AC588" i="1"/>
  <c r="T588" i="1"/>
  <c r="S588" i="1"/>
  <c r="AD586" i="1"/>
  <c r="AC586" i="1"/>
  <c r="T586" i="1"/>
  <c r="S586" i="1"/>
  <c r="AD584" i="1"/>
  <c r="AC584" i="1"/>
  <c r="T584" i="1"/>
  <c r="S584" i="1"/>
  <c r="AD579" i="1"/>
  <c r="AC579" i="1"/>
  <c r="AB579" i="1"/>
  <c r="T579" i="1"/>
  <c r="S579" i="1"/>
  <c r="AD577" i="1"/>
  <c r="AC577" i="1"/>
  <c r="AB577" i="1"/>
  <c r="T577" i="1"/>
  <c r="S577" i="1"/>
  <c r="AD575" i="1"/>
  <c r="AC575" i="1"/>
  <c r="AB575" i="1"/>
  <c r="T575" i="1"/>
  <c r="S575" i="1"/>
  <c r="AD573" i="1"/>
  <c r="AC573" i="1"/>
  <c r="AB573" i="1"/>
  <c r="T573" i="1"/>
  <c r="S573" i="1"/>
  <c r="AD571" i="1"/>
  <c r="AC571" i="1"/>
  <c r="AB571" i="1"/>
  <c r="T571" i="1"/>
  <c r="S571" i="1"/>
  <c r="AD566" i="1"/>
  <c r="AC566" i="1"/>
  <c r="AB566" i="1"/>
  <c r="T566" i="1"/>
  <c r="S566" i="1"/>
  <c r="AD564" i="1"/>
  <c r="AC564" i="1"/>
  <c r="AB564" i="1"/>
  <c r="T564" i="1"/>
  <c r="S564" i="1"/>
  <c r="AD562" i="1"/>
  <c r="AC562" i="1"/>
  <c r="AB562" i="1"/>
  <c r="T562" i="1"/>
  <c r="S562" i="1"/>
  <c r="AD557" i="1"/>
  <c r="AC557" i="1"/>
  <c r="AB557" i="1"/>
  <c r="T557" i="1"/>
  <c r="S557" i="1"/>
  <c r="AD555" i="1"/>
  <c r="AC555" i="1"/>
  <c r="AB555" i="1"/>
  <c r="T555" i="1"/>
  <c r="S555" i="1"/>
  <c r="AD553" i="1"/>
  <c r="AC553" i="1"/>
  <c r="AB553" i="1"/>
  <c r="T553" i="1"/>
  <c r="S553" i="1"/>
  <c r="AD549" i="1"/>
  <c r="AC549" i="1"/>
  <c r="AB549" i="1"/>
  <c r="T549" i="1"/>
  <c r="S549" i="1"/>
  <c r="AD548" i="1"/>
  <c r="AC548" i="1"/>
  <c r="T548" i="1"/>
  <c r="S548" i="1"/>
  <c r="AD546" i="1"/>
  <c r="AC546" i="1"/>
  <c r="AB546" i="1"/>
  <c r="T546" i="1"/>
  <c r="S546" i="1"/>
  <c r="AD545" i="1"/>
  <c r="AC545" i="1"/>
  <c r="T545" i="1"/>
  <c r="S545" i="1"/>
  <c r="AC540" i="1"/>
  <c r="S540" i="1"/>
  <c r="AC539" i="1"/>
  <c r="S539" i="1"/>
  <c r="AC538" i="1"/>
  <c r="S538" i="1"/>
  <c r="AD534" i="1"/>
  <c r="AC534" i="1"/>
  <c r="T534" i="1"/>
  <c r="S534" i="1"/>
  <c r="AD532" i="1"/>
  <c r="AC532" i="1"/>
  <c r="T532" i="1"/>
  <c r="S532" i="1"/>
  <c r="AD530" i="1"/>
  <c r="AC530" i="1"/>
  <c r="T530" i="1"/>
  <c r="S530" i="1"/>
  <c r="AD528" i="1"/>
  <c r="AC528" i="1"/>
  <c r="T528" i="1"/>
  <c r="S528" i="1"/>
  <c r="AD526" i="1"/>
  <c r="AC526" i="1"/>
  <c r="T526" i="1"/>
  <c r="S526" i="1"/>
  <c r="AC522" i="1"/>
  <c r="S522" i="1"/>
  <c r="AC521" i="1"/>
  <c r="S521" i="1"/>
  <c r="AC520" i="1"/>
  <c r="S520" i="1"/>
  <c r="AD514" i="1"/>
  <c r="AC514" i="1"/>
  <c r="AB514" i="1"/>
  <c r="T514" i="1"/>
  <c r="S514" i="1"/>
  <c r="AD512" i="1"/>
  <c r="AC512" i="1"/>
  <c r="T512" i="1"/>
  <c r="S512" i="1"/>
  <c r="AC507" i="1"/>
  <c r="AB507" i="1"/>
  <c r="S507" i="1"/>
  <c r="AC505" i="1"/>
  <c r="S505" i="1"/>
  <c r="AC500" i="1"/>
  <c r="S500" i="1"/>
  <c r="AC498" i="1"/>
  <c r="S498" i="1"/>
  <c r="AC497" i="1"/>
  <c r="S497" i="1"/>
  <c r="AC496" i="1"/>
  <c r="S496" i="1"/>
  <c r="AC495" i="1"/>
  <c r="S495" i="1"/>
  <c r="AC494" i="1"/>
  <c r="S494" i="1"/>
  <c r="AC489" i="1"/>
  <c r="S489" i="1"/>
  <c r="AD484" i="1"/>
  <c r="AC484" i="1"/>
  <c r="T484" i="1"/>
  <c r="S484" i="1"/>
  <c r="AD482" i="1"/>
  <c r="AC482" i="1"/>
  <c r="T482" i="1"/>
  <c r="S482" i="1"/>
  <c r="AD478" i="1"/>
  <c r="AC478" i="1"/>
  <c r="T478" i="1"/>
  <c r="S478" i="1"/>
  <c r="AD476" i="1"/>
  <c r="AC476" i="1"/>
  <c r="T476" i="1"/>
  <c r="S476" i="1"/>
  <c r="AD474" i="1"/>
  <c r="AC474" i="1"/>
  <c r="T474" i="1"/>
  <c r="S474" i="1"/>
  <c r="AD468" i="1"/>
  <c r="AC468" i="1"/>
  <c r="T468" i="1"/>
  <c r="S468" i="1"/>
  <c r="AD466" i="1"/>
  <c r="AC466" i="1"/>
  <c r="T466" i="1"/>
  <c r="S466" i="1"/>
  <c r="AD464" i="1"/>
  <c r="AC464" i="1"/>
  <c r="T464" i="1"/>
  <c r="S464" i="1"/>
  <c r="AD462" i="1"/>
  <c r="AC462" i="1"/>
  <c r="T462" i="1"/>
  <c r="S462" i="1"/>
  <c r="AD460" i="1"/>
  <c r="AC460" i="1"/>
  <c r="T460" i="1"/>
  <c r="S460" i="1"/>
  <c r="AD455" i="1"/>
  <c r="AC455" i="1"/>
  <c r="T455" i="1"/>
  <c r="S455" i="1"/>
  <c r="AD453" i="1"/>
  <c r="AC453" i="1"/>
  <c r="T453" i="1"/>
  <c r="S453" i="1"/>
  <c r="AD451" i="1"/>
  <c r="AC451" i="1"/>
  <c r="T451" i="1"/>
  <c r="S451" i="1"/>
  <c r="AD446" i="1"/>
  <c r="AC446" i="1"/>
  <c r="T446" i="1"/>
  <c r="S446" i="1"/>
  <c r="AD444" i="1"/>
  <c r="AC444" i="1"/>
  <c r="T444" i="1"/>
  <c r="S444" i="1"/>
  <c r="AD442" i="1"/>
  <c r="AC442" i="1"/>
  <c r="T442" i="1"/>
  <c r="S442" i="1"/>
  <c r="AD440" i="1"/>
  <c r="AC440" i="1"/>
  <c r="T440" i="1"/>
  <c r="S440" i="1"/>
  <c r="AD438" i="1"/>
  <c r="AC438" i="1"/>
  <c r="T438" i="1"/>
  <c r="S438" i="1"/>
  <c r="AC434" i="1"/>
  <c r="S434" i="1"/>
  <c r="AC433" i="1"/>
  <c r="S433" i="1"/>
  <c r="AC432" i="1"/>
  <c r="S432" i="1"/>
  <c r="AC431" i="1"/>
  <c r="S431" i="1"/>
  <c r="AC430" i="1"/>
  <c r="S430" i="1"/>
  <c r="AD426" i="1"/>
  <c r="AC426" i="1"/>
  <c r="T426" i="1"/>
  <c r="S426" i="1"/>
  <c r="AD424" i="1"/>
  <c r="AC424" i="1"/>
  <c r="T424" i="1"/>
  <c r="S424" i="1"/>
  <c r="AD422" i="1"/>
  <c r="AC422" i="1"/>
  <c r="T422" i="1"/>
  <c r="S422" i="1"/>
  <c r="AD420" i="1"/>
  <c r="AC420" i="1"/>
  <c r="T420" i="1"/>
  <c r="S420" i="1"/>
  <c r="AD416" i="1"/>
  <c r="AC416" i="1"/>
  <c r="T416" i="1"/>
  <c r="S416" i="1"/>
  <c r="AD414" i="1"/>
  <c r="AC414" i="1"/>
  <c r="T414" i="1"/>
  <c r="S414" i="1"/>
  <c r="AD412" i="1"/>
  <c r="AC412" i="1"/>
  <c r="T412" i="1"/>
  <c r="S412" i="1"/>
  <c r="BE410" i="1"/>
  <c r="BD410" i="1"/>
  <c r="AD410" i="1"/>
  <c r="AC410" i="1"/>
  <c r="T410" i="1"/>
  <c r="S410" i="1"/>
  <c r="BE408" i="1"/>
  <c r="BD408" i="1"/>
  <c r="AD408" i="1"/>
  <c r="AC408" i="1"/>
  <c r="T408" i="1"/>
  <c r="S408" i="1"/>
  <c r="BE406" i="1"/>
  <c r="BD406" i="1"/>
  <c r="AD406" i="1"/>
  <c r="AC406" i="1"/>
  <c r="T406" i="1"/>
  <c r="S406" i="1"/>
  <c r="BE404" i="1"/>
  <c r="BD404" i="1"/>
  <c r="AD404" i="1"/>
  <c r="AC404" i="1"/>
  <c r="T404" i="1"/>
  <c r="S404" i="1"/>
  <c r="BE403" i="1"/>
  <c r="BD403" i="1"/>
  <c r="BC398" i="1" a="1"/>
  <c r="BC398" i="1" s="1"/>
  <c r="AD398" i="1"/>
  <c r="AC398" i="1"/>
  <c r="U398" i="1"/>
  <c r="T398" i="1"/>
  <c r="S398" i="1"/>
  <c r="BC395" i="1" a="1"/>
  <c r="BC395" i="1" s="1"/>
  <c r="AD395" i="1"/>
  <c r="AC395" i="1"/>
  <c r="U395" i="1"/>
  <c r="T395" i="1"/>
  <c r="S395" i="1"/>
  <c r="BC392" i="1" a="1"/>
  <c r="BC392" i="1" s="1"/>
  <c r="AD392" i="1"/>
  <c r="AC392" i="1"/>
  <c r="U392" i="1"/>
  <c r="T392" i="1"/>
  <c r="S392" i="1"/>
  <c r="BC389" i="1" a="1"/>
  <c r="BC389" i="1" s="1"/>
  <c r="AD389" i="1"/>
  <c r="AC389" i="1"/>
  <c r="U389" i="1"/>
  <c r="T389" i="1"/>
  <c r="S389" i="1"/>
  <c r="BC386" i="1" a="1"/>
  <c r="BC386" i="1" s="1"/>
  <c r="AD386" i="1"/>
  <c r="AC386" i="1"/>
  <c r="U386" i="1"/>
  <c r="T386" i="1"/>
  <c r="S386" i="1"/>
  <c r="BD381" i="1"/>
  <c r="BC381" i="1"/>
  <c r="AD381" i="1"/>
  <c r="AC381" i="1"/>
  <c r="U381" i="1"/>
  <c r="T381" i="1"/>
  <c r="S381" i="1"/>
  <c r="BD378" i="1"/>
  <c r="BC378" i="1"/>
  <c r="AD378" i="1"/>
  <c r="AC378" i="1"/>
  <c r="U378" i="1"/>
  <c r="T378" i="1"/>
  <c r="S378" i="1"/>
  <c r="BD375" i="1"/>
  <c r="BC375" i="1"/>
  <c r="AD375" i="1"/>
  <c r="AC375" i="1"/>
  <c r="U375" i="1"/>
  <c r="T375" i="1"/>
  <c r="S375" i="1"/>
  <c r="BD372" i="1"/>
  <c r="BC372" i="1"/>
  <c r="AD372" i="1"/>
  <c r="AC372" i="1"/>
  <c r="U372" i="1"/>
  <c r="T372" i="1"/>
  <c r="S372" i="1"/>
  <c r="BD369" i="1"/>
  <c r="BC369" i="1"/>
  <c r="AD369" i="1"/>
  <c r="AC369" i="1"/>
  <c r="U369" i="1"/>
  <c r="T369" i="1"/>
  <c r="S369" i="1"/>
  <c r="AD364" i="1"/>
  <c r="AC364" i="1"/>
  <c r="T364" i="1"/>
  <c r="S364" i="1"/>
  <c r="AD362" i="1"/>
  <c r="AC362" i="1"/>
  <c r="T362" i="1"/>
  <c r="S362" i="1"/>
  <c r="AD360" i="1"/>
  <c r="AC360" i="1"/>
  <c r="T360" i="1"/>
  <c r="S360" i="1"/>
  <c r="AD358" i="1"/>
  <c r="AC358" i="1"/>
  <c r="T358" i="1"/>
  <c r="S358" i="1"/>
  <c r="AD356" i="1"/>
  <c r="AC356" i="1"/>
  <c r="T356" i="1"/>
  <c r="S356" i="1"/>
  <c r="AD354" i="1"/>
  <c r="AC354" i="1"/>
  <c r="T354" i="1"/>
  <c r="S354" i="1"/>
  <c r="AD352" i="1"/>
  <c r="AC352" i="1"/>
  <c r="T352" i="1"/>
  <c r="S352" i="1"/>
  <c r="AD350" i="1"/>
  <c r="AC350" i="1"/>
  <c r="T350" i="1"/>
  <c r="S350" i="1"/>
  <c r="AD348" i="1"/>
  <c r="AC348" i="1"/>
  <c r="T348" i="1"/>
  <c r="S348" i="1"/>
  <c r="AD343" i="1"/>
  <c r="AC343" i="1"/>
  <c r="T343" i="1"/>
  <c r="S343" i="1"/>
  <c r="AD341" i="1"/>
  <c r="AC341" i="1"/>
  <c r="T341" i="1"/>
  <c r="S341" i="1"/>
  <c r="AD339" i="1"/>
  <c r="AC339" i="1"/>
  <c r="T339" i="1"/>
  <c r="S339" i="1"/>
  <c r="AD337" i="1"/>
  <c r="AC337" i="1"/>
  <c r="T337" i="1"/>
  <c r="S337" i="1"/>
  <c r="AD333" i="1"/>
  <c r="AC333" i="1"/>
  <c r="T333" i="1"/>
  <c r="S333" i="1"/>
  <c r="AD331" i="1"/>
  <c r="AC331" i="1"/>
  <c r="T331" i="1"/>
  <c r="S331" i="1"/>
  <c r="AD329" i="1"/>
  <c r="AC329" i="1"/>
  <c r="T329" i="1"/>
  <c r="S329" i="1"/>
  <c r="AD327" i="1"/>
  <c r="AC327" i="1"/>
  <c r="T327" i="1"/>
  <c r="S327" i="1"/>
  <c r="AD322" i="1"/>
  <c r="AC322" i="1"/>
  <c r="T322" i="1"/>
  <c r="S322" i="1"/>
  <c r="AD320" i="1"/>
  <c r="AC320" i="1"/>
  <c r="T320" i="1"/>
  <c r="S320" i="1"/>
  <c r="AD318" i="1"/>
  <c r="AC318" i="1"/>
  <c r="T318" i="1"/>
  <c r="S318" i="1"/>
  <c r="AD316" i="1"/>
  <c r="AC316" i="1"/>
  <c r="T316" i="1"/>
  <c r="S316" i="1"/>
  <c r="AD314" i="1"/>
  <c r="AC314" i="1"/>
  <c r="T314" i="1"/>
  <c r="S314" i="1"/>
  <c r="AD312" i="1"/>
  <c r="AC312" i="1"/>
  <c r="T312" i="1"/>
  <c r="S312" i="1"/>
  <c r="AD307" i="1"/>
  <c r="AC307" i="1"/>
  <c r="T307" i="1"/>
  <c r="S307" i="1"/>
  <c r="AD305" i="1"/>
  <c r="AC305" i="1"/>
  <c r="T305" i="1"/>
  <c r="S305" i="1"/>
  <c r="AD303" i="1"/>
  <c r="AC303" i="1"/>
  <c r="T303" i="1"/>
  <c r="S303" i="1"/>
  <c r="AD301" i="1"/>
  <c r="AC301" i="1"/>
  <c r="T301" i="1"/>
  <c r="S301" i="1"/>
  <c r="AD297" i="1"/>
  <c r="AC297" i="1"/>
  <c r="T297" i="1"/>
  <c r="S297" i="1"/>
  <c r="AD295" i="1"/>
  <c r="AC295" i="1"/>
  <c r="T295" i="1"/>
  <c r="S295" i="1"/>
  <c r="AD291" i="1"/>
  <c r="AC291" i="1"/>
  <c r="T291" i="1"/>
  <c r="S291" i="1"/>
  <c r="AD289" i="1"/>
  <c r="AC289" i="1"/>
  <c r="T289" i="1"/>
  <c r="S289" i="1"/>
  <c r="AD287" i="1"/>
  <c r="AC287" i="1"/>
  <c r="T287" i="1"/>
  <c r="S287" i="1"/>
  <c r="AD285" i="1"/>
  <c r="AC285" i="1"/>
  <c r="T285" i="1"/>
  <c r="S285" i="1"/>
  <c r="AD283" i="1"/>
  <c r="AC283" i="1"/>
  <c r="T283" i="1"/>
  <c r="S283" i="1"/>
  <c r="AD281" i="1"/>
  <c r="AC281" i="1"/>
  <c r="T281" i="1"/>
  <c r="S281" i="1"/>
  <c r="AD279" i="1"/>
  <c r="AC279" i="1"/>
  <c r="T279" i="1"/>
  <c r="S279" i="1"/>
  <c r="AD277" i="1"/>
  <c r="AC277" i="1"/>
  <c r="T277" i="1"/>
  <c r="S277" i="1"/>
  <c r="AD275" i="1"/>
  <c r="AC275" i="1"/>
  <c r="T275" i="1"/>
  <c r="S275" i="1"/>
  <c r="AD270" i="1"/>
  <c r="AC270" i="1"/>
  <c r="T270" i="1"/>
  <c r="S270" i="1"/>
  <c r="AD268" i="1"/>
  <c r="AC268" i="1"/>
  <c r="T268" i="1"/>
  <c r="S268" i="1"/>
  <c r="AD266" i="1"/>
  <c r="AC266" i="1"/>
  <c r="T266" i="1"/>
  <c r="S266" i="1"/>
  <c r="AD264" i="1"/>
  <c r="AC264" i="1"/>
  <c r="T264" i="1"/>
  <c r="S264" i="1"/>
  <c r="AD262" i="1"/>
  <c r="AC262" i="1"/>
  <c r="T262" i="1"/>
  <c r="S262" i="1"/>
  <c r="AD260" i="1"/>
  <c r="AC260" i="1"/>
  <c r="T260" i="1"/>
  <c r="S260" i="1"/>
  <c r="AD255" i="1"/>
  <c r="AC255" i="1"/>
  <c r="T255" i="1"/>
  <c r="S255" i="1"/>
  <c r="AD253" i="1"/>
  <c r="AC253" i="1"/>
  <c r="T253" i="1"/>
  <c r="S253" i="1"/>
  <c r="AD251" i="1"/>
  <c r="AC251" i="1"/>
  <c r="T251" i="1"/>
  <c r="S251" i="1"/>
  <c r="AD249" i="1"/>
  <c r="AC249" i="1"/>
  <c r="T249" i="1"/>
  <c r="S249" i="1"/>
  <c r="AD247" i="1"/>
  <c r="AC247" i="1"/>
  <c r="T247" i="1"/>
  <c r="S247" i="1"/>
  <c r="AD245" i="1"/>
  <c r="AC245" i="1"/>
  <c r="T245" i="1"/>
  <c r="S245" i="1"/>
  <c r="AC241" i="1"/>
  <c r="S241" i="1"/>
  <c r="AD237" i="1"/>
  <c r="AC237" i="1"/>
  <c r="T237" i="1"/>
  <c r="S237" i="1"/>
  <c r="BD232" i="1"/>
  <c r="BE232" i="1" s="1"/>
  <c r="BC232" i="1"/>
  <c r="N232" i="1" s="1"/>
  <c r="AD232" i="1"/>
  <c r="AC232" i="1"/>
  <c r="T232" i="1"/>
  <c r="S232" i="1"/>
  <c r="BD230" i="1"/>
  <c r="BF230" i="1" s="1"/>
  <c r="BC230" i="1"/>
  <c r="AD230" i="1"/>
  <c r="AC230" i="1"/>
  <c r="T230" i="1"/>
  <c r="S230" i="1"/>
  <c r="BD228" i="1"/>
  <c r="BF228" i="1" s="1"/>
  <c r="BC228" i="1"/>
  <c r="N228" i="1" s="1"/>
  <c r="AD228" i="1"/>
  <c r="AC228" i="1"/>
  <c r="T228" i="1"/>
  <c r="S228" i="1"/>
  <c r="BE218" i="1"/>
  <c r="BD218" i="1"/>
  <c r="AI218" i="1"/>
  <c r="AH218" i="1"/>
  <c r="AG218" i="1"/>
  <c r="AF218" i="1"/>
  <c r="AE218" i="1"/>
  <c r="AD218" i="1"/>
  <c r="AC218" i="1"/>
  <c r="Y218" i="1"/>
  <c r="X218" i="1"/>
  <c r="W218" i="1"/>
  <c r="V218" i="1"/>
  <c r="U218" i="1"/>
  <c r="T218" i="1"/>
  <c r="S218" i="1"/>
  <c r="BE211" i="1"/>
  <c r="BD211" i="1"/>
  <c r="AI211" i="1"/>
  <c r="AH211" i="1"/>
  <c r="AG211" i="1"/>
  <c r="AF211" i="1"/>
  <c r="AE211" i="1"/>
  <c r="AD211" i="1"/>
  <c r="AC211" i="1"/>
  <c r="Y211" i="1"/>
  <c r="X211" i="1"/>
  <c r="W211" i="1"/>
  <c r="V211" i="1"/>
  <c r="U211" i="1"/>
  <c r="T211" i="1"/>
  <c r="S211" i="1"/>
  <c r="BE202" i="1"/>
  <c r="BD202" i="1"/>
  <c r="AI202" i="1"/>
  <c r="AH202" i="1"/>
  <c r="AG202" i="1"/>
  <c r="AF202" i="1"/>
  <c r="AE202" i="1"/>
  <c r="AD202" i="1"/>
  <c r="AC202" i="1"/>
  <c r="Y202" i="1"/>
  <c r="X202" i="1"/>
  <c r="W202" i="1"/>
  <c r="V202" i="1"/>
  <c r="U202" i="1"/>
  <c r="T202" i="1"/>
  <c r="S202" i="1"/>
  <c r="BE195" i="1"/>
  <c r="BD195" i="1"/>
  <c r="AI195" i="1"/>
  <c r="AH195" i="1"/>
  <c r="AG195" i="1"/>
  <c r="AF195" i="1"/>
  <c r="AE195" i="1"/>
  <c r="AD195" i="1"/>
  <c r="AC195" i="1"/>
  <c r="Y195" i="1"/>
  <c r="X195" i="1"/>
  <c r="W195" i="1"/>
  <c r="V195" i="1"/>
  <c r="U195" i="1"/>
  <c r="T195" i="1"/>
  <c r="S195" i="1"/>
  <c r="BE188" i="1"/>
  <c r="BD188" i="1"/>
  <c r="AI188" i="1"/>
  <c r="AH188" i="1"/>
  <c r="AG188" i="1"/>
  <c r="AF188" i="1"/>
  <c r="AE188" i="1"/>
  <c r="AD188" i="1"/>
  <c r="AC188" i="1"/>
  <c r="Y188" i="1"/>
  <c r="X188" i="1"/>
  <c r="W188" i="1"/>
  <c r="V188" i="1"/>
  <c r="U188" i="1"/>
  <c r="T188" i="1"/>
  <c r="S188" i="1"/>
  <c r="BE181" i="1"/>
  <c r="BD181" i="1"/>
  <c r="AI181" i="1"/>
  <c r="AH181" i="1"/>
  <c r="AG181" i="1"/>
  <c r="AF181" i="1"/>
  <c r="AE181" i="1"/>
  <c r="AD181" i="1"/>
  <c r="AC181" i="1"/>
  <c r="Y181" i="1"/>
  <c r="X181" i="1"/>
  <c r="W181" i="1"/>
  <c r="V181" i="1"/>
  <c r="U181" i="1"/>
  <c r="T181" i="1"/>
  <c r="S181" i="1"/>
  <c r="BE172" i="1"/>
  <c r="BD172" i="1"/>
  <c r="AI172" i="1"/>
  <c r="AH172" i="1"/>
  <c r="AG172" i="1"/>
  <c r="AF172" i="1"/>
  <c r="AE172" i="1"/>
  <c r="AD172" i="1"/>
  <c r="AC172" i="1"/>
  <c r="Y172" i="1"/>
  <c r="X172" i="1"/>
  <c r="W172" i="1"/>
  <c r="V172" i="1"/>
  <c r="U172" i="1"/>
  <c r="T172" i="1"/>
  <c r="S172" i="1"/>
  <c r="BE165" i="1"/>
  <c r="BD165" i="1"/>
  <c r="AI165" i="1"/>
  <c r="AH165" i="1"/>
  <c r="AG165" i="1"/>
  <c r="AF165" i="1"/>
  <c r="AE165" i="1"/>
  <c r="AD165" i="1"/>
  <c r="AC165" i="1"/>
  <c r="Y165" i="1"/>
  <c r="X165" i="1"/>
  <c r="W165" i="1"/>
  <c r="V165" i="1"/>
  <c r="U165" i="1"/>
  <c r="T165" i="1"/>
  <c r="S165" i="1"/>
  <c r="BC161" i="1" a="1"/>
  <c r="BC161" i="1" s="1"/>
  <c r="AD161" i="1"/>
  <c r="AC161" i="1"/>
  <c r="T161" i="1"/>
  <c r="S161" i="1"/>
  <c r="BC159" i="1" a="1"/>
  <c r="BC159" i="1" s="1"/>
  <c r="AD159" i="1"/>
  <c r="AC159" i="1"/>
  <c r="T159" i="1"/>
  <c r="S159" i="1"/>
  <c r="BC157" i="1" a="1"/>
  <c r="BC157" i="1" s="1"/>
  <c r="AD157" i="1"/>
  <c r="AC157" i="1"/>
  <c r="T157" i="1"/>
  <c r="S157" i="1"/>
  <c r="BC155" i="1" a="1"/>
  <c r="BC155" i="1" s="1"/>
  <c r="AD155" i="1"/>
  <c r="AC155" i="1"/>
  <c r="T155" i="1"/>
  <c r="S155" i="1"/>
  <c r="BC153" i="1" a="1"/>
  <c r="BC153" i="1" s="1"/>
  <c r="AD153" i="1"/>
  <c r="AC153" i="1"/>
  <c r="T153" i="1"/>
  <c r="S153" i="1"/>
  <c r="BC151" i="1" a="1"/>
  <c r="BC151" i="1" s="1"/>
  <c r="AD151" i="1"/>
  <c r="AC151" i="1"/>
  <c r="T151" i="1"/>
  <c r="S151" i="1"/>
  <c r="BC149" i="1" a="1"/>
  <c r="BC149" i="1" s="1"/>
  <c r="AD149" i="1"/>
  <c r="AC149" i="1"/>
  <c r="T149" i="1"/>
  <c r="S149" i="1"/>
  <c r="BC147" i="1" a="1"/>
  <c r="BC147" i="1" s="1"/>
  <c r="AD147" i="1"/>
  <c r="AC147" i="1"/>
  <c r="T147" i="1"/>
  <c r="S147" i="1"/>
  <c r="AF141" i="1"/>
  <c r="AE141" i="1"/>
  <c r="AD141" i="1"/>
  <c r="AC141" i="1"/>
  <c r="V141" i="1"/>
  <c r="U141" i="1"/>
  <c r="T141" i="1"/>
  <c r="S141" i="1"/>
  <c r="AF137" i="1"/>
  <c r="AE137" i="1"/>
  <c r="AD137" i="1"/>
  <c r="AC137" i="1"/>
  <c r="V137" i="1"/>
  <c r="U137" i="1"/>
  <c r="T137" i="1"/>
  <c r="S137" i="1"/>
  <c r="AI130" i="1"/>
  <c r="AH130" i="1"/>
  <c r="AG130" i="1"/>
  <c r="AF130" i="1"/>
  <c r="AE130" i="1"/>
  <c r="AD130" i="1"/>
  <c r="AC130" i="1"/>
  <c r="Y130" i="1"/>
  <c r="X130" i="1"/>
  <c r="W130" i="1"/>
  <c r="V130" i="1"/>
  <c r="U130" i="1"/>
  <c r="T130" i="1"/>
  <c r="S130" i="1"/>
  <c r="AI125" i="1"/>
  <c r="AH125" i="1"/>
  <c r="AG125" i="1"/>
  <c r="AF125" i="1"/>
  <c r="AE125" i="1"/>
  <c r="AD125" i="1"/>
  <c r="AC125" i="1"/>
  <c r="Y125" i="1"/>
  <c r="X125" i="1"/>
  <c r="W125" i="1"/>
  <c r="V125" i="1"/>
  <c r="U125" i="1"/>
  <c r="T125" i="1"/>
  <c r="S125" i="1"/>
  <c r="AI120" i="1"/>
  <c r="AH120" i="1"/>
  <c r="AG120" i="1"/>
  <c r="AF120" i="1"/>
  <c r="AE120" i="1"/>
  <c r="AD120" i="1"/>
  <c r="AC120" i="1"/>
  <c r="Y120" i="1"/>
  <c r="X120" i="1"/>
  <c r="W120" i="1"/>
  <c r="V120" i="1"/>
  <c r="U120" i="1"/>
  <c r="T120" i="1"/>
  <c r="S120" i="1"/>
  <c r="BD116" i="1"/>
  <c r="BC116" i="1"/>
  <c r="AD116" i="1"/>
  <c r="AC116" i="1"/>
  <c r="T116" i="1"/>
  <c r="S116" i="1"/>
  <c r="BD114" i="1"/>
  <c r="BC114" i="1"/>
  <c r="AD114" i="1"/>
  <c r="AC114" i="1"/>
  <c r="T114" i="1"/>
  <c r="S114" i="1"/>
  <c r="BD112" i="1"/>
  <c r="BC112" i="1"/>
  <c r="AD112" i="1"/>
  <c r="AC112" i="1"/>
  <c r="T112" i="1"/>
  <c r="S112" i="1"/>
  <c r="BD110" i="1"/>
  <c r="BC110" i="1"/>
  <c r="AD110" i="1"/>
  <c r="AC110" i="1"/>
  <c r="T110" i="1"/>
  <c r="S110" i="1"/>
  <c r="BD108" i="1"/>
  <c r="BC108" i="1"/>
  <c r="AD108" i="1"/>
  <c r="AC108" i="1"/>
  <c r="T108" i="1"/>
  <c r="S108" i="1"/>
  <c r="BD106" i="1"/>
  <c r="BC106" i="1"/>
  <c r="AD106" i="1"/>
  <c r="AC106" i="1"/>
  <c r="T106" i="1"/>
  <c r="S106" i="1"/>
  <c r="BD104" i="1"/>
  <c r="BC104" i="1"/>
  <c r="AD104" i="1"/>
  <c r="AC104" i="1"/>
  <c r="T104" i="1"/>
  <c r="S104" i="1"/>
  <c r="BD102" i="1"/>
  <c r="BC102" i="1"/>
  <c r="AD102" i="1"/>
  <c r="AC102" i="1"/>
  <c r="T102" i="1"/>
  <c r="S102" i="1"/>
  <c r="AI92" i="1"/>
  <c r="AH92" i="1"/>
  <c r="AG92" i="1"/>
  <c r="AF92" i="1"/>
  <c r="AE92" i="1"/>
  <c r="AD92" i="1"/>
  <c r="AC92" i="1"/>
  <c r="Y92" i="1"/>
  <c r="X92" i="1"/>
  <c r="W92" i="1"/>
  <c r="V92" i="1"/>
  <c r="U92" i="1"/>
  <c r="T92" i="1"/>
  <c r="S92" i="1"/>
  <c r="AI85" i="1"/>
  <c r="AH85" i="1"/>
  <c r="AG85" i="1"/>
  <c r="AF85" i="1"/>
  <c r="AE85" i="1"/>
  <c r="AD85" i="1"/>
  <c r="AC85" i="1"/>
  <c r="Y85" i="1"/>
  <c r="X85" i="1"/>
  <c r="W85" i="1"/>
  <c r="V85" i="1"/>
  <c r="U85" i="1"/>
  <c r="T85" i="1"/>
  <c r="S85" i="1"/>
  <c r="AI78" i="1"/>
  <c r="AH78" i="1"/>
  <c r="AG78" i="1"/>
  <c r="AF78" i="1"/>
  <c r="AE78" i="1"/>
  <c r="AD78" i="1"/>
  <c r="AC78" i="1"/>
  <c r="Y78" i="1"/>
  <c r="X78" i="1"/>
  <c r="W78" i="1"/>
  <c r="V78" i="1"/>
  <c r="U78" i="1"/>
  <c r="T78" i="1"/>
  <c r="S78" i="1"/>
  <c r="AI69" i="1"/>
  <c r="AH69" i="1"/>
  <c r="AG69" i="1"/>
  <c r="AF69" i="1"/>
  <c r="AE69" i="1"/>
  <c r="AD69" i="1"/>
  <c r="AC69" i="1"/>
  <c r="Y69" i="1"/>
  <c r="X69" i="1"/>
  <c r="W69" i="1"/>
  <c r="V69" i="1"/>
  <c r="U69" i="1"/>
  <c r="T69" i="1"/>
  <c r="S69" i="1"/>
  <c r="AI62" i="1"/>
  <c r="AH62" i="1"/>
  <c r="AG62" i="1"/>
  <c r="AF62" i="1"/>
  <c r="AE62" i="1"/>
  <c r="AD62" i="1"/>
  <c r="AC62" i="1"/>
  <c r="Y62" i="1"/>
  <c r="X62" i="1"/>
  <c r="W62" i="1"/>
  <c r="V62" i="1"/>
  <c r="U62" i="1"/>
  <c r="T62" i="1"/>
  <c r="S62" i="1"/>
  <c r="AI55" i="1"/>
  <c r="AH55" i="1"/>
  <c r="AG55" i="1"/>
  <c r="AF55" i="1"/>
  <c r="AE55" i="1"/>
  <c r="AD55" i="1"/>
  <c r="AC55" i="1"/>
  <c r="Y55" i="1"/>
  <c r="X55" i="1"/>
  <c r="W55" i="1"/>
  <c r="V55" i="1"/>
  <c r="U55" i="1"/>
  <c r="T55" i="1"/>
  <c r="S55" i="1"/>
  <c r="AI48" i="1"/>
  <c r="AH48" i="1"/>
  <c r="AG48" i="1"/>
  <c r="AF48" i="1"/>
  <c r="AE48" i="1"/>
  <c r="AD48" i="1"/>
  <c r="AC48" i="1"/>
  <c r="Y48" i="1"/>
  <c r="X48" i="1"/>
  <c r="W48" i="1"/>
  <c r="V48" i="1"/>
  <c r="U48" i="1"/>
  <c r="T48" i="1"/>
  <c r="S48" i="1"/>
  <c r="AD44" i="1"/>
  <c r="AC44" i="1"/>
  <c r="T44" i="1"/>
  <c r="S44" i="1"/>
  <c r="AD42" i="1"/>
  <c r="AC42" i="1"/>
  <c r="T42" i="1"/>
  <c r="S42" i="1"/>
  <c r="AD40" i="1"/>
  <c r="AC40" i="1"/>
  <c r="T40" i="1"/>
  <c r="S40" i="1"/>
  <c r="AD35" i="1"/>
  <c r="AC35" i="1"/>
  <c r="T35" i="1"/>
  <c r="S35" i="1"/>
  <c r="AD33" i="1"/>
  <c r="AC33" i="1"/>
  <c r="T33" i="1"/>
  <c r="S33" i="1"/>
  <c r="AD31" i="1"/>
  <c r="AC31" i="1"/>
  <c r="T31" i="1"/>
  <c r="S31" i="1"/>
  <c r="AD28" i="1"/>
  <c r="AC28" i="1"/>
  <c r="T28" i="1"/>
  <c r="S28" i="1"/>
  <c r="AD26" i="1"/>
  <c r="AC26" i="1"/>
  <c r="T26" i="1"/>
  <c r="S26" i="1"/>
  <c r="AD24" i="1"/>
  <c r="AC24" i="1"/>
  <c r="T24" i="1"/>
  <c r="S24" i="1"/>
  <c r="AD22" i="1"/>
  <c r="AC22" i="1"/>
  <c r="T22" i="1"/>
  <c r="S22" i="1"/>
  <c r="AD20" i="1"/>
  <c r="AC20" i="1"/>
  <c r="T20" i="1"/>
  <c r="S20" i="1"/>
  <c r="AD18" i="1"/>
  <c r="AC18" i="1"/>
  <c r="T18" i="1"/>
  <c r="S18" i="1"/>
  <c r="AD16" i="1"/>
  <c r="AC16" i="1"/>
  <c r="T16" i="1"/>
  <c r="S16" i="1"/>
  <c r="AD14" i="1"/>
  <c r="AC14" i="1"/>
  <c r="T14" i="1"/>
  <c r="S14" i="1"/>
  <c r="AD12" i="1"/>
  <c r="AC12" i="1"/>
  <c r="T12" i="1"/>
  <c r="S12" i="1"/>
  <c r="BE149" i="1" l="1"/>
  <c r="BF108" i="1"/>
  <c r="BF116" i="1"/>
  <c r="N147" i="1"/>
  <c r="BF232" i="1"/>
  <c r="O372" i="1"/>
  <c r="O378" i="1"/>
  <c r="O392" i="1"/>
  <c r="N155" i="1"/>
  <c r="BD153" i="1"/>
  <c r="BE108" i="1" s="1"/>
  <c r="BE398" i="1"/>
  <c r="R745" i="1"/>
  <c r="N149" i="1"/>
  <c r="N161" i="1"/>
  <c r="BE228" i="1"/>
  <c r="N153" i="1"/>
  <c r="N104" i="1"/>
  <c r="BD149" i="1"/>
  <c r="BE104" i="1" s="1"/>
  <c r="BE153" i="1"/>
  <c r="BE155" i="1"/>
  <c r="BF114" i="1"/>
  <c r="BE230" i="1"/>
  <c r="BF372" i="1"/>
  <c r="N108" i="1"/>
  <c r="BE151" i="1"/>
  <c r="BD151" i="1"/>
  <c r="BE106" i="1" s="1"/>
  <c r="N112" i="1"/>
  <c r="N157" i="1"/>
  <c r="BD386" i="1"/>
  <c r="BE369" i="1" s="1"/>
  <c r="O386" i="1"/>
  <c r="BF369" i="1"/>
  <c r="O398" i="1"/>
  <c r="BF381" i="1"/>
  <c r="O381" i="1"/>
  <c r="BE395" i="1"/>
  <c r="O395" i="1"/>
  <c r="BD395" i="1"/>
  <c r="BE378" i="1" s="1"/>
  <c r="N151" i="1"/>
  <c r="BE147" i="1"/>
  <c r="BD147" i="1"/>
  <c r="BE102" i="1" s="1"/>
  <c r="BF102" i="1"/>
  <c r="N102" i="1"/>
  <c r="N110" i="1"/>
  <c r="BF110" i="1"/>
  <c r="BF378" i="1"/>
  <c r="BF106" i="1"/>
  <c r="N114" i="1"/>
  <c r="BE392" i="1"/>
  <c r="BD392" i="1"/>
  <c r="BE375" i="1" s="1"/>
  <c r="BF375" i="1"/>
  <c r="O375" i="1"/>
  <c r="O369" i="1"/>
  <c r="BE386" i="1"/>
  <c r="BD157" i="1"/>
  <c r="BE112" i="1" s="1"/>
  <c r="BE157" i="1"/>
  <c r="O389" i="1"/>
  <c r="BD389" i="1"/>
  <c r="BE372" i="1" s="1"/>
  <c r="N159" i="1"/>
  <c r="BE159" i="1"/>
  <c r="BD161" i="1"/>
  <c r="BE116" i="1" s="1"/>
  <c r="BE389" i="1"/>
  <c r="N116" i="1"/>
  <c r="BD159" i="1"/>
  <c r="BE114" i="1" s="1"/>
  <c r="BF104" i="1"/>
  <c r="BE161" i="1"/>
  <c r="N106" i="1"/>
  <c r="BD155" i="1"/>
  <c r="BE110" i="1" s="1"/>
  <c r="BD398" i="1"/>
  <c r="BE381" i="1" s="1"/>
  <c r="BF112" i="1"/>
  <c r="BJ369" i="1" l="1"/>
</calcChain>
</file>

<file path=xl/sharedStrings.xml><?xml version="1.0" encoding="utf-8"?>
<sst xmlns="http://schemas.openxmlformats.org/spreadsheetml/2006/main" count="3503" uniqueCount="1465">
  <si>
    <t>O R D E R   S H E E T</t>
  </si>
  <si>
    <r>
      <rPr>
        <b/>
        <sz val="9"/>
        <rFont val="Arial"/>
        <family val="2"/>
      </rPr>
      <t>K Ø B E N H A V N E R</t>
    </r>
    <r>
      <rPr>
        <sz val="8"/>
        <rFont val="Arial"/>
        <family val="2"/>
      </rPr>
      <t xml:space="preserve">   bergspotter.com/collections/koebenhavner</t>
    </r>
  </si>
  <si>
    <t xml:space="preserve">  </t>
  </si>
  <si>
    <t>Diameter
cm</t>
  </si>
  <si>
    <t>Height
cm</t>
  </si>
  <si>
    <t>stock</t>
    <phoneticPr fontId="3"/>
  </si>
  <si>
    <t>LOT</t>
    <phoneticPr fontId="3"/>
  </si>
  <si>
    <t>JAN</t>
    <phoneticPr fontId="3"/>
  </si>
  <si>
    <t>Rosa</t>
  </si>
  <si>
    <t>Grey</t>
  </si>
  <si>
    <t>F1</t>
  </si>
  <si>
    <t>F2</t>
  </si>
  <si>
    <t>F3</t>
  </si>
  <si>
    <t>F4</t>
  </si>
  <si>
    <t>F5</t>
  </si>
  <si>
    <t>F6</t>
  </si>
  <si>
    <t>F7</t>
  </si>
  <si>
    <t>SKU1</t>
  </si>
  <si>
    <t>SKU2</t>
  </si>
  <si>
    <t>Forpak.SKU</t>
  </si>
  <si>
    <t>Vægt</t>
  </si>
  <si>
    <t>Raw pot + saucer</t>
  </si>
  <si>
    <t>Grey</t>
    <phoneticPr fontId="3"/>
  </si>
  <si>
    <t>KR10P</t>
  </si>
  <si>
    <t>R10U</t>
  </si>
  <si>
    <t>KR10S-21</t>
  </si>
  <si>
    <t>Natural</t>
    <phoneticPr fontId="3"/>
  </si>
  <si>
    <t>〇</t>
    <phoneticPr fontId="3"/>
  </si>
  <si>
    <t>KR12P</t>
  </si>
  <si>
    <t>R12U</t>
  </si>
  <si>
    <t>KR12S-17</t>
  </si>
  <si>
    <t>KR14P</t>
  </si>
  <si>
    <t>R14U</t>
  </si>
  <si>
    <t>KR14S-12</t>
  </si>
  <si>
    <t>KR16P</t>
  </si>
  <si>
    <t>R16U</t>
  </si>
  <si>
    <t>KR16S-9</t>
  </si>
  <si>
    <t>KR18P</t>
  </si>
  <si>
    <t>R18U</t>
  </si>
  <si>
    <t>KR18S-7</t>
  </si>
  <si>
    <t>KR21P</t>
  </si>
  <si>
    <t>R21U</t>
  </si>
  <si>
    <t>KR21S-4</t>
  </si>
  <si>
    <t>KR25P</t>
  </si>
  <si>
    <t>R25U</t>
  </si>
  <si>
    <t>KR25S-4</t>
  </si>
  <si>
    <t>KR30P</t>
  </si>
  <si>
    <t>R30U</t>
  </si>
  <si>
    <t>KR30S-2</t>
  </si>
  <si>
    <t>KR35P</t>
  </si>
  <si>
    <t>R35U</t>
  </si>
  <si>
    <t>KR35S-2</t>
  </si>
  <si>
    <t>Raw tall pot 
+ saucer</t>
  </si>
  <si>
    <t>KR10RP</t>
  </si>
  <si>
    <t>KR10RPS-12</t>
  </si>
  <si>
    <t>KR14RP</t>
  </si>
  <si>
    <t>KR14RPS-7</t>
  </si>
  <si>
    <t>KR18RP</t>
  </si>
  <si>
    <t>KR18RPS-4</t>
  </si>
  <si>
    <t>Raw low pot 
+ saucer</t>
  </si>
  <si>
    <t>KR21UP</t>
  </si>
  <si>
    <t>KR21UU</t>
  </si>
  <si>
    <t>KR21UPS-6</t>
  </si>
  <si>
    <t>KR25UP</t>
  </si>
  <si>
    <t>KR25UU</t>
  </si>
  <si>
    <t>KR25UPS-6</t>
  </si>
  <si>
    <t>KR30UP</t>
  </si>
  <si>
    <t>KR30UU</t>
  </si>
  <si>
    <t>KR30UPS-3</t>
  </si>
  <si>
    <t xml:space="preserve"> </t>
  </si>
  <si>
    <t>Emerald Green</t>
  </si>
  <si>
    <t>Amber Yellow</t>
  </si>
  <si>
    <t>Pearl    Grey</t>
  </si>
  <si>
    <t>Sand
Stone</t>
  </si>
  <si>
    <t>Petrol
Blue</t>
  </si>
  <si>
    <t>Mineral White</t>
  </si>
  <si>
    <t>Sapphire Blue</t>
  </si>
  <si>
    <t>Glazed pot
+ saucer</t>
  </si>
  <si>
    <t>Emerald
Green</t>
    <phoneticPr fontId="3"/>
  </si>
  <si>
    <t>KCG10P</t>
  </si>
  <si>
    <t>CG10U</t>
  </si>
  <si>
    <t>KCG10S-6</t>
  </si>
  <si>
    <t>Amber
Yellow</t>
    <phoneticPr fontId="3"/>
  </si>
  <si>
    <t>Pearl
Grey</t>
    <phoneticPr fontId="3"/>
  </si>
  <si>
    <t>Sand
Stone</t>
    <phoneticPr fontId="3"/>
  </si>
  <si>
    <t>Petrol
Blue</t>
    <phoneticPr fontId="3"/>
  </si>
  <si>
    <t>Mineral
White</t>
    <phoneticPr fontId="3"/>
  </si>
  <si>
    <t>Sapphire
Blue</t>
    <phoneticPr fontId="3"/>
  </si>
  <si>
    <t>KCG12P</t>
  </si>
  <si>
    <t>CG12U</t>
  </si>
  <si>
    <t>KCG12S-6</t>
  </si>
  <si>
    <t>KCG14P</t>
  </si>
  <si>
    <t>CG14U</t>
  </si>
  <si>
    <t>KCG14S-6</t>
  </si>
  <si>
    <t>KCG16P</t>
  </si>
  <si>
    <t>CG16U</t>
  </si>
  <si>
    <t>KCG16S-6</t>
  </si>
  <si>
    <t>KCG18P</t>
  </si>
  <si>
    <t>CG18U</t>
  </si>
  <si>
    <t>KCG18S-4</t>
  </si>
  <si>
    <t>KCG21P</t>
  </si>
  <si>
    <t>CG21U</t>
  </si>
  <si>
    <t>KCG21S-4</t>
  </si>
  <si>
    <t>KCG25P</t>
  </si>
  <si>
    <t>CG25U</t>
  </si>
  <si>
    <t>KCG25S-2</t>
  </si>
  <si>
    <r>
      <rPr>
        <b/>
        <sz val="9"/>
        <rFont val="Arial"/>
        <family val="2"/>
      </rPr>
      <t xml:space="preserve">H O F F   </t>
    </r>
    <r>
      <rPr>
        <sz val="8"/>
        <rFont val="Arial"/>
        <family val="2"/>
      </rPr>
      <t>bergspotter.com/collections/hoff</t>
    </r>
  </si>
  <si>
    <t>Qty cases total of this size</t>
  </si>
  <si>
    <t>Qty pots totals</t>
  </si>
  <si>
    <t>Raw pot</t>
  </si>
  <si>
    <t>HOR8P</t>
  </si>
  <si>
    <t>HOR8P-16</t>
  </si>
  <si>
    <t>HOR12P</t>
  </si>
  <si>
    <t>HOR12P-12</t>
  </si>
  <si>
    <t>HOR14P</t>
  </si>
  <si>
    <t>HOR14P-8</t>
  </si>
  <si>
    <t>HOR16P</t>
  </si>
  <si>
    <t>HOR16P-8</t>
  </si>
  <si>
    <t>HOR18P</t>
  </si>
  <si>
    <t>HOR18P-8</t>
  </si>
  <si>
    <t>HOR21P</t>
  </si>
  <si>
    <t>HOR21P-4</t>
  </si>
  <si>
    <t>HOR25P</t>
  </si>
  <si>
    <t>HOR25P-2</t>
  </si>
  <si>
    <t>Raw Ø30 
pot</t>
  </si>
  <si>
    <t>HOR30P</t>
  </si>
  <si>
    <t>Emerald
Green</t>
  </si>
  <si>
    <t>Rose
Quartz</t>
  </si>
  <si>
    <r>
      <t xml:space="preserve">Deep
</t>
    </r>
    <r>
      <rPr>
        <sz val="5"/>
        <rFont val="Arial"/>
        <family val="2"/>
      </rPr>
      <t>Burgundy</t>
    </r>
  </si>
  <si>
    <t>Misty
Blue</t>
  </si>
  <si>
    <t>Pale    Yellow</t>
  </si>
  <si>
    <t>Glazed 
pot</t>
  </si>
  <si>
    <t>HOCDB14P</t>
  </si>
  <si>
    <t>HOCDB14P-8</t>
  </si>
  <si>
    <t>Rose
Quartz</t>
    <phoneticPr fontId="3"/>
  </si>
  <si>
    <t>Deep
Burgundy</t>
    <phoneticPr fontId="3"/>
  </si>
  <si>
    <t>Misty
Blue</t>
    <phoneticPr fontId="3"/>
  </si>
  <si>
    <t>Pale
Yellow</t>
    <phoneticPr fontId="3"/>
  </si>
  <si>
    <t>HOCDB18P</t>
  </si>
  <si>
    <t>HOCDB18P-8</t>
  </si>
  <si>
    <t>HOCDB21P</t>
  </si>
  <si>
    <t>HOCDB21P-4</t>
  </si>
  <si>
    <t>*Hoff Coverpot comes without drainage hole</t>
  </si>
  <si>
    <t>Rusty
Red</t>
  </si>
  <si>
    <t>Glazed 
Coverpot*</t>
  </si>
  <si>
    <t>HOCG14P</t>
  </si>
  <si>
    <t>HOCG14P-8</t>
  </si>
  <si>
    <t>Rusty
Red</t>
    <phoneticPr fontId="3"/>
  </si>
  <si>
    <t>HOCG18P</t>
  </si>
  <si>
    <t>HOCG18P-8</t>
  </si>
  <si>
    <t>Qty cases saucers</t>
  </si>
  <si>
    <t>Hoff Raw 
saucer</t>
  </si>
  <si>
    <t>HOR8U</t>
  </si>
  <si>
    <t>HOR8U-8</t>
  </si>
  <si>
    <t>HOR12U</t>
  </si>
  <si>
    <t>HOR12U-6</t>
  </si>
  <si>
    <t>HOR14U</t>
  </si>
  <si>
    <t>HOR14U-4</t>
  </si>
  <si>
    <t>HOR16U</t>
  </si>
  <si>
    <t>HOR16U-4</t>
  </si>
  <si>
    <t>HOR18U</t>
  </si>
  <si>
    <t>HOR18U-4</t>
  </si>
  <si>
    <t>HOR21U</t>
  </si>
  <si>
    <t>HOR21U-2</t>
  </si>
  <si>
    <t>HOR25U</t>
  </si>
  <si>
    <t>HOR25U-2</t>
  </si>
  <si>
    <t>HOR30U</t>
  </si>
  <si>
    <t>Hoff Glazed 
Saucer</t>
  </si>
  <si>
    <t>HOCG8U</t>
  </si>
  <si>
    <t>HOCG8U-8</t>
  </si>
  <si>
    <t>Pele
Yellow</t>
    <phoneticPr fontId="3"/>
  </si>
  <si>
    <t>HOCG12U</t>
  </si>
  <si>
    <t>HOCG12U-6</t>
  </si>
  <si>
    <t>HOCG14U</t>
  </si>
  <si>
    <t>HOCG14U-4</t>
  </si>
  <si>
    <t>HOCG16U</t>
  </si>
  <si>
    <t>HOCG16U-4</t>
  </si>
  <si>
    <t>HOCG18U</t>
  </si>
  <si>
    <t>HOCG18U-4</t>
  </si>
  <si>
    <t>HOCG21U</t>
  </si>
  <si>
    <t>HOCG21U-2</t>
  </si>
  <si>
    <t>HOCG25U</t>
  </si>
  <si>
    <t>HOCG25U-2</t>
  </si>
  <si>
    <t>HOCG30U</t>
  </si>
  <si>
    <r>
      <t>New Hoff Sapphire Blue and Sandstone.</t>
    </r>
    <r>
      <rPr>
        <sz val="7"/>
        <rFont val="Arial"/>
        <family val="2"/>
      </rPr>
      <t xml:space="preserve"> Sold in sets.</t>
    </r>
  </si>
  <si>
    <t>Sand-stone</t>
  </si>
  <si>
    <t>Glazed pot set</t>
  </si>
  <si>
    <t>HOCSB12P</t>
  </si>
  <si>
    <t>HOCSB12U</t>
  </si>
  <si>
    <t>HOCSB12GB-6</t>
  </si>
  <si>
    <t>HOCSB14P</t>
  </si>
  <si>
    <t>HOCSB14U</t>
  </si>
  <si>
    <t>HOCSB14GB-6</t>
  </si>
  <si>
    <t>HOCSB16P</t>
  </si>
  <si>
    <t>HOCSB16U</t>
  </si>
  <si>
    <t>HOCSB16GB-6</t>
  </si>
  <si>
    <t>Hoff Candleholders</t>
  </si>
  <si>
    <t>Raw candle-holder</t>
  </si>
  <si>
    <t>HOR9CAN</t>
  </si>
  <si>
    <t>HOR9CAN-8</t>
  </si>
  <si>
    <t>Glazed
candle-holder</t>
  </si>
  <si>
    <t>HOCG9CAN</t>
  </si>
  <si>
    <t>HOCG9CAN-8</t>
  </si>
  <si>
    <r>
      <rPr>
        <b/>
        <sz val="9"/>
        <rFont val="Arial"/>
        <family val="2"/>
      </rPr>
      <t xml:space="preserve">E L I Z A B E T H  </t>
    </r>
    <r>
      <rPr>
        <sz val="7"/>
        <rFont val="Arial"/>
        <family val="2"/>
      </rPr>
      <t xml:space="preserve"> bergspotter.com/collections/elizabeth</t>
    </r>
  </si>
  <si>
    <t>Raw pot +
saucer</t>
  </si>
  <si>
    <t>ELR12P</t>
  </si>
  <si>
    <t>ELR12S-15</t>
  </si>
  <si>
    <t>ELR14P</t>
  </si>
  <si>
    <t>ELR14S-10</t>
  </si>
  <si>
    <t>ELR16P</t>
  </si>
  <si>
    <t>ELR16S-9</t>
  </si>
  <si>
    <t>ELR18P</t>
  </si>
  <si>
    <t>ELR18S-6</t>
  </si>
  <si>
    <t>ELR21P</t>
  </si>
  <si>
    <t>ELR21S-5</t>
  </si>
  <si>
    <t>ELR25P</t>
  </si>
  <si>
    <t>ELR25S-3</t>
  </si>
  <si>
    <r>
      <rPr>
        <b/>
        <sz val="9"/>
        <rFont val="Arial"/>
        <family val="2"/>
      </rPr>
      <t xml:space="preserve">E M I L I A  </t>
    </r>
    <r>
      <rPr>
        <sz val="7"/>
        <rFont val="Arial"/>
        <family val="2"/>
      </rPr>
      <t xml:space="preserve"> bergspotter.com/collections/emilia</t>
    </r>
  </si>
  <si>
    <t>ER16P</t>
  </si>
  <si>
    <t>ER16S-7</t>
  </si>
  <si>
    <t>ER18P</t>
  </si>
  <si>
    <t>ER18S-5</t>
  </si>
  <si>
    <t>ER21P</t>
  </si>
  <si>
    <t>ER21S-4</t>
  </si>
  <si>
    <t>ER25P</t>
  </si>
  <si>
    <t>ER25S-3</t>
  </si>
  <si>
    <t>ER30P</t>
  </si>
  <si>
    <t>ER30S-2</t>
  </si>
  <si>
    <t>ER35P</t>
  </si>
  <si>
    <t>ER35S-2</t>
  </si>
  <si>
    <r>
      <rPr>
        <b/>
        <sz val="9"/>
        <rFont val="Arial"/>
        <family val="2"/>
      </rPr>
      <t xml:space="preserve">H E L E N A </t>
    </r>
    <r>
      <rPr>
        <sz val="7"/>
        <rFont val="Arial"/>
        <family val="2"/>
      </rPr>
      <t xml:space="preserve"> bergspotter.com/collections/helena</t>
    </r>
  </si>
  <si>
    <t>Raw pot + 
saucer</t>
  </si>
  <si>
    <t>HR8.5P</t>
  </si>
  <si>
    <t>R8.5U</t>
  </si>
  <si>
    <t>HR8.5S-24</t>
  </si>
  <si>
    <t>HR10P</t>
  </si>
  <si>
    <t>HR10S-21</t>
  </si>
  <si>
    <t>HR12P</t>
  </si>
  <si>
    <t>HR12S-16</t>
  </si>
  <si>
    <t>HR14P</t>
  </si>
  <si>
    <t>HR14S-14</t>
  </si>
  <si>
    <t>HR16P</t>
  </si>
  <si>
    <t>HR16S-9</t>
  </si>
  <si>
    <t>HR18P</t>
  </si>
  <si>
    <t>HR18S-7</t>
  </si>
  <si>
    <t>HR21P</t>
  </si>
  <si>
    <t>HR21S-6</t>
  </si>
  <si>
    <t>HR25P</t>
  </si>
  <si>
    <t>HR25S-4</t>
  </si>
  <si>
    <t>HR30P</t>
  </si>
  <si>
    <t>HR30S-2</t>
  </si>
  <si>
    <t>HR14RP</t>
  </si>
  <si>
    <t>HR14RPS-9</t>
  </si>
  <si>
    <t>Raw low pot + saucer</t>
  </si>
  <si>
    <t>HR21UP</t>
  </si>
  <si>
    <t>HR21UU</t>
  </si>
  <si>
    <t>HR21UPS-7</t>
  </si>
  <si>
    <t>HCPG12P</t>
  </si>
  <si>
    <t>HCPG12S-6</t>
  </si>
  <si>
    <t>HCPG14P</t>
  </si>
  <si>
    <t>HCPG14S-6</t>
  </si>
  <si>
    <t>HCPG16P</t>
  </si>
  <si>
    <t>HCPG16S-6</t>
  </si>
  <si>
    <t>HCPG18P</t>
  </si>
  <si>
    <t>HCPG18S-4</t>
  </si>
  <si>
    <r>
      <rPr>
        <b/>
        <sz val="9"/>
        <rFont val="Arial"/>
        <family val="2"/>
      </rPr>
      <t xml:space="preserve">P A N T H E O N  </t>
    </r>
    <r>
      <rPr>
        <sz val="8"/>
        <rFont val="Arial"/>
        <family val="2"/>
      </rPr>
      <t xml:space="preserve">  </t>
    </r>
    <r>
      <rPr>
        <sz val="7"/>
        <rFont val="Arial"/>
        <family val="2"/>
      </rPr>
      <t>bergspotter.com/collections/pantheon</t>
    </r>
  </si>
  <si>
    <t>PAR12P</t>
  </si>
  <si>
    <t>PAR12U</t>
  </si>
  <si>
    <t>PAR12S-15</t>
  </si>
  <si>
    <t>PAR14P</t>
  </si>
  <si>
    <t>PAR14U</t>
  </si>
  <si>
    <t>PAR14S-10</t>
  </si>
  <si>
    <t>PAR16P</t>
  </si>
  <si>
    <t>PAR16U</t>
  </si>
  <si>
    <t>PAR16S-8</t>
  </si>
  <si>
    <t>PAR18P</t>
  </si>
  <si>
    <t>PAR18U</t>
  </si>
  <si>
    <t>PAR18S-5</t>
  </si>
  <si>
    <t>PAR21P</t>
  </si>
  <si>
    <t>PAR21U</t>
  </si>
  <si>
    <t>PAR21S-3</t>
  </si>
  <si>
    <t>PAR25P</t>
  </si>
  <si>
    <t>PAR25U</t>
  </si>
  <si>
    <t>PAR25S-2</t>
  </si>
  <si>
    <r>
      <rPr>
        <b/>
        <sz val="9"/>
        <rFont val="Arial"/>
        <family val="2"/>
      </rPr>
      <t xml:space="preserve">S I M O N A </t>
    </r>
    <r>
      <rPr>
        <sz val="7"/>
        <rFont val="Arial"/>
        <family val="2"/>
      </rPr>
      <t xml:space="preserve"> bergspotter.com/collections/simona</t>
    </r>
  </si>
  <si>
    <t>SR12P</t>
  </si>
  <si>
    <t>SR12U</t>
  </si>
  <si>
    <t>SR12S-15</t>
  </si>
  <si>
    <t>SR14P</t>
  </si>
  <si>
    <t>SR14U</t>
  </si>
  <si>
    <t>SR14S-10</t>
  </si>
  <si>
    <t>SR16P</t>
  </si>
  <si>
    <t>SR16U</t>
  </si>
  <si>
    <t>SR16S-9</t>
  </si>
  <si>
    <t>SR18P</t>
  </si>
  <si>
    <t>SR18U</t>
  </si>
  <si>
    <t>SR18S-6</t>
  </si>
  <si>
    <t>SCG12P</t>
  </si>
  <si>
    <t>SCG12U</t>
  </si>
  <si>
    <t>SCG12S-6</t>
  </si>
  <si>
    <t>SCG14P</t>
  </si>
  <si>
    <t>SCG14U</t>
  </si>
  <si>
    <t>SCG14S-6</t>
  </si>
  <si>
    <t>SCG16P</t>
  </si>
  <si>
    <t>SCG16U</t>
  </si>
  <si>
    <t>SCG16S-4</t>
  </si>
  <si>
    <t>SCG18P</t>
  </si>
  <si>
    <t>SCG18U</t>
  </si>
  <si>
    <t>SCG18S-4</t>
  </si>
  <si>
    <r>
      <rPr>
        <b/>
        <sz val="9"/>
        <rFont val="Arial"/>
        <family val="2"/>
      </rPr>
      <t xml:space="preserve">F L O R A  </t>
    </r>
    <r>
      <rPr>
        <sz val="7"/>
        <rFont val="Arial"/>
        <family val="2"/>
      </rPr>
      <t xml:space="preserve"> bergspotter.com/collections/flora</t>
    </r>
  </si>
  <si>
    <t>FR10P</t>
  </si>
  <si>
    <t>FR10S-21</t>
  </si>
  <si>
    <t>FR12P</t>
  </si>
  <si>
    <t>FR12S-17</t>
  </si>
  <si>
    <t>FR14P</t>
  </si>
  <si>
    <t>FR14S-12</t>
  </si>
  <si>
    <t>FR16P</t>
  </si>
  <si>
    <t>FR16S-9</t>
  </si>
  <si>
    <t>FR18P</t>
  </si>
  <si>
    <t>FR18S-7</t>
  </si>
  <si>
    <t>FR21P</t>
  </si>
  <si>
    <t>FR21S-4</t>
  </si>
  <si>
    <t>FR25P</t>
  </si>
  <si>
    <t>FR25S-4</t>
  </si>
  <si>
    <t>FR30P</t>
  </si>
  <si>
    <t>FR30S-2</t>
  </si>
  <si>
    <t>FR35P</t>
  </si>
  <si>
    <t>FR35S-2</t>
  </si>
  <si>
    <r>
      <rPr>
        <b/>
        <sz val="9"/>
        <rFont val="Arial"/>
        <family val="2"/>
      </rPr>
      <t>L I L Y   N E W</t>
    </r>
    <r>
      <rPr>
        <sz val="8"/>
        <rFont val="Arial"/>
        <family val="2"/>
      </rPr>
      <t xml:space="preserve">  </t>
    </r>
    <r>
      <rPr>
        <sz val="7"/>
        <rFont val="Arial"/>
        <family val="2"/>
      </rPr>
      <t xml:space="preserve"> bergspotter.com/collections/lily</t>
    </r>
  </si>
  <si>
    <t>Tangerine Orange</t>
  </si>
  <si>
    <t>Forest Night</t>
  </si>
  <si>
    <t>Sage Green</t>
  </si>
  <si>
    <t>Pot</t>
  </si>
  <si>
    <r>
      <rPr>
        <sz val="6"/>
        <rFont val="ＭＳ Ｐゴシック"/>
        <family val="2"/>
        <charset val="128"/>
      </rPr>
      <t xml:space="preserve">Ｔａｎｇｅｒｉｎｅ
</t>
    </r>
    <r>
      <rPr>
        <sz val="6"/>
        <rFont val="Arial"/>
        <family val="2"/>
      </rPr>
      <t>Orenge</t>
    </r>
    <phoneticPr fontId="3"/>
  </si>
  <si>
    <t>LICSG8P</t>
  </si>
  <si>
    <t>LICSG8P-16</t>
  </si>
  <si>
    <t>Forest
Night</t>
    <phoneticPr fontId="3"/>
  </si>
  <si>
    <t>Sage
Green</t>
    <phoneticPr fontId="3"/>
  </si>
  <si>
    <t>LICSG14P</t>
  </si>
  <si>
    <t>LICSG14P-4</t>
  </si>
  <si>
    <t>LICSG18P</t>
  </si>
  <si>
    <t>LICSG18P-4</t>
  </si>
  <si>
    <t>LICSG21P</t>
  </si>
  <si>
    <t>LICSG21P-2</t>
  </si>
  <si>
    <t>LICSG25P</t>
  </si>
  <si>
    <t>LICSG25P-2</t>
  </si>
  <si>
    <t>Deep Burgundy</t>
  </si>
  <si>
    <t>Misty Blue</t>
  </si>
  <si>
    <t>Sand-Stone</t>
  </si>
  <si>
    <t>Saucer</t>
  </si>
  <si>
    <t>LICMB8U</t>
  </si>
  <si>
    <t>LICMB8U-8</t>
  </si>
  <si>
    <t>LICMB14U</t>
  </si>
  <si>
    <t>LICMB14U-4</t>
  </si>
  <si>
    <t>LICMB18U</t>
  </si>
  <si>
    <t>LICMB18U-4</t>
  </si>
  <si>
    <t>LICMB21U</t>
  </si>
  <si>
    <t>LICMB21U-2</t>
  </si>
  <si>
    <t>LICMB25U</t>
  </si>
  <si>
    <t>LICMB25U-2</t>
  </si>
  <si>
    <r>
      <rPr>
        <b/>
        <sz val="9"/>
        <rFont val="Arial"/>
        <family val="2"/>
      </rPr>
      <t xml:space="preserve">J U L I E   </t>
    </r>
    <r>
      <rPr>
        <sz val="7"/>
        <rFont val="Arial"/>
        <family val="2"/>
      </rPr>
      <t>bergspotter.com/collections/julie</t>
    </r>
  </si>
  <si>
    <t>JR8P</t>
  </si>
  <si>
    <t>JR8U</t>
  </si>
  <si>
    <t>JR8S-18</t>
  </si>
  <si>
    <t>JR10P</t>
  </si>
  <si>
    <t>JR10U</t>
  </si>
  <si>
    <t>JR10S-26</t>
  </si>
  <si>
    <t>JR12P</t>
  </si>
  <si>
    <t>JR12U</t>
  </si>
  <si>
    <t>JR12S-19</t>
  </si>
  <si>
    <t>JR14P</t>
  </si>
  <si>
    <t>JR14U</t>
  </si>
  <si>
    <t>JR14S-14</t>
  </si>
  <si>
    <t>JR17P</t>
  </si>
  <si>
    <t>JR17U</t>
  </si>
  <si>
    <t>JR17S-10</t>
  </si>
  <si>
    <t>JR21P</t>
  </si>
  <si>
    <t>JR21U</t>
  </si>
  <si>
    <t>JR21S-6</t>
  </si>
  <si>
    <t>JR25P</t>
  </si>
  <si>
    <t>JR25U</t>
  </si>
  <si>
    <t>JR25S-4</t>
  </si>
  <si>
    <t>Raw rustic pot + saucer</t>
  </si>
  <si>
    <t>JR30P</t>
  </si>
  <si>
    <t>JR30U</t>
  </si>
  <si>
    <t>JR30S-2</t>
  </si>
  <si>
    <t>JR35P</t>
  </si>
  <si>
    <t>JR35U</t>
  </si>
  <si>
    <t>JR35S-2</t>
  </si>
  <si>
    <t>JR40P</t>
  </si>
  <si>
    <t>JR40U</t>
  </si>
  <si>
    <t>JR40S</t>
  </si>
  <si>
    <t>JR45P</t>
  </si>
  <si>
    <t>JR45U</t>
  </si>
  <si>
    <t>JR45S</t>
  </si>
  <si>
    <t>JCG11P</t>
  </si>
  <si>
    <t>JCG11U</t>
  </si>
  <si>
    <t>JCG11S-12</t>
  </si>
  <si>
    <t>JCG13P</t>
  </si>
  <si>
    <t>JCG13U</t>
  </si>
  <si>
    <t>JCG13S-9</t>
  </si>
  <si>
    <t>JCG15P</t>
  </si>
  <si>
    <t>JCG15U</t>
  </si>
  <si>
    <t>JCG15S-6</t>
  </si>
  <si>
    <t>JCG17P</t>
  </si>
  <si>
    <t>JCG17U</t>
  </si>
  <si>
    <t>JCG17S-6</t>
  </si>
  <si>
    <t>JCG19P</t>
  </si>
  <si>
    <t>JCG19U</t>
  </si>
  <si>
    <t>JCG19S-4</t>
  </si>
  <si>
    <r>
      <rPr>
        <b/>
        <sz val="9"/>
        <rFont val="Arial"/>
        <family val="2"/>
      </rPr>
      <t xml:space="preserve">A T L A S   </t>
    </r>
    <r>
      <rPr>
        <sz val="8"/>
        <rFont val="Arial"/>
        <family val="2"/>
      </rPr>
      <t xml:space="preserve">    </t>
    </r>
    <r>
      <rPr>
        <sz val="7"/>
        <rFont val="Arial"/>
        <family val="2"/>
      </rPr>
      <t>bergspotter.com/collections/atlas</t>
    </r>
  </si>
  <si>
    <t>ATR14P</t>
  </si>
  <si>
    <t>ATR14U</t>
  </si>
  <si>
    <t>ATR14S-6</t>
  </si>
  <si>
    <t>ATR16P</t>
  </si>
  <si>
    <t>ATR16U</t>
  </si>
  <si>
    <t>ATR16S-6</t>
  </si>
  <si>
    <t>ATR18P</t>
  </si>
  <si>
    <t>ATR18U</t>
  </si>
  <si>
    <t>ATR18S-4</t>
  </si>
  <si>
    <t>ATR21P</t>
  </si>
  <si>
    <t>ATR21U</t>
  </si>
  <si>
    <t>ATR21S-4</t>
  </si>
  <si>
    <t>ATR25P</t>
  </si>
  <si>
    <t>ATR25U</t>
  </si>
  <si>
    <t>ATR25S-2</t>
  </si>
  <si>
    <r>
      <rPr>
        <b/>
        <sz val="9"/>
        <rFont val="Arial"/>
        <family val="2"/>
      </rPr>
      <t xml:space="preserve">G A I A   </t>
    </r>
    <r>
      <rPr>
        <b/>
        <sz val="10"/>
        <rFont val="Arial"/>
        <family val="2"/>
      </rPr>
      <t xml:space="preserve"> </t>
    </r>
    <r>
      <rPr>
        <sz val="8"/>
        <rFont val="Arial"/>
        <family val="2"/>
      </rPr>
      <t xml:space="preserve">   </t>
    </r>
    <r>
      <rPr>
        <sz val="7"/>
        <rFont val="Arial"/>
        <family val="2"/>
      </rPr>
      <t>bergspotter.com/collections/gaia</t>
    </r>
  </si>
  <si>
    <t>GAIR21P</t>
  </si>
  <si>
    <t>GAIR21U</t>
  </si>
  <si>
    <t>GAIR21S-4</t>
  </si>
  <si>
    <t>GAIR25P</t>
  </si>
  <si>
    <t>GAIR25U</t>
  </si>
  <si>
    <t>GAIR25S-4</t>
  </si>
  <si>
    <t>GAIR30P</t>
  </si>
  <si>
    <t>GAIR30U</t>
  </si>
  <si>
    <t>GAIR30S-2</t>
  </si>
  <si>
    <r>
      <rPr>
        <b/>
        <sz val="9"/>
        <rFont val="Arial"/>
        <family val="2"/>
      </rPr>
      <t>P L A N E T S</t>
    </r>
    <r>
      <rPr>
        <b/>
        <sz val="7"/>
        <rFont val="Arial"/>
        <family val="2"/>
      </rPr>
      <t xml:space="preserve">   </t>
    </r>
    <r>
      <rPr>
        <sz val="7"/>
        <rFont val="Arial"/>
        <family val="2"/>
      </rPr>
      <t>bergspotter.com/collections/planeterne</t>
    </r>
  </si>
  <si>
    <t>Mars</t>
  </si>
  <si>
    <t>PLAR12P</t>
  </si>
  <si>
    <t>PLAR12U</t>
  </si>
  <si>
    <t>PLAR12S-12</t>
  </si>
  <si>
    <t>PLAG12S-12</t>
  </si>
  <si>
    <t>Venus</t>
  </si>
  <si>
    <t>PLAR14P</t>
  </si>
  <si>
    <t>PLAR14U</t>
  </si>
  <si>
    <t>PLAR14S-12</t>
  </si>
  <si>
    <t>PLAG14S-12</t>
  </si>
  <si>
    <t>Saturn</t>
  </si>
  <si>
    <t>PLAR16P</t>
  </si>
  <si>
    <t>PLAR16U</t>
  </si>
  <si>
    <t>PLAR16S-6</t>
  </si>
  <si>
    <t>PLAG16S-6</t>
  </si>
  <si>
    <t>Neptune</t>
  </si>
  <si>
    <t>PLAR21P</t>
  </si>
  <si>
    <t>PLAR21U</t>
  </si>
  <si>
    <t>PLAR21S-4</t>
  </si>
  <si>
    <t>PLAG21S-4</t>
  </si>
  <si>
    <t>Jupiter</t>
  </si>
  <si>
    <t>PLAR25P</t>
  </si>
  <si>
    <t>PLAR25U</t>
  </si>
  <si>
    <t>PLAR25S-2</t>
  </si>
  <si>
    <t>PLAG25S-2</t>
  </si>
  <si>
    <r>
      <rPr>
        <b/>
        <sz val="9"/>
        <rFont val="Arial"/>
        <family val="2"/>
      </rPr>
      <t xml:space="preserve">D A I S Y  </t>
    </r>
    <r>
      <rPr>
        <sz val="7"/>
        <rFont val="Arial"/>
        <family val="2"/>
      </rPr>
      <t xml:space="preserve"> bergspotter.com/collections/daisy</t>
    </r>
  </si>
  <si>
    <t>Raw pot 
+ saucer</t>
  </si>
  <si>
    <t>DSYR25P</t>
  </si>
  <si>
    <t>DSYR25S-3</t>
  </si>
  <si>
    <t>DSYR30P</t>
  </si>
  <si>
    <t>DSYR30S-3</t>
  </si>
  <si>
    <t>Raw 
wall pot</t>
  </si>
  <si>
    <t>Glazed 
vase</t>
  </si>
  <si>
    <t>DSYCG12V</t>
  </si>
  <si>
    <t>DSYCG12V-4</t>
  </si>
  <si>
    <t>DSYCG20V</t>
  </si>
  <si>
    <r>
      <rPr>
        <b/>
        <sz val="9"/>
        <rFont val="Arial"/>
        <family val="2"/>
      </rPr>
      <t xml:space="preserve">K Ø B E N H A V N E R   V A S E  </t>
    </r>
    <r>
      <rPr>
        <sz val="8"/>
        <rFont val="Arial"/>
        <family val="2"/>
      </rPr>
      <t xml:space="preserve">    </t>
    </r>
    <r>
      <rPr>
        <sz val="7"/>
        <rFont val="Arial"/>
        <family val="2"/>
      </rPr>
      <t xml:space="preserve"> bergspotter.com/collections/koebenhavnervase</t>
    </r>
  </si>
  <si>
    <t>Vase</t>
  </si>
  <si>
    <t>Clear
Glass</t>
    <phoneticPr fontId="3"/>
  </si>
  <si>
    <t>KGC15V</t>
  </si>
  <si>
    <t>KGC15V-2</t>
  </si>
  <si>
    <r>
      <rPr>
        <b/>
        <sz val="9"/>
        <rFont val="Arial"/>
        <family val="2"/>
      </rPr>
      <t>R O M E O</t>
    </r>
    <r>
      <rPr>
        <sz val="9"/>
        <rFont val="Arial"/>
        <family val="2"/>
      </rPr>
      <t xml:space="preserve">   </t>
    </r>
    <r>
      <rPr>
        <sz val="7"/>
        <rFont val="Arial"/>
        <family val="2"/>
      </rPr>
      <t>bergspotter.com/collections/romeo</t>
    </r>
  </si>
  <si>
    <t>Glazed Cachepot</t>
  </si>
  <si>
    <t>RCG11P</t>
  </si>
  <si>
    <t>RCG11P-9</t>
  </si>
  <si>
    <t>RCG13P</t>
  </si>
  <si>
    <t>RCG13P-9</t>
  </si>
  <si>
    <t>RCG15P</t>
  </si>
  <si>
    <t>RCG15P-6</t>
  </si>
  <si>
    <t>RCG17P</t>
  </si>
  <si>
    <t>RCG17P-6</t>
  </si>
  <si>
    <t>RCG19P</t>
  </si>
  <si>
    <t>RCG19P-4</t>
  </si>
  <si>
    <t>Glazed
vase</t>
  </si>
  <si>
    <t>RCG12V</t>
  </si>
  <si>
    <t>RCG12V-9</t>
  </si>
  <si>
    <r>
      <rPr>
        <b/>
        <sz val="9"/>
        <rFont val="Arial"/>
        <family val="2"/>
      </rPr>
      <t xml:space="preserve">M I S T Y </t>
    </r>
    <r>
      <rPr>
        <sz val="7"/>
        <rFont val="Arial"/>
        <family val="2"/>
      </rPr>
      <t xml:space="preserve">  bergspotter.com/collections/misty</t>
    </r>
  </si>
  <si>
    <t>Round</t>
  </si>
  <si>
    <t>MCG28V</t>
  </si>
  <si>
    <t>Cone</t>
  </si>
  <si>
    <t>MCG40V</t>
  </si>
  <si>
    <r>
      <rPr>
        <b/>
        <sz val="9"/>
        <rFont val="Arial"/>
        <family val="2"/>
      </rPr>
      <t xml:space="preserve">W I L L O W  </t>
    </r>
    <r>
      <rPr>
        <sz val="7"/>
        <rFont val="Arial"/>
        <family val="2"/>
      </rPr>
      <t xml:space="preserve"> bergspotter.com/collections/willow</t>
    </r>
  </si>
  <si>
    <r>
      <rPr>
        <sz val="5"/>
        <rFont val="Arial"/>
        <family val="2"/>
      </rPr>
      <t xml:space="preserve">Snowflake </t>
    </r>
    <r>
      <rPr>
        <sz val="6"/>
        <rFont val="Arial"/>
        <family val="2"/>
      </rPr>
      <t xml:space="preserve"> White</t>
    </r>
  </si>
  <si>
    <t>Emelard
Green</t>
    <phoneticPr fontId="3"/>
  </si>
  <si>
    <t>WCG25V</t>
  </si>
  <si>
    <t>WCG25V-2</t>
  </si>
  <si>
    <t>Snowflake
White</t>
    <phoneticPr fontId="3"/>
  </si>
  <si>
    <t>WCG45V</t>
  </si>
  <si>
    <r>
      <rPr>
        <b/>
        <sz val="9"/>
        <rFont val="Arial"/>
        <family val="2"/>
      </rPr>
      <t>O A K</t>
    </r>
    <r>
      <rPr>
        <sz val="8"/>
        <rFont val="Arial"/>
        <family val="2"/>
      </rPr>
      <t xml:space="preserve">   bergspotter.com/collections/the-oak/</t>
    </r>
  </si>
  <si>
    <t>OCG35V</t>
  </si>
  <si>
    <t>OCG40V</t>
  </si>
  <si>
    <t>OCG45V</t>
  </si>
  <si>
    <r>
      <rPr>
        <b/>
        <sz val="9"/>
        <rFont val="Arial"/>
        <family val="2"/>
      </rPr>
      <t xml:space="preserve">M O D E N A   </t>
    </r>
    <r>
      <rPr>
        <sz val="7"/>
        <rFont val="Arial"/>
        <family val="2"/>
      </rPr>
      <t>bergspotter.com/collections/modena</t>
    </r>
  </si>
  <si>
    <t>Rustic pot 
+ saucer</t>
  </si>
  <si>
    <t>MOR20P</t>
  </si>
  <si>
    <t>MOR20U</t>
  </si>
  <si>
    <t>MOR20S-2</t>
  </si>
  <si>
    <t>MOR25P</t>
  </si>
  <si>
    <t>MOR25U</t>
  </si>
  <si>
    <t>MOR25S-2</t>
  </si>
  <si>
    <t>MOR30P</t>
  </si>
  <si>
    <t>MOR30U</t>
  </si>
  <si>
    <t>MOR30S</t>
  </si>
  <si>
    <t>MOR35P</t>
  </si>
  <si>
    <t>MOR35U</t>
  </si>
  <si>
    <t>MOR35S</t>
  </si>
  <si>
    <t>MOR40P</t>
  </si>
  <si>
    <t>MOR40U</t>
  </si>
  <si>
    <t>MOR40S</t>
  </si>
  <si>
    <t>Glazed cachepot*</t>
  </si>
  <si>
    <t>MOCG30P</t>
  </si>
  <si>
    <t>MOCG35P</t>
  </si>
  <si>
    <t>MOCG40P</t>
  </si>
  <si>
    <r>
      <rPr>
        <b/>
        <sz val="9"/>
        <rFont val="Arial"/>
        <family val="2"/>
      </rPr>
      <t xml:space="preserve">B E L L E        </t>
    </r>
    <r>
      <rPr>
        <sz val="7"/>
        <rFont val="Arial"/>
        <family val="2"/>
      </rPr>
      <t>bergspotter.com/collections/belle</t>
    </r>
  </si>
  <si>
    <t>BER25V</t>
  </si>
  <si>
    <t>BER25V-2</t>
  </si>
  <si>
    <t>BER40V</t>
  </si>
  <si>
    <t>Bowl</t>
  </si>
  <si>
    <t>BER25B</t>
  </si>
  <si>
    <t>BER25B-2</t>
  </si>
  <si>
    <t>BER35B</t>
  </si>
  <si>
    <r>
      <rPr>
        <b/>
        <sz val="10"/>
        <rFont val="Arial"/>
        <family val="2"/>
      </rPr>
      <t xml:space="preserve">P I C C O L I N A   </t>
    </r>
    <r>
      <rPr>
        <sz val="7"/>
        <rFont val="Arial"/>
        <family val="2"/>
      </rPr>
      <t>bergspotter.com/collections/piccolina</t>
    </r>
  </si>
  <si>
    <t>Z-PICG30P</t>
  </si>
  <si>
    <t>Z-PICR30P</t>
  </si>
  <si>
    <t xml:space="preserve">      </t>
  </si>
  <si>
    <t>Z-PICG35P</t>
  </si>
  <si>
    <t>Z-PICR40P</t>
  </si>
  <si>
    <t>Z-PICG40P</t>
  </si>
  <si>
    <r>
      <rPr>
        <b/>
        <sz val="9"/>
        <rFont val="Arial"/>
        <family val="2"/>
      </rPr>
      <t>C A M P A N A</t>
    </r>
    <r>
      <rPr>
        <sz val="8"/>
        <rFont val="Arial"/>
        <family val="2"/>
      </rPr>
      <t xml:space="preserve">   bergspotter.com/collections/campana</t>
    </r>
  </si>
  <si>
    <t>Z-CAR60P</t>
  </si>
  <si>
    <t>Z-CAR80P</t>
  </si>
  <si>
    <t>Z-CAR105P</t>
  </si>
  <si>
    <r>
      <rPr>
        <b/>
        <sz val="9"/>
        <rFont val="Arial"/>
        <family val="2"/>
      </rPr>
      <t xml:space="preserve">L U C C A   </t>
    </r>
    <r>
      <rPr>
        <sz val="7"/>
        <rFont val="Arial"/>
        <family val="2"/>
      </rPr>
      <t>bergspotter.com/collections/lucca</t>
    </r>
  </si>
  <si>
    <t>Z-LUG40P</t>
  </si>
  <si>
    <t>Z-LUG50P</t>
  </si>
  <si>
    <t>Z-LUG60P</t>
  </si>
  <si>
    <t>Z-LUG70P</t>
  </si>
  <si>
    <t>Z-LUG80P</t>
  </si>
  <si>
    <r>
      <rPr>
        <b/>
        <sz val="9"/>
        <rFont val="Arial"/>
        <family val="2"/>
      </rPr>
      <t xml:space="preserve">A D A   </t>
    </r>
    <r>
      <rPr>
        <sz val="7"/>
        <rFont val="Arial"/>
        <family val="2"/>
      </rPr>
      <t xml:space="preserve"> bergspotter.com/collections/ada/</t>
    </r>
  </si>
  <si>
    <t>Bowl + saucer</t>
  </si>
  <si>
    <t>AR25P</t>
  </si>
  <si>
    <t>AR25U</t>
  </si>
  <si>
    <t>AR25S-2</t>
  </si>
  <si>
    <t>AR30P</t>
  </si>
  <si>
    <t>AR30U</t>
  </si>
  <si>
    <t>AR30S-2</t>
  </si>
  <si>
    <t>AR35P</t>
  </si>
  <si>
    <t>AR35U</t>
  </si>
  <si>
    <t>AR35S-2</t>
  </si>
  <si>
    <t>AR40P</t>
  </si>
  <si>
    <t>AR40U</t>
  </si>
  <si>
    <t>AR40S</t>
  </si>
  <si>
    <t>AR45P</t>
  </si>
  <si>
    <t>AR45U</t>
  </si>
  <si>
    <t>AR45S</t>
  </si>
  <si>
    <r>
      <rPr>
        <b/>
        <sz val="9"/>
        <rFont val="Arial"/>
        <family val="2"/>
      </rPr>
      <t xml:space="preserve">C E L E S T E   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>bergspotter.com/collections/celeste</t>
    </r>
  </si>
  <si>
    <t>Pot, Pedestal
or Table</t>
  </si>
  <si>
    <t>Small</t>
  </si>
  <si>
    <t>CER23P</t>
  </si>
  <si>
    <t>CER23U</t>
  </si>
  <si>
    <t>CER23S</t>
  </si>
  <si>
    <t>R12U-6</t>
  </si>
  <si>
    <t>G12U-6</t>
  </si>
  <si>
    <t>Medium</t>
  </si>
  <si>
    <t>CER28P</t>
  </si>
  <si>
    <t>CER28U</t>
  </si>
  <si>
    <t>CER28S</t>
  </si>
  <si>
    <t>R14U-6</t>
  </si>
  <si>
    <t>G14U-6</t>
  </si>
  <si>
    <t>Large</t>
  </si>
  <si>
    <t>CER34P</t>
  </si>
  <si>
    <t>CER34U</t>
  </si>
  <si>
    <t>CER34S</t>
  </si>
  <si>
    <t>R16U-6</t>
  </si>
  <si>
    <t>G16U-6</t>
  </si>
  <si>
    <r>
      <rPr>
        <b/>
        <sz val="9"/>
        <rFont val="Arial"/>
        <family val="2"/>
      </rPr>
      <t xml:space="preserve">G A L E S T R O  </t>
    </r>
    <r>
      <rPr>
        <sz val="7"/>
        <rFont val="Arial"/>
        <family val="2"/>
      </rPr>
      <t xml:space="preserve"> bergspotter.com/collections/galestro</t>
    </r>
  </si>
  <si>
    <t>GR16P</t>
  </si>
  <si>
    <t>GR16U</t>
  </si>
  <si>
    <t>GR16S-8</t>
  </si>
  <si>
    <t>GR25P</t>
  </si>
  <si>
    <t>GR25U</t>
  </si>
  <si>
    <t>GR25S-2</t>
  </si>
  <si>
    <t>GR30P</t>
  </si>
  <si>
    <t>GR30U</t>
  </si>
  <si>
    <t>GR30S-2</t>
  </si>
  <si>
    <t>GR35P</t>
  </si>
  <si>
    <t>GR35U</t>
  </si>
  <si>
    <t>GR35S-2</t>
  </si>
  <si>
    <t>GR40P</t>
  </si>
  <si>
    <t>GR40U</t>
  </si>
  <si>
    <t>GR40S</t>
  </si>
  <si>
    <r>
      <rPr>
        <b/>
        <sz val="9"/>
        <rFont val="Arial"/>
        <family val="2"/>
      </rPr>
      <t>K Ø B E N H A V N E R   L A R G E</t>
    </r>
    <r>
      <rPr>
        <sz val="8"/>
        <rFont val="Arial"/>
        <family val="2"/>
      </rPr>
      <t xml:space="preserve">    bergspotter.com/collections/large-kobenhavner/</t>
    </r>
  </si>
  <si>
    <t>KR50P</t>
  </si>
  <si>
    <t>KR70P</t>
  </si>
  <si>
    <t>Tall Pot</t>
  </si>
  <si>
    <t>KR60P</t>
  </si>
  <si>
    <r>
      <rPr>
        <b/>
        <sz val="9"/>
        <rFont val="Arial"/>
        <family val="2"/>
      </rPr>
      <t>F L O R A   L A R G E</t>
    </r>
    <r>
      <rPr>
        <sz val="8"/>
        <rFont val="Arial"/>
        <family val="2"/>
      </rPr>
      <t xml:space="preserve">    bergspotter.com/collections/large-flora/</t>
    </r>
  </si>
  <si>
    <t>FR50P</t>
  </si>
  <si>
    <t>FR70P</t>
  </si>
  <si>
    <t>FR60P</t>
  </si>
  <si>
    <r>
      <rPr>
        <b/>
        <sz val="9"/>
        <rFont val="Arial"/>
        <family val="2"/>
      </rPr>
      <t xml:space="preserve">S A U C E R S   F O R   L A R G E   K Ø B E N H A V N E R   &amp;   F L O R A </t>
    </r>
    <r>
      <rPr>
        <sz val="7"/>
        <rFont val="Arial"/>
        <family val="2"/>
      </rPr>
      <t xml:space="preserve">   Remember saucers for your large pots</t>
    </r>
  </si>
  <si>
    <t>Big Saucer</t>
  </si>
  <si>
    <t>R50U</t>
  </si>
  <si>
    <t>R60U</t>
  </si>
  <si>
    <t>R70U</t>
  </si>
  <si>
    <r>
      <rPr>
        <b/>
        <sz val="9"/>
        <rFont val="Arial"/>
        <family val="2"/>
      </rPr>
      <t>C I L I N D R O</t>
    </r>
    <r>
      <rPr>
        <sz val="7"/>
        <rFont val="Arial"/>
        <family val="2"/>
      </rPr>
      <t xml:space="preserve">    bergspotter.com/collections/cilindro</t>
    </r>
  </si>
  <si>
    <t>Z-CIG40P</t>
  </si>
  <si>
    <t>Z-CIG50P</t>
  </si>
  <si>
    <t>Z-CIG62P</t>
  </si>
  <si>
    <t>Z-CIG72P</t>
  </si>
  <si>
    <r>
      <rPr>
        <b/>
        <sz val="9"/>
        <rFont val="Arial"/>
        <family val="2"/>
      </rPr>
      <t xml:space="preserve">O L I V I A   </t>
    </r>
    <r>
      <rPr>
        <sz val="7"/>
        <rFont val="Arial"/>
        <family val="2"/>
      </rPr>
      <t xml:space="preserve"> bergspotter.com/collections/olivia</t>
    </r>
  </si>
  <si>
    <t>Z-OLG60P</t>
  </si>
  <si>
    <t>Z-OLG70P</t>
  </si>
  <si>
    <t>Z-OLG80P</t>
  </si>
  <si>
    <t>Z-OLG90P</t>
  </si>
  <si>
    <r>
      <rPr>
        <b/>
        <sz val="9"/>
        <rFont val="Arial"/>
        <family val="2"/>
      </rPr>
      <t xml:space="preserve">C O V E   N E W  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>bergspotter.com/collections/cove</t>
    </r>
  </si>
  <si>
    <r>
      <t xml:space="preserve">Deep </t>
    </r>
    <r>
      <rPr>
        <sz val="5"/>
        <rFont val="Arial"/>
        <family val="2"/>
      </rPr>
      <t>Burgundy</t>
    </r>
  </si>
  <si>
    <t>Sand- Stone</t>
  </si>
  <si>
    <t>COCDB300</t>
  </si>
  <si>
    <t>COCDB300-6</t>
  </si>
  <si>
    <t>COCDB450</t>
  </si>
  <si>
    <t>COCDB450-6</t>
  </si>
  <si>
    <t>COCDB700</t>
  </si>
  <si>
    <t>COCDB700-4</t>
  </si>
  <si>
    <r>
      <rPr>
        <b/>
        <sz val="9"/>
        <rFont val="Arial"/>
        <family val="2"/>
      </rPr>
      <t xml:space="preserve">N U N A </t>
    </r>
    <r>
      <rPr>
        <sz val="7"/>
        <rFont val="Arial"/>
        <family val="2"/>
      </rPr>
      <t xml:space="preserve">    bergspotter.com/collections/nuna</t>
    </r>
  </si>
  <si>
    <t>Mineral
White</t>
  </si>
  <si>
    <r>
      <t xml:space="preserve">Deep
</t>
    </r>
    <r>
      <rPr>
        <sz val="5.8"/>
        <rFont val="Arial"/>
        <family val="2"/>
      </rPr>
      <t>Burgundy</t>
    </r>
  </si>
  <si>
    <t>Capsule</t>
  </si>
  <si>
    <t>NUCSSMB34</t>
  </si>
  <si>
    <t>NUCSSMB34-4</t>
  </si>
  <si>
    <t>Circular</t>
  </si>
  <si>
    <t>NUCSSMB20</t>
  </si>
  <si>
    <t>NUCSSMB20-6</t>
  </si>
  <si>
    <t>NUCSSMB28</t>
  </si>
  <si>
    <t>NUCSSMB28-4</t>
  </si>
  <si>
    <t xml:space="preserve">K Ø B E N H A V N E R  3 – P A C K   G I F T B O X  </t>
  </si>
  <si>
    <t>KR10S-3</t>
  </si>
  <si>
    <t>KR10S-3-6</t>
  </si>
  <si>
    <t>E X T R A  S A U C E R S</t>
  </si>
  <si>
    <t>Raw
saucer</t>
  </si>
  <si>
    <t>R12U-C</t>
  </si>
  <si>
    <t>R14U-C</t>
  </si>
  <si>
    <t>R16U-C</t>
  </si>
  <si>
    <t>R18U-C</t>
  </si>
  <si>
    <t>R21U-C</t>
  </si>
  <si>
    <t>R25U-C</t>
  </si>
  <si>
    <r>
      <rPr>
        <b/>
        <sz val="9"/>
        <rFont val="Arial"/>
        <family val="2"/>
      </rPr>
      <t xml:space="preserve">F O L K   P L A N T S T A K E S      </t>
    </r>
    <r>
      <rPr>
        <sz val="7"/>
        <rFont val="Arial"/>
        <family val="2"/>
      </rPr>
      <t>bergspotter.com/collections/folk</t>
    </r>
  </si>
  <si>
    <t>Moss Green</t>
  </si>
  <si>
    <t>Pebble White</t>
  </si>
  <si>
    <t>Hinto</t>
  </si>
  <si>
    <t>Moss
Green</t>
    <phoneticPr fontId="3"/>
  </si>
  <si>
    <t>FHCMG</t>
  </si>
  <si>
    <t>FHCMG-6</t>
  </si>
  <si>
    <t>Pebble
White</t>
    <phoneticPr fontId="3"/>
  </si>
  <si>
    <t>Yuma</t>
  </si>
  <si>
    <t>FYCMG</t>
  </si>
  <si>
    <t>FYCMG-6</t>
  </si>
  <si>
    <t>Oni</t>
  </si>
  <si>
    <t>FOCMG</t>
  </si>
  <si>
    <t>FOCMG-6</t>
  </si>
  <si>
    <r>
      <rPr>
        <b/>
        <sz val="9"/>
        <rFont val="Arial"/>
        <family val="2"/>
      </rPr>
      <t xml:space="preserve">P O T  F E E T    </t>
    </r>
    <r>
      <rPr>
        <sz val="7"/>
        <rFont val="Arial"/>
        <family val="2"/>
      </rPr>
      <t>bergspotter.com/collections/pot-feet</t>
    </r>
  </si>
  <si>
    <t>Raw
lion paw</t>
  </si>
  <si>
    <t>Z-LFG</t>
  </si>
  <si>
    <t>Z-LFG-24</t>
  </si>
  <si>
    <t>Raw 
lion head</t>
  </si>
  <si>
    <t>Z-LHG</t>
  </si>
  <si>
    <t>Z-LHG-18</t>
  </si>
  <si>
    <t>Raw 
triangle feet</t>
  </si>
  <si>
    <t>Z-TFGS</t>
  </si>
  <si>
    <t>Z-TFGS-45</t>
  </si>
  <si>
    <t>Z-TFGL</t>
  </si>
  <si>
    <t>Z-TFGL-21</t>
  </si>
  <si>
    <r>
      <rPr>
        <b/>
        <sz val="9"/>
        <rFont val="Arial"/>
        <family val="2"/>
      </rPr>
      <t xml:space="preserve">R O L L I N G   S T O N E S </t>
    </r>
    <r>
      <rPr>
        <sz val="8"/>
        <rFont val="Arial"/>
        <family val="2"/>
      </rPr>
      <t xml:space="preserve">  bergspotter.com/collections/rollingstones/</t>
    </r>
  </si>
  <si>
    <t>Stone
Light</t>
  </si>
  <si>
    <t>Dark
Grey</t>
  </si>
  <si>
    <t>Trolley</t>
  </si>
  <si>
    <t>Stone
Light</t>
    <phoneticPr fontId="3"/>
  </si>
  <si>
    <t>PTTG25</t>
  </si>
  <si>
    <t>PTTG25-4</t>
  </si>
  <si>
    <t>Dark
Grey</t>
    <phoneticPr fontId="3"/>
  </si>
  <si>
    <t>PTTG35</t>
  </si>
  <si>
    <r>
      <rPr>
        <b/>
        <sz val="9"/>
        <rFont val="Arial"/>
        <family val="2"/>
      </rPr>
      <t xml:space="preserve">T O T E   B A G   </t>
    </r>
    <r>
      <rPr>
        <sz val="7"/>
        <rFont val="Arial"/>
        <family val="2"/>
      </rPr>
      <t xml:space="preserve"> bergspotter.com/collections/tote-bag</t>
    </r>
  </si>
  <si>
    <t>White
garment</t>
  </si>
  <si>
    <t>Tote bag</t>
  </si>
  <si>
    <t>White
garment</t>
    <phoneticPr fontId="3"/>
  </si>
  <si>
    <t>Z-TB</t>
  </si>
  <si>
    <t>Order comments:</t>
  </si>
  <si>
    <t>For additional info and questions, please contact Bergs Potter Support at support@bergspotter.com</t>
  </si>
  <si>
    <t>casepacks:</t>
  </si>
  <si>
    <t>0570-04-1201</t>
    <phoneticPr fontId="3"/>
  </si>
  <si>
    <t>TEL:</t>
    <phoneticPr fontId="3"/>
  </si>
  <si>
    <t>0572-52-3385</t>
    <phoneticPr fontId="3"/>
  </si>
  <si>
    <t>FAX:</t>
    <phoneticPr fontId="3"/>
  </si>
  <si>
    <t>L43／H50cm</t>
    <phoneticPr fontId="31"/>
  </si>
  <si>
    <t>φ35／H6cm</t>
    <phoneticPr fontId="31"/>
  </si>
  <si>
    <t>φ25／H6cm</t>
    <phoneticPr fontId="31"/>
  </si>
  <si>
    <t>φ21／H4cm</t>
    <phoneticPr fontId="31"/>
  </si>
  <si>
    <t>φ18／H4cm</t>
    <phoneticPr fontId="31"/>
  </si>
  <si>
    <t>φ16／H3cm</t>
    <phoneticPr fontId="31"/>
  </si>
  <si>
    <t>φ14／H3cm</t>
    <phoneticPr fontId="31"/>
  </si>
  <si>
    <t>φ12／H3cm</t>
    <phoneticPr fontId="31"/>
  </si>
  <si>
    <t>箱：W36／D11.5／H11cm（鉢：φ10／H9cm、ソーサー付き）</t>
  </si>
  <si>
    <t>BPコペンハーゲン3パック ナチュラル</t>
  </si>
  <si>
    <t>BPコペンハーゲン3パック グレー</t>
  </si>
  <si>
    <t>φ28cm</t>
    <phoneticPr fontId="31"/>
  </si>
  <si>
    <t>φ20cm</t>
    <phoneticPr fontId="31"/>
  </si>
  <si>
    <t>W34／D20cm</t>
    <phoneticPr fontId="31"/>
  </si>
  <si>
    <t>35cm、700ml</t>
    <phoneticPr fontId="31"/>
  </si>
  <si>
    <t>25cm、450ml</t>
    <phoneticPr fontId="31"/>
  </si>
  <si>
    <t>H17cm、300ml</t>
    <phoneticPr fontId="31"/>
  </si>
  <si>
    <t>φ86／H90cm</t>
    <phoneticPr fontId="31"/>
  </si>
  <si>
    <t>φ72／H80cm</t>
    <phoneticPr fontId="31"/>
  </si>
  <si>
    <t>φ61／H70cm</t>
    <phoneticPr fontId="31"/>
  </si>
  <si>
    <t>φ54／H60cm</t>
    <phoneticPr fontId="31"/>
  </si>
  <si>
    <t>φ72／H63cm</t>
    <phoneticPr fontId="31"/>
  </si>
  <si>
    <t>φ62／H56cm</t>
    <phoneticPr fontId="31"/>
  </si>
  <si>
    <t>φ50／H46cm</t>
    <phoneticPr fontId="31"/>
  </si>
  <si>
    <t>φ40／H37cm</t>
    <phoneticPr fontId="31"/>
  </si>
  <si>
    <t>φ70／H9cm</t>
    <phoneticPr fontId="31"/>
  </si>
  <si>
    <t>φ60／H9cm</t>
    <phoneticPr fontId="31"/>
  </si>
  <si>
    <t>φ50／H8cm</t>
    <phoneticPr fontId="31"/>
  </si>
  <si>
    <t>φ60／H68cm</t>
  </si>
  <si>
    <t>φ70／H53cm</t>
  </si>
  <si>
    <t>φ50／H39cm</t>
  </si>
  <si>
    <t>φ40／H31cm、ソーサー付き</t>
  </si>
  <si>
    <t>φ35／H26cm、ソーサー付き</t>
  </si>
  <si>
    <t>φ30／H24cm、ソーサー付き</t>
  </si>
  <si>
    <t>φ25／H21cm、ソーサー付き</t>
  </si>
  <si>
    <t>φ16／H13cm、ソーサー付き</t>
  </si>
  <si>
    <t>φ39／H35cm、ソーサー付き</t>
  </si>
  <si>
    <t>φ39／H28cm、ソーサー付き</t>
  </si>
  <si>
    <t>BP セレスタM グレー</t>
  </si>
  <si>
    <t>φ26／H23cm、ソーサー付き</t>
  </si>
  <si>
    <t>BP セレスタS グレー</t>
  </si>
  <si>
    <t>φ45／H14cm、ソーサー付き</t>
  </si>
  <si>
    <t>φ40／H13cm、ソーサー付き</t>
  </si>
  <si>
    <t>φ35／H12cm、ソーサー付き</t>
  </si>
  <si>
    <t>φ30／H9cm、ソーサー付き</t>
  </si>
  <si>
    <t>φ25／H8cm、ソーサー付き</t>
  </si>
  <si>
    <t>BP アダ25ボール ナチュラル</t>
  </si>
  <si>
    <t>BP アダ25ボール グレー</t>
  </si>
  <si>
    <t>φ80／H67cm</t>
  </si>
  <si>
    <t>φ70／H58cm</t>
  </si>
  <si>
    <t>φ60／H53cm</t>
  </si>
  <si>
    <t>φ50／H45cm</t>
  </si>
  <si>
    <t>φ40／H36cm</t>
  </si>
  <si>
    <t>φ105／H80cm</t>
  </si>
  <si>
    <t>φ80／H66cm</t>
  </si>
  <si>
    <t>φ60／H47cm</t>
  </si>
  <si>
    <t>φ35／H31cm</t>
  </si>
  <si>
    <t>φ30／H28cm</t>
  </si>
  <si>
    <t>φ35／H21cm</t>
  </si>
  <si>
    <t>φ25／H13cm</t>
  </si>
  <si>
    <t>φ20.5／H42cm</t>
  </si>
  <si>
    <t>φ13／H26cm</t>
  </si>
  <si>
    <t>φ40／H32cm</t>
  </si>
  <si>
    <t>φ35／H30cm</t>
  </si>
  <si>
    <t>φ30／H26cm</t>
  </si>
  <si>
    <t>φ40／H32cm、ソーサー付き</t>
  </si>
  <si>
    <t>φ35／H30cm、ソーサー付き</t>
  </si>
  <si>
    <t>φ30／H26cm、ソーサー付き</t>
  </si>
  <si>
    <t>φ20／H19cm、ソーサー付き</t>
  </si>
  <si>
    <t>φ21.5／H45cm</t>
  </si>
  <si>
    <t>φ21／H40cm</t>
  </si>
  <si>
    <t>φ21／H35cm</t>
  </si>
  <si>
    <t>φ31／H45cm</t>
  </si>
  <si>
    <t>φ20／H25cm</t>
  </si>
  <si>
    <t>φ24／H40cm</t>
  </si>
  <si>
    <t>φ27／H28cm</t>
  </si>
  <si>
    <t>φ12／H24cm</t>
  </si>
  <si>
    <t>φ19／H21cm</t>
  </si>
  <si>
    <t>φ17／H18cm</t>
  </si>
  <si>
    <t>φ15／H15cm</t>
  </si>
  <si>
    <t>φ13／H14cm</t>
  </si>
  <si>
    <t>φ11／H13cm</t>
  </si>
  <si>
    <t>φ15／H21cm</t>
  </si>
  <si>
    <t>φ12／H20cm</t>
  </si>
  <si>
    <t>φ30／H16cm、ソーサー付き</t>
  </si>
  <si>
    <t>φ25／H13cm、ソーサー付き</t>
  </si>
  <si>
    <t>BP デイジー25 ナチュラル</t>
  </si>
  <si>
    <t>BP デイジー25 グレー</t>
  </si>
  <si>
    <t>φ25／H22cm、ソーサー付き</t>
  </si>
  <si>
    <t>φ21／H19cm、ソーサー付き</t>
  </si>
  <si>
    <t>φ16／H15cm、ソーサー付き</t>
  </si>
  <si>
    <t>φ14／H12cm、ソーサー付き</t>
  </si>
  <si>
    <t>φ12／H7cm、ソーサー付き</t>
  </si>
  <si>
    <t>W30／D30／H30cm、ソーサー付き</t>
  </si>
  <si>
    <t>W25／D25／H24cm、ソーサー付き</t>
  </si>
  <si>
    <t>W21／D21／H20cm、ソーサー付き</t>
  </si>
  <si>
    <t>φ21／H20cm、ソーサー付き</t>
  </si>
  <si>
    <t>φ18／H17cm、ソーサー付き</t>
  </si>
  <si>
    <t>φ14／H13cm、ソーサー付き</t>
  </si>
  <si>
    <t>φ19／H16cm、ソーサー付き</t>
  </si>
  <si>
    <t>φ17／H14cm、ソーサー付き</t>
  </si>
  <si>
    <t>φ15／H12cm、ソーサー付き</t>
  </si>
  <si>
    <t>φ13／H11cm、ソーサー付き</t>
  </si>
  <si>
    <t>φ11／H10cm、ソーサー付き</t>
  </si>
  <si>
    <t>φ45／H38cm、ソーサー付き</t>
  </si>
  <si>
    <t>φ40／H35cm、ソーサー付き</t>
  </si>
  <si>
    <t>φ35／H29cm、ソーサー付き</t>
  </si>
  <si>
    <t>φ30／H25cm、ソーサー付き</t>
  </si>
  <si>
    <t>BP ジュリー21 グレー</t>
  </si>
  <si>
    <t>φ17／H15cm、ソーサー付き</t>
  </si>
  <si>
    <t>BP ジュリー17 グレー</t>
  </si>
  <si>
    <t>BP ジュリー14 グレー</t>
  </si>
  <si>
    <t>φ12／H10cm、ソーサー付き</t>
  </si>
  <si>
    <t>φ10／H9cm、ソーサー付き</t>
  </si>
  <si>
    <t>BP ジュリー10 グレー</t>
  </si>
  <si>
    <t>φ8／H8cm、ソーサー付き</t>
  </si>
  <si>
    <t>φ25／H6cm</t>
  </si>
  <si>
    <t>φ21／H6cm</t>
  </si>
  <si>
    <t>φ18／H5cm</t>
  </si>
  <si>
    <t>φ14／H4cm</t>
  </si>
  <si>
    <t>φ8／H2cm</t>
  </si>
  <si>
    <t>φ25／H21cm</t>
  </si>
  <si>
    <t>φ21／H20cm</t>
  </si>
  <si>
    <t>φ18／H19cm</t>
  </si>
  <si>
    <t>φ14／H16cm</t>
  </si>
  <si>
    <t>φ8／H9cm</t>
  </si>
  <si>
    <t>φ35／H28cm、ソーサー付き</t>
  </si>
  <si>
    <t>φ18／H16cm、ソーサー付き</t>
  </si>
  <si>
    <t>φ16／H14cm、ソーサー付き</t>
  </si>
  <si>
    <t>φ12／H11cm、ソーサー付き</t>
  </si>
  <si>
    <t>φ18／H21cm、ソーサー付き</t>
  </si>
  <si>
    <t>φ16／H17cm、ソーサー付き</t>
  </si>
  <si>
    <t>BP シモナ16 グリーンGL</t>
  </si>
  <si>
    <t>φ14／H15cm、ソーサー付き</t>
  </si>
  <si>
    <t>φ12／H12cm、ソーサー付き</t>
  </si>
  <si>
    <t>BP シモナ12 グリーンGL</t>
  </si>
  <si>
    <t>φ25／H28cm、ソーサー付き</t>
  </si>
  <si>
    <t>φ21／H23cm、ソーサー付き</t>
  </si>
  <si>
    <t>φ18／H20cm、ソーサー付き</t>
  </si>
  <si>
    <t>φ16／H18cm、ソーサー付き</t>
  </si>
  <si>
    <t>φ14／H16cm、ソーサー付き</t>
  </si>
  <si>
    <t>φ12／H13cm、ソーサー付き</t>
  </si>
  <si>
    <t>BP ヘレナ18 ピンクGL</t>
  </si>
  <si>
    <t>BP ヘレナ14 グレーGL</t>
  </si>
  <si>
    <t>BP ヘレナ14 ピンクGL</t>
  </si>
  <si>
    <t>φ21／H10cm、ソーサー付き</t>
  </si>
  <si>
    <t>BP ヘレナ21 LOW ナチュラル</t>
  </si>
  <si>
    <t>BP ヘレナ21 LOW グレー</t>
  </si>
  <si>
    <t>φ14／H18cm、ソーサー付き</t>
  </si>
  <si>
    <t>BP ヘレナ25 ナチュラル</t>
  </si>
  <si>
    <t>BP ヘレナ25 グレー</t>
  </si>
  <si>
    <t>BP ヘレナ18 ナチュラル</t>
  </si>
  <si>
    <t>BP ヘレナ18 グレー</t>
  </si>
  <si>
    <t>BP ヘレナ14 ナチュラル</t>
  </si>
  <si>
    <t>BP ヘレナ14 グレー</t>
  </si>
  <si>
    <t>φ8.5／H8cm、ソーサー付き</t>
  </si>
  <si>
    <t>BP ヘレナ8.5 ナチュラル</t>
  </si>
  <si>
    <t>BP ヘレナ8.5 グレー</t>
  </si>
  <si>
    <t>φ30／H28cm、ソーサー付き</t>
  </si>
  <si>
    <t>φ25／H24cm、ソーサー付き</t>
  </si>
  <si>
    <t>φ21／H21cm、ソーサー付き</t>
  </si>
  <si>
    <t>φ18／H18cm、ソーサー付き</t>
  </si>
  <si>
    <t>φ16／H16cm、ソーサー付き</t>
  </si>
  <si>
    <t>φ25／H25cm、ソーサー付き</t>
  </si>
  <si>
    <t>φ18.5／H17cm、ソーサー付き</t>
  </si>
  <si>
    <t>BP エリザベス18 ナチュラル</t>
  </si>
  <si>
    <t>BP エリザベス18 グレー</t>
  </si>
  <si>
    <t>BP エリザベス16ナチュラル</t>
  </si>
  <si>
    <t>BP エリザベス16グレー</t>
  </si>
  <si>
    <t>φ14／H14.5cm、ソーサー付き</t>
  </si>
  <si>
    <t>BP エリザベス14 ナチュラル</t>
  </si>
  <si>
    <t>BP エリザベス14 グレー</t>
  </si>
  <si>
    <t>BP HOFF ソーサー18 ピンクGL</t>
  </si>
  <si>
    <t>BP HOFF ソーサー18 グリーンGL</t>
  </si>
  <si>
    <t>BP HOFF ソーサー14 ピンクGL</t>
  </si>
  <si>
    <t>BP HOFF ソーサー14 ラスティレッドGL</t>
  </si>
  <si>
    <t>BP HOFF ソーサー14 グリーンGL</t>
  </si>
  <si>
    <t>BP HOFF ソーサー8 ピンクGL</t>
  </si>
  <si>
    <t>BP HOFF ソーサー8 ラスティレッドGL</t>
  </si>
  <si>
    <t>BP HOFF ソーサー8 グリーンGL</t>
  </si>
  <si>
    <t>BP HOFF ソーサー18 グレー</t>
  </si>
  <si>
    <t>BP HOFF ソーサー14 グレー</t>
  </si>
  <si>
    <t>φ18／H22cm、底穴なし</t>
  </si>
  <si>
    <t>φ14／H17cm、底穴なし</t>
  </si>
  <si>
    <t>φ21／H25cm</t>
  </si>
  <si>
    <t>φ18／H22cm</t>
  </si>
  <si>
    <t>φ14／H17cm</t>
  </si>
  <si>
    <t>φ30／H25cm</t>
  </si>
  <si>
    <t>φ25／H31cm</t>
  </si>
  <si>
    <t>BP HOFF ポット25 ナチュラル</t>
  </si>
  <si>
    <t>BP HOFF ポット21 グレー</t>
  </si>
  <si>
    <t>BP HOFF ポット18 ナチュラル</t>
  </si>
  <si>
    <t>BP HOFF ポット18 グレー</t>
  </si>
  <si>
    <t>φ16／H20cm</t>
  </si>
  <si>
    <t>BP HOFF ポット14 ナチュラル</t>
  </si>
  <si>
    <t>BP HOFF ポット14 グレー</t>
  </si>
  <si>
    <t>φ12／H15cm</t>
  </si>
  <si>
    <t>φ8／H10cm</t>
  </si>
  <si>
    <t>BP HOFF ポット8 ナチュラル</t>
  </si>
  <si>
    <t>BP HOFF ポット8 グレー</t>
  </si>
  <si>
    <t>φ21／H18cm、ソーサー付き</t>
  </si>
  <si>
    <t>BP コペンハーゲン21 ホワイトGL</t>
  </si>
  <si>
    <t>BP コペンハーゲン21 ブルーGL</t>
  </si>
  <si>
    <t>BP コペンハーゲン21 イエローGL</t>
  </si>
  <si>
    <t>BP コペンハーゲン21 グリーンGL</t>
  </si>
  <si>
    <t>BP コペンハーゲン16 ホワイトGL</t>
  </si>
  <si>
    <t>BP コペンハーゲン16 ブルーGL</t>
  </si>
  <si>
    <t>BP コペンハーゲン16 イエローGL</t>
  </si>
  <si>
    <t>BP コペンハーゲン16 グリーンGL</t>
  </si>
  <si>
    <t>BP コペンハーゲン12 ホワイトGL</t>
  </si>
  <si>
    <t>BP コペンハーゲン12 ブルーGL</t>
  </si>
  <si>
    <t>BP コペンハーゲン12 イエローGL</t>
  </si>
  <si>
    <t>BP コペンハーゲン12 グリーンGL</t>
  </si>
  <si>
    <t>φ30／H14cm、ソーサー付き</t>
  </si>
  <si>
    <t>φ18／H24cm、ソーサー付き</t>
  </si>
  <si>
    <t>BPコペンハーゲントール18 グレー</t>
  </si>
  <si>
    <t>φ14／H19cm、ソーサー付き</t>
  </si>
  <si>
    <t>BPコペンハーゲントール14 ナチュラル</t>
  </si>
  <si>
    <t>BPコペンハーゲントール14 グレー</t>
  </si>
  <si>
    <t>φ10／H14cm、ソーサー付き</t>
  </si>
  <si>
    <t>BPコペンハーゲントール10 グレー</t>
  </si>
  <si>
    <t>BP コペンハーゲン35 グレー</t>
  </si>
  <si>
    <t>BP コペンハーゲン25 ナチュラル</t>
  </si>
  <si>
    <t>BP コペンハーゲン25 グレー</t>
  </si>
  <si>
    <t>BP コペンハーゲン21 ナチュラル</t>
  </si>
  <si>
    <t>BP コペンハーゲン21 グレー</t>
  </si>
  <si>
    <t>BP コペンハーゲン16 ナチュラル</t>
  </si>
  <si>
    <t>BP コペンハーゲン12 ナチュラル</t>
  </si>
  <si>
    <t>BP コペンハーゲン12 グレー</t>
  </si>
  <si>
    <t>サイズ</t>
    <phoneticPr fontId="31"/>
  </si>
  <si>
    <t>JAN</t>
  </si>
  <si>
    <t>品番</t>
  </si>
  <si>
    <t>品名</t>
  </si>
  <si>
    <t>No</t>
  </si>
  <si>
    <t xml:space="preserve">  </t>
    <phoneticPr fontId="3"/>
  </si>
  <si>
    <t>Clear Glass</t>
    <phoneticPr fontId="3"/>
  </si>
  <si>
    <t>BP HOFF ポットカバー14 ピンクGL</t>
  </si>
  <si>
    <t>BP HOFF ポットカバー18 ピンクGL</t>
  </si>
  <si>
    <t>BP HOFF ポット14 ピンクGL</t>
  </si>
  <si>
    <t>BP HOFF ポット14 バーガンディGL</t>
  </si>
  <si>
    <t>BP HOFF ポット18 ピンクGL</t>
  </si>
  <si>
    <t>BP HOFF ポット18 バーガンディGL</t>
  </si>
  <si>
    <t>BP HOFF ポットカバー14 ラスティレッドGL</t>
  </si>
  <si>
    <t>BP HOFF ポットカバー18 ラスティレッドGL</t>
  </si>
  <si>
    <t>BP ガイア21 ナチュラル</t>
  </si>
  <si>
    <t>BP ガイア21 グレー</t>
  </si>
  <si>
    <t>BP コペンハーゲン10 グレー</t>
  </si>
  <si>
    <t>BP コペンハーゲン10 ナチュラル</t>
  </si>
  <si>
    <t>BP コペンハーゲン14 ナチュラル</t>
  </si>
  <si>
    <t>BP コペンハーゲン18 グレー</t>
  </si>
  <si>
    <t>BP コペンハーゲン18 ナチュラル</t>
  </si>
  <si>
    <t>BP コペンハーゲン30 グレー</t>
  </si>
  <si>
    <t>BP コペンハーゲン30 ナチュラル</t>
  </si>
  <si>
    <t>BP コペンハーゲン35 ナチュラル</t>
  </si>
  <si>
    <t>BPコペンハーゲントール10 ナチュラル</t>
  </si>
  <si>
    <t>BPコペンハーゲントール18 ナチュラル</t>
  </si>
  <si>
    <t>BPコペンハーゲン21 LOW ナチュラル</t>
  </si>
  <si>
    <t>BPコペンハーゲン25 LOW ナチュラル</t>
  </si>
  <si>
    <t>BPコペンハーゲン30 LOW グレー</t>
  </si>
  <si>
    <t>BPコペンハーゲン30 LOW ナチュラル</t>
  </si>
  <si>
    <t>BP コペンハーゲン10 グリーンGL</t>
  </si>
  <si>
    <t>BP コペンハーゲン10 イエローGL</t>
  </si>
  <si>
    <t>BP コペンハーゲン10 グレーGL</t>
  </si>
  <si>
    <t>BP コペンハーゲン10 サンドGL</t>
  </si>
  <si>
    <t>BP コペンハーゲン10 ブルーGL</t>
  </si>
  <si>
    <t>BP コペンハーゲン10 ホワイトGL</t>
  </si>
  <si>
    <t>BP コペンハーゲン10 サファイヤブルーGL</t>
  </si>
  <si>
    <t>BP コペンハーゲン12 グレーGL</t>
  </si>
  <si>
    <t>BP コペンハーゲン12 サンドGL</t>
  </si>
  <si>
    <t>BP コペンハーゲン12 サファイヤブルーGL</t>
  </si>
  <si>
    <t>BP コペンハーゲン14 グリーンGL</t>
  </si>
  <si>
    <t>BP コペンハーゲン14 イエローGL</t>
  </si>
  <si>
    <t>BP コペンハーゲン14 グレーGL</t>
  </si>
  <si>
    <t>BP コペンハーゲン14 サンドGL</t>
  </si>
  <si>
    <t>BP コペンハーゲン14 ブルーGL</t>
  </si>
  <si>
    <t>BP コペンハーゲン14 ホワイトGL</t>
  </si>
  <si>
    <t>BP コペンハーゲン14 サファイヤブルーGL</t>
  </si>
  <si>
    <t>BP コペンハーゲン16 グレーGL</t>
  </si>
  <si>
    <t>BP コペンハーゲン16 サンドGL</t>
  </si>
  <si>
    <t>BP コペンハーゲン16 サファイヤブルーGL</t>
  </si>
  <si>
    <t>BP コペンハーゲン18 グリーンGL</t>
  </si>
  <si>
    <t>BP コペンハーゲン18 イエローGL</t>
  </si>
  <si>
    <t>BP コペンハーゲン18 グレーGL</t>
  </si>
  <si>
    <t>BP コペンハーゲン18 サンドGL</t>
  </si>
  <si>
    <t>BP コペンハーゲン18 ブルーGL</t>
  </si>
  <si>
    <t>BP コペンハーゲン18 ホワイトGL</t>
  </si>
  <si>
    <t>BP コペンハーゲン18 サファイヤブルーGL</t>
  </si>
  <si>
    <t>BP コペンハーゲン21 グレーGL</t>
  </si>
  <si>
    <t>BP コペンハーゲン21 サンドGL</t>
  </si>
  <si>
    <t>BP コペンハーゲン21 サファイヤブルーGL</t>
  </si>
  <si>
    <t>BP コペンハーゲン25 グリーンGL</t>
  </si>
  <si>
    <t>BP コペンハーゲン25 イエローGL</t>
  </si>
  <si>
    <t>BP コペンハーゲン25 グレーGL</t>
  </si>
  <si>
    <t>BP コペンハーゲン25 サンドGL</t>
  </si>
  <si>
    <t>BP コペンハーゲン25 ブルーGL</t>
  </si>
  <si>
    <t>BP コペンハーゲン25 ホワイトGL</t>
  </si>
  <si>
    <t>BP コペンハーゲン25 サファイヤブルーGL</t>
  </si>
  <si>
    <t>BP HOFF ポット12 グレー</t>
  </si>
  <si>
    <t>BP HOFF ポット12 ナチュラル</t>
  </si>
  <si>
    <t>BP HOFF ポット16 グレー</t>
  </si>
  <si>
    <t>BP HOFF ポット16 ナチュラル</t>
  </si>
  <si>
    <t>BP HOFF ポット21 ナチュラル</t>
  </si>
  <si>
    <t>BP HOFF ポット25 グレー</t>
  </si>
  <si>
    <t>BP HOFF ポット14 グリーンGL</t>
  </si>
  <si>
    <t>BP HOFF ポット14 ミスティブルーGL</t>
  </si>
  <si>
    <t>BP HOFF ポット18 グリーンGL</t>
  </si>
  <si>
    <t>BP HOFF ポット18 ミスティブルーGL</t>
  </si>
  <si>
    <t>BP HOFF ポット21 グリーンGL</t>
  </si>
  <si>
    <t>BP HOFF ポット21 ピンクGL</t>
  </si>
  <si>
    <t>BP HOFF ポット21 バーガンディGL</t>
  </si>
  <si>
    <t>BP HOFF ポット21 ミスティブルーGL</t>
  </si>
  <si>
    <t>BP HOFF ポットカバー14 グリーンGL</t>
  </si>
  <si>
    <t>BP HOFF ポットカバー18 グリーンGL</t>
  </si>
  <si>
    <t>BP HOFF ソーサー8 グレー</t>
  </si>
  <si>
    <t>BP HOFF ソーサー8 ナチュラル</t>
  </si>
  <si>
    <t>BP HOFF ソーサー12 グレー</t>
  </si>
  <si>
    <t>BP HOFF ソーサー12 ナチュラル</t>
  </si>
  <si>
    <t>BP HOFF ソーサー14 ナチュラル</t>
  </si>
  <si>
    <t>BP HOFF ソーサー16 グレー</t>
  </si>
  <si>
    <t>BP HOFF ソーサー16 ナチュラル</t>
  </si>
  <si>
    <t>BP HOFF ソーサー18 ナチュラル</t>
  </si>
  <si>
    <t>BP HOFF ソーサー21 グレー</t>
  </si>
  <si>
    <t>BP HOFF ソーサー21 ナチュラル</t>
  </si>
  <si>
    <t>BP HOFF ソーサー25 グレー</t>
  </si>
  <si>
    <t>BP HOFF ソーサー25 ナチュラル</t>
  </si>
  <si>
    <t>BP HOFF ソーサー30 グレー</t>
  </si>
  <si>
    <t>BP HOFF ソーサー30 ナチュラル</t>
  </si>
  <si>
    <t>BP HOFF ソーサー8 グレーGL</t>
  </si>
  <si>
    <t>BP HOFF ソーサー8 バーガンディーGL</t>
  </si>
  <si>
    <t>BP HOFF ソーサー8 ミスティブルーGL</t>
  </si>
  <si>
    <t>BP HOFF ソーサー12 グリーンGL</t>
  </si>
  <si>
    <t>BP HOFF ソーサー12 ラスティレッドGL</t>
  </si>
  <si>
    <t>BP HOFF ソーサー12 ピンクGL</t>
  </si>
  <si>
    <t>BP HOFF ソーサー12 グレーGL</t>
  </si>
  <si>
    <t>BP HOFF ソーサー12 バーガンディーGL</t>
  </si>
  <si>
    <t>BP HOFF ソーサー12 ミスティブルーGL</t>
  </si>
  <si>
    <t>BP HOFF ソーサー14 グレーGL</t>
  </si>
  <si>
    <t>BP HOFF ソーサー14 バーガンディーGL</t>
  </si>
  <si>
    <t>BP HOFF ソーサー14 ミスティブルーGL</t>
  </si>
  <si>
    <t>BP HOFF ソーサー16 グリーンGL</t>
  </si>
  <si>
    <t>BP HOFF ソーサー16 ラスティレッドGL</t>
  </si>
  <si>
    <t>BP HOFF ソーサー16 ピンクGL</t>
  </si>
  <si>
    <t>BP HOFF ソーサー16 グレーGL</t>
  </si>
  <si>
    <t>BP HOFF ソーサー16 バーガンディーGL</t>
  </si>
  <si>
    <t>BP HOFF ソーサー16 ミスティブルーGL</t>
  </si>
  <si>
    <t>BP HOFF ソーサー18 ラスティレッドGL</t>
  </si>
  <si>
    <t>BP HOFF ソーサー18 グレーGL</t>
  </si>
  <si>
    <t>BP HOFF ソーサー18 バーガンディーGL</t>
  </si>
  <si>
    <t>BP HOFF ソーサー18 ミスティブルーGL</t>
  </si>
  <si>
    <t>BP HOFF ソーサー21 グリーンGL</t>
  </si>
  <si>
    <t>BP HOFF ソーサー21 ラスティレッドGL</t>
  </si>
  <si>
    <t>BP HOFF ソーサー21 ピンクGL</t>
  </si>
  <si>
    <t>BP HOFF ソーサー21 グレーGL</t>
  </si>
  <si>
    <t>BP HOFF ソーサー21 バーガンディーGL</t>
  </si>
  <si>
    <t>BP HOFF ソーサー21 ミスティブルーGL</t>
  </si>
  <si>
    <t>BP HOFF ソーサー25グリーンGL</t>
  </si>
  <si>
    <t>BP HOFF ソーサー25 ラスティレッドGL</t>
  </si>
  <si>
    <t>BP HOFF ソーサー25 ピンクGL</t>
  </si>
  <si>
    <t>BP HOFF ソーサー25 グレーGL</t>
  </si>
  <si>
    <t>BP HOFF ソーサー25 バーガンディーGL</t>
  </si>
  <si>
    <t>BP HOFF ソーサー25 ミスティブルーGL</t>
  </si>
  <si>
    <t>BP HOFF ソーサー30 グリーンGL</t>
  </si>
  <si>
    <t>BP HOFF ソーサー30 ラスティレッドGL</t>
  </si>
  <si>
    <t>BP HOFF ソーサー30 ピンクGL</t>
  </si>
  <si>
    <t>BP HOFF ソーサー30 グレーGL</t>
  </si>
  <si>
    <t>BP HOFF ソーサー30 バーガンディーGL</t>
  </si>
  <si>
    <t>BP HOFF ソーサー30 ミスティブルーGL</t>
  </si>
  <si>
    <t>BP NEWHOFF12 サファイヤブルーGL</t>
  </si>
  <si>
    <t>BP NEWHOFF12 サンドGL</t>
  </si>
  <si>
    <t>BP NEWHOFF14 サファイヤブルーGL</t>
  </si>
  <si>
    <t>BP NEWHOFF14 サンドGL</t>
  </si>
  <si>
    <t>BP NEWHOFF16 サファイヤブルーGL</t>
  </si>
  <si>
    <t>BP NEWHOFF16 サンドGL</t>
  </si>
  <si>
    <t>BP HOFFキャンドルホルダー9 グレー</t>
  </si>
  <si>
    <t>BP HOFFキャンドルホルダー9 ナチュラル</t>
  </si>
  <si>
    <t>BP HOFFキャンドルホルダー9 グリーンGL</t>
  </si>
  <si>
    <t>BP エリザベス12 グレー</t>
  </si>
  <si>
    <t>BP エリザベス12 ナチュラル</t>
  </si>
  <si>
    <t>BP エリザベス21 グレー</t>
  </si>
  <si>
    <t>BP エリザベス21 ナチュラル</t>
  </si>
  <si>
    <t>BP エリザベス25 グレー</t>
  </si>
  <si>
    <t>BP エリザベス25 ナチュラル</t>
  </si>
  <si>
    <t>BP エミリア16 グレー</t>
  </si>
  <si>
    <t>BP エミリア16 ナチュラル</t>
  </si>
  <si>
    <t>BP エミリア18 グレー</t>
  </si>
  <si>
    <t>BP エミリア18 ナチュラル</t>
  </si>
  <si>
    <t>BP エミリア21 グレー</t>
  </si>
  <si>
    <t>BP エミリア21 ナチュラル</t>
  </si>
  <si>
    <t>BP エミリア25 グレー</t>
  </si>
  <si>
    <t>BP エミリア25 ナチュラル</t>
  </si>
  <si>
    <t>BP エミリア30 グレー</t>
  </si>
  <si>
    <t>BP エミリア30ナチュラル</t>
  </si>
  <si>
    <t>BP エミリア35 グレー</t>
  </si>
  <si>
    <t>BP エミリア35ナチュラル</t>
  </si>
  <si>
    <t>BP ヘレナ10 グレー</t>
  </si>
  <si>
    <t>BP ヘレナ10 ナチュラル</t>
  </si>
  <si>
    <t>BP ヘレナ12 グレー</t>
  </si>
  <si>
    <t>BP ヘレナ12 ナチュラル</t>
  </si>
  <si>
    <t>BP ヘレナ16 グレー</t>
  </si>
  <si>
    <t>BP ヘレナ16 ナチュラル</t>
  </si>
  <si>
    <t>BP ヘレナ21 グレー</t>
  </si>
  <si>
    <t>BP ヘレナ21 ナチュラル</t>
  </si>
  <si>
    <t>BP ヘレナ30 グレー</t>
  </si>
  <si>
    <t>BP ヘレナ30 ナチュラル</t>
  </si>
  <si>
    <t>BP ヘレナ12 ピンクGL</t>
  </si>
  <si>
    <t>BP ヘレナ12 グレーGL</t>
  </si>
  <si>
    <t>BP ヘレナ16 ピンクGL</t>
  </si>
  <si>
    <t>BP ヘレナ16 グレーGL</t>
  </si>
  <si>
    <t>BP ヘレナ18 グレーGL</t>
  </si>
  <si>
    <t>BP パンテノン12 グレー</t>
  </si>
  <si>
    <t>BP パンテノン12 ナチュラル</t>
  </si>
  <si>
    <t>BP パンテノン14 グレー</t>
  </si>
  <si>
    <t>BP パンテノン14 ナチュラル</t>
  </si>
  <si>
    <t>BP パンテノン16 グレー</t>
  </si>
  <si>
    <t>BP パンテノン16 ナチュラル</t>
  </si>
  <si>
    <t>BP パンテノン18 グレー</t>
  </si>
  <si>
    <t>BP パンテノン18 ナチュラル</t>
  </si>
  <si>
    <t>BP パンテノン21 グレー</t>
  </si>
  <si>
    <t>BP パンテノン21 ナチュラル</t>
  </si>
  <si>
    <t>BP パンテノン25 グレー</t>
  </si>
  <si>
    <t>BP パンテノン25 ナチュラル</t>
  </si>
  <si>
    <t>BP シモナ12ナチュラル</t>
  </si>
  <si>
    <t>BP シモナ14グレー</t>
  </si>
  <si>
    <t>BP シモナ14ナチュラル</t>
  </si>
  <si>
    <t>BP シモナ16グレー</t>
  </si>
  <si>
    <t>BP シモナ16ナチュラル</t>
  </si>
  <si>
    <t>BP シモナ18グレー</t>
  </si>
  <si>
    <t>BP シモナ18ナチュラル</t>
  </si>
  <si>
    <t>BP シモナ12 イエローGL</t>
  </si>
  <si>
    <t>BP シモナ14 グリーンGL</t>
  </si>
  <si>
    <t>BP シモナ14 イエローGL</t>
  </si>
  <si>
    <t>BP シモナ16 イエローGL</t>
  </si>
  <si>
    <t>BP シモナ18 グリーンGL</t>
  </si>
  <si>
    <t>BP シモナ18 イエローGL</t>
  </si>
  <si>
    <t>BP フローラ10 グレー</t>
  </si>
  <si>
    <t>BP フローラ10 ナチュラル</t>
  </si>
  <si>
    <t>BP フローラ12 グレー</t>
  </si>
  <si>
    <t>BP フローラ12 ナチュラル</t>
  </si>
  <si>
    <t>BP フローラ14 グレー</t>
  </si>
  <si>
    <t>BP フローラ14 ナチュラル</t>
  </si>
  <si>
    <t>BP フローラ16 グレー</t>
  </si>
  <si>
    <t>BP フローラ16 ナチュラル</t>
  </si>
  <si>
    <t>BP フローラ18 グレー</t>
  </si>
  <si>
    <t>BP フローラ18 ナチュラル</t>
  </si>
  <si>
    <t>BP フローラ21 グレー</t>
  </si>
  <si>
    <t>BP フローラ21 ナチュラル</t>
  </si>
  <si>
    <t>BP フローラ25 グレー</t>
  </si>
  <si>
    <t>BP フローラ25 ナチュラル</t>
  </si>
  <si>
    <t>BP フローラ30 グレー</t>
  </si>
  <si>
    <t>BP フローラ30 ナチュラル</t>
  </si>
  <si>
    <t>BP フローラ35 グレー</t>
  </si>
  <si>
    <t>BP フローラ35 ナチュラル</t>
  </si>
  <si>
    <t>BP ジュリー8 ナチュラル</t>
  </si>
  <si>
    <t>BP ジュリー10 ナチュラル</t>
  </si>
  <si>
    <t>BP ジュリー12 グレー</t>
  </si>
  <si>
    <t>BP ジュリー12 ナチュラル</t>
  </si>
  <si>
    <t>BP ジュリー14 ナチュラル</t>
  </si>
  <si>
    <t>BP ジュリー17 ナチュラル</t>
  </si>
  <si>
    <t>BP ジュリー21 ナチュラル</t>
  </si>
  <si>
    <t>BP ジュリー25 グレー</t>
  </si>
  <si>
    <t>BP ジュリー25 ナチュラル</t>
  </si>
  <si>
    <t>BP ジュリー30 グレーRS</t>
  </si>
  <si>
    <t>BP ジュリー30 ナチュラルRS</t>
  </si>
  <si>
    <t>BP ジュリー35 グレーRS</t>
  </si>
  <si>
    <t>BP ジュリー35 ナチュラルRS</t>
  </si>
  <si>
    <t>BP ジュリー40 グレーRS</t>
  </si>
  <si>
    <t>BP ジュリー40 ナチュラルRS</t>
  </si>
  <si>
    <t>BP ジュリー45 グレーRS</t>
  </si>
  <si>
    <t>BP ジュリー45 ナチュラルRS</t>
  </si>
  <si>
    <t>BP ジュリー11 グリーンGL</t>
  </si>
  <si>
    <t>BP ジュリー13 グリーンGL</t>
  </si>
  <si>
    <t>BP ジュリー15 グリーンGL</t>
  </si>
  <si>
    <t>BP ジュリー17 グリーンGL</t>
  </si>
  <si>
    <t>BP ジュリー19 グリーンGL</t>
  </si>
  <si>
    <t>BP アトラス14 グレー</t>
  </si>
  <si>
    <t>BP アトラス14 ナチュラル</t>
  </si>
  <si>
    <t>BP アトラス16 グレー</t>
  </si>
  <si>
    <t>BP アトラス16 ナチュラル</t>
  </si>
  <si>
    <t>BP アトラス18 グレー</t>
  </si>
  <si>
    <t>BP アトラス18 ナチュラル</t>
  </si>
  <si>
    <t>BP アトラス21 グレー</t>
  </si>
  <si>
    <t>BP アトラス21 ナチュラル</t>
  </si>
  <si>
    <t>BP アトラス25 グレー</t>
  </si>
  <si>
    <t>BP アトラス25 ナチュラル</t>
  </si>
  <si>
    <t>BP ガイア25 グレー</t>
  </si>
  <si>
    <t>BP ガイア25 ナチュラル</t>
  </si>
  <si>
    <t>BP ガイア30 グレー</t>
  </si>
  <si>
    <t>BP ガイア30 ナチュラル</t>
  </si>
  <si>
    <t>BP プラネット12 グレー</t>
  </si>
  <si>
    <t>BP プラネット12 ナチュラル</t>
  </si>
  <si>
    <t>BP プラネット14 グレー</t>
  </si>
  <si>
    <t>BP プラネット14 ナチュラル</t>
  </si>
  <si>
    <t>BP プラネット16 グレー</t>
  </si>
  <si>
    <t>BP プラネット16 ナチュラル</t>
  </si>
  <si>
    <t>BP プラネット21 グレー</t>
  </si>
  <si>
    <t>BP プラネット21 ナチュラル</t>
  </si>
  <si>
    <t>BP プラネット25 グレー</t>
  </si>
  <si>
    <t>BP プラネット25 ナチュラル</t>
  </si>
  <si>
    <t>BP デイジー30 グレー</t>
  </si>
  <si>
    <t>BP デイジー30 ナチュラル</t>
  </si>
  <si>
    <t>BP デイジー30 ウォール グレー</t>
  </si>
  <si>
    <t>BP デイジー30 ウォール ナチュラル</t>
  </si>
  <si>
    <t>BP デイジー ベース12 グリーンGL</t>
  </si>
  <si>
    <t>BP デイジー ベース12 イエローGL</t>
  </si>
  <si>
    <t>BP デイジー ベース20 グリーンGL</t>
  </si>
  <si>
    <t>BP デイジー ベース20 イエローGL</t>
  </si>
  <si>
    <t>BP コペンハーゲンガラスベース15</t>
  </si>
  <si>
    <t>BP ROMEO11 グリーンGL</t>
  </si>
  <si>
    <t>BP ROMEO13 グリーンGL</t>
  </si>
  <si>
    <t>BP ROMEO15 グリーンGL</t>
  </si>
  <si>
    <t>BP ROMEO17 グリーンGL</t>
  </si>
  <si>
    <t>BP ROMEO19 グリーンGL</t>
  </si>
  <si>
    <t>BP ROMEOベース12 グリーンGL</t>
  </si>
  <si>
    <t>BP ミスティ27 ラウンド グリーンGL</t>
  </si>
  <si>
    <t>BP ミスティ24 コーン グリーンGL</t>
  </si>
  <si>
    <t>BP ウィロー ベース20 グリーンGL</t>
  </si>
  <si>
    <t>BP ウィロー ベース20 ホワイトGL</t>
  </si>
  <si>
    <t>BP ウィロー ベース31 グリーンGL</t>
  </si>
  <si>
    <t>BP ウィロー ベース31 ホワイトGL</t>
  </si>
  <si>
    <t>BP OAK ベース35 グリーンGL</t>
  </si>
  <si>
    <t>BP OAK ベース40 グリーンGL</t>
  </si>
  <si>
    <t>BP OAK ベース45 グリーンGL</t>
  </si>
  <si>
    <t>BP モデナ 20 グレー</t>
  </si>
  <si>
    <t>BP モデナ 20 ナチュラル</t>
  </si>
  <si>
    <t>BP モデナ 25 グレー</t>
  </si>
  <si>
    <t>BP モデナ 25 ナチュラル</t>
  </si>
  <si>
    <t>BP モデナ 30 グレー</t>
  </si>
  <si>
    <t>BP モデナ 30 ナチュラル</t>
  </si>
  <si>
    <t>BP モデナ 35 グレー</t>
  </si>
  <si>
    <t>BP モデナ 35 ナチュラル</t>
  </si>
  <si>
    <t>BP モデナ 40 グレー</t>
  </si>
  <si>
    <t>BP モデナ 40 ナチュラル</t>
  </si>
  <si>
    <t>BP モデナ ポットカバー30 グリーンGL</t>
  </si>
  <si>
    <t>BP モデナ ポットカバー35 グリーンGL</t>
  </si>
  <si>
    <t>BP モデナ ポットカバー40 グリーンGL</t>
  </si>
  <si>
    <t>BP ベル ベース13 ナチュラル</t>
  </si>
  <si>
    <t>BP ベル ベース20.5 ナチュラル</t>
  </si>
  <si>
    <t>BP ベル ボウル25 ナチュラル</t>
  </si>
  <si>
    <t>BP ベル ボウル35 ナチュラル</t>
  </si>
  <si>
    <t>BP ピコリーナ ポット30 グレー</t>
  </si>
  <si>
    <t>BP ピコリーナ ポット30 ナチュラル</t>
  </si>
  <si>
    <t>BP ピコリーナ ポット35 グレー</t>
  </si>
  <si>
    <t>BP ピコリーナ ポット35 ナチュラル</t>
  </si>
  <si>
    <t>BP ピコリーナ ポット40 グレー</t>
  </si>
  <si>
    <t>BP ピコリーナ ポット40 ナチュラル</t>
  </si>
  <si>
    <t>BP カンパーナ ポット60 グレー</t>
  </si>
  <si>
    <t>BP カンパーナ ポット60 ナチュラル</t>
  </si>
  <si>
    <t>BP カンパーナ ポット80 グレー</t>
  </si>
  <si>
    <t>BP カンパーナ ポット80 ナチュラル</t>
  </si>
  <si>
    <t>BP カンパーナ ポット105 グレー</t>
  </si>
  <si>
    <t>BP カンパーナ ポット105 ナチュラル</t>
  </si>
  <si>
    <t>BP ルッカ ポット40 グレー</t>
  </si>
  <si>
    <t>BP ルッカ ポット40 ナチュラル</t>
  </si>
  <si>
    <t>BP ルッカ ポット50 グレー</t>
  </si>
  <si>
    <t>BP ルッカ ポット50 ナチュラル</t>
  </si>
  <si>
    <t>BP ルッカ ポット60 グレー</t>
  </si>
  <si>
    <t>BP ルッカ ポット60 ナチュラル</t>
  </si>
  <si>
    <t>BP ルッカ ポット70 グレー</t>
  </si>
  <si>
    <t>BP ルッカ ポット70 ナチュラル</t>
  </si>
  <si>
    <t>BP ルッカ ポット80 グレー</t>
  </si>
  <si>
    <t>BP ルッカ ポット80 ナチュラル</t>
  </si>
  <si>
    <t>BP アダ30ボール グレー</t>
  </si>
  <si>
    <t>BP アダ30ボール ナチュラル</t>
  </si>
  <si>
    <t>BP アダ35ボール グレー</t>
  </si>
  <si>
    <t>BP アダ35ボール ナチュラル</t>
  </si>
  <si>
    <t>BP アダ40ボール グレー</t>
  </si>
  <si>
    <t>BP アダ40ボール ナチュラル</t>
  </si>
  <si>
    <t>BP アダ45ボール グレー</t>
  </si>
  <si>
    <t>BP アダ45ボール ナチュラル</t>
  </si>
  <si>
    <t>BP セレスタS ナチュラル</t>
  </si>
  <si>
    <t>BP セレスタM ナチュラル</t>
  </si>
  <si>
    <t>BP セレスタL グレー</t>
  </si>
  <si>
    <t>BP セレスタL ナチュラル</t>
  </si>
  <si>
    <t>BP ガレストロ 16 グレー</t>
  </si>
  <si>
    <t>BP ガレストロ 16 ナチュラル</t>
  </si>
  <si>
    <t>BP ガレストロ 25 グレー</t>
  </si>
  <si>
    <t>BP ガレストロ 25 ナチュラル</t>
  </si>
  <si>
    <t>BP ガレストロ 30 グレー</t>
  </si>
  <si>
    <t>BP ガレストロ 30 ナチュラル</t>
  </si>
  <si>
    <t>BP ガレストロ 35 グレー</t>
  </si>
  <si>
    <t>BP ガレストロ 35 ナチュラル</t>
  </si>
  <si>
    <t>BP ガレストロ 40 グレー</t>
  </si>
  <si>
    <t>BP ガレストロ 40 ナチュラル</t>
  </si>
  <si>
    <t>BP コペンハーゲンL ポット50 グレー</t>
  </si>
  <si>
    <t>BP コペンハーゲンL ポット50 ナチュラル</t>
  </si>
  <si>
    <t>BP コペンハーゲンL ポット70 グレー</t>
  </si>
  <si>
    <t>BP コペンハーゲンL ポット70 ナチュラル</t>
  </si>
  <si>
    <t>BP コペンハーゲンL ポットトール60 グレー</t>
  </si>
  <si>
    <t>BP コペンハーゲンL ポットトール60 ナチュラル</t>
  </si>
  <si>
    <t>BP フローラL ポット50 グレー</t>
  </si>
  <si>
    <t>BP フローラL ポット50 ナチュラル</t>
  </si>
  <si>
    <t>BP フローラL ポット70 グレー</t>
  </si>
  <si>
    <t>BP フローラL ポット70 ナチュラル</t>
  </si>
  <si>
    <t>BP フローラL ポットトール60 グレー</t>
  </si>
  <si>
    <t>BP フローラL ポットトール60 ナチュラル</t>
  </si>
  <si>
    <t>BP Lソーサー 50 グレー</t>
  </si>
  <si>
    <t>BP Lソーサー 50 ナチュラル</t>
  </si>
  <si>
    <t>BP CILINDRO ポット40 グレー</t>
  </si>
  <si>
    <t>BP CILINDRO ポット40 ナチュラル</t>
  </si>
  <si>
    <t>BP CILINDRO ポット50 グレー</t>
  </si>
  <si>
    <t>BP CILINDRO ポット50 ナチュラル</t>
  </si>
  <si>
    <t>BP CILINDRO ポット62 グレー</t>
  </si>
  <si>
    <t>BP CILINDRO ポット62 ナチュラル</t>
  </si>
  <si>
    <t>BP CILINDRO ポット72 グレー</t>
  </si>
  <si>
    <t>BP CILINDRO ポット72 ナチュラル</t>
  </si>
  <si>
    <t>BP オリビア ポット54 グレー</t>
  </si>
  <si>
    <t>BP オリビア ポット61 グレー</t>
  </si>
  <si>
    <t>BP オリビア ポット72 グレー</t>
  </si>
  <si>
    <t>BP オリビア ポット86 グレー</t>
  </si>
  <si>
    <t>BP コーヴS バーガンディGL</t>
  </si>
  <si>
    <t>BP コーヴS ミスティブルーGL</t>
  </si>
  <si>
    <t>BP コーヴS サンドGL</t>
  </si>
  <si>
    <t>BP コーヴM バーガンディGL</t>
  </si>
  <si>
    <t>BP コーヴM ミスティブルーGL</t>
  </si>
  <si>
    <t>BP コーヴM サンドGL</t>
  </si>
  <si>
    <t>BP コーヴL バーガンディGL</t>
  </si>
  <si>
    <t>BP コーヴL サンドGL</t>
  </si>
  <si>
    <t>BP NUNA カプセル34 ホワイトGL</t>
  </si>
  <si>
    <t>BP NUNA カプセル34 バーガンディGL</t>
  </si>
  <si>
    <t>BP NUNA カプセル34 ミスティブルーGL</t>
  </si>
  <si>
    <t>BP NUNA サークル20 ホワイト</t>
  </si>
  <si>
    <t>BP NUNA サークル20 バーガンディGL</t>
  </si>
  <si>
    <t>BP NUNA サークル20 ミスティブルーGL</t>
  </si>
  <si>
    <t>BP NUNA サークル28 ホワイトGL</t>
  </si>
  <si>
    <t>BP NUNA サークル28 バーガンディGL</t>
  </si>
  <si>
    <t>BP NUNA サークル28 ミスティブルーGL</t>
  </si>
  <si>
    <t>BP ソーサー 12 グレー</t>
  </si>
  <si>
    <t>BP ソーサー 12 ナチュラル</t>
  </si>
  <si>
    <t>BP ソーサー 14 グレー</t>
  </si>
  <si>
    <t>BP ソーサー 14 ナチュラル</t>
  </si>
  <si>
    <t>BP ソーサー 16 グレー</t>
  </si>
  <si>
    <t>BP ソーサー 16 ナチュラル</t>
  </si>
  <si>
    <t>BP ソーサー 18 グレー</t>
  </si>
  <si>
    <t>BP ソーサー 18 ナチュラル</t>
  </si>
  <si>
    <t>BP ソーサー 21 グレー</t>
  </si>
  <si>
    <t>BP ソーサー 21 ナチュラル</t>
  </si>
  <si>
    <t>BP ソーサー 25 グレー</t>
  </si>
  <si>
    <t>BP ソーサー 25 ナチュラル</t>
  </si>
  <si>
    <t>BP FOLK Hinto モスグリーンGL</t>
  </si>
  <si>
    <t>BP FOLK Hinto ホワイトGL</t>
  </si>
  <si>
    <t>BP FOLK Yuma モスグリーンGL</t>
  </si>
  <si>
    <t>BP FOLK Yuma ホワイトGL</t>
  </si>
  <si>
    <t>BP FOLK Oni モスグリーンGL</t>
  </si>
  <si>
    <t>BP FOLK Oni ホワイトGL</t>
  </si>
  <si>
    <t>BP POTFEET lion paw グレー</t>
  </si>
  <si>
    <t>BP POTFEET lion paw ナチュラル</t>
  </si>
  <si>
    <t>BP POTFEET lion head グレー</t>
  </si>
  <si>
    <t>BP POTFEET lion head ナチュラル</t>
  </si>
  <si>
    <t>BP POTFEET triangle feet 5 グレー</t>
  </si>
  <si>
    <t>BP POTFEET triangle feet 5 ナチュラル</t>
  </si>
  <si>
    <t>BP POTFEET triangle feet 9 グレー</t>
  </si>
  <si>
    <t>BP POTFEET triangle feet 9 ナチュラル</t>
  </si>
  <si>
    <t>BP RSトレイ 25 ホワイト</t>
  </si>
  <si>
    <t>BP RSトレイ 25 ダークグレー</t>
  </si>
  <si>
    <t>BP RSトレイ 35 ホワイト</t>
  </si>
  <si>
    <t>BP RSトレイ 35 ダークグレー</t>
  </si>
  <si>
    <t>BPトートバッグ ホワイト</t>
  </si>
  <si>
    <t>BP HOFF LOWポット30 グレー</t>
  </si>
  <si>
    <t>BP HOFF LOWポット30 ナチュラル</t>
  </si>
  <si>
    <t>BP HOFF ポット14 ペールイエローGL</t>
  </si>
  <si>
    <t>BP HOFF ポット18 ペールイエローGL</t>
  </si>
  <si>
    <t>BP HOFF ポット21 ペールイエローGL</t>
  </si>
  <si>
    <t>BP HOFF ソーサー8 ペールイエローGL</t>
  </si>
  <si>
    <t>BP HOFF ソーサー12 ペールイエローGL</t>
  </si>
  <si>
    <t>BP HOFF ソーサー14 ペールイエローGL</t>
  </si>
  <si>
    <t>BP HOFF ソーサー16 ペールイエローGL</t>
  </si>
  <si>
    <t>BP HOFF ソーサー18 ペールイエローGL</t>
  </si>
  <si>
    <t>BP HOFF ソーサー21 ペールイエローGL</t>
  </si>
  <si>
    <t>BP HOFF ソーサー25 ペールイエローGL</t>
  </si>
  <si>
    <t>BP HOFF ソーサー30 ペールイエローGL</t>
  </si>
  <si>
    <t>BP HOFF ポットカバー14 グレーGL</t>
    <phoneticPr fontId="31"/>
  </si>
  <si>
    <t>BP HOFF ポットカバー18 グレーGL</t>
    <phoneticPr fontId="31"/>
  </si>
  <si>
    <t>BP Lソーサー 60 グレー</t>
    <phoneticPr fontId="31"/>
  </si>
  <si>
    <t>BP Lソーサー 60 ナチュラル</t>
    <phoneticPr fontId="31"/>
  </si>
  <si>
    <t>BP Lソーサー 70 グレー</t>
    <phoneticPr fontId="31"/>
  </si>
  <si>
    <t>BP Lソーサー 70 ナチュラル</t>
    <phoneticPr fontId="31"/>
  </si>
  <si>
    <t>φ8／H3cm</t>
    <phoneticPr fontId="31"/>
  </si>
  <si>
    <t>φ12／H4cm</t>
    <phoneticPr fontId="31"/>
  </si>
  <si>
    <t>φ14／H4.5cm</t>
    <phoneticPr fontId="31"/>
  </si>
  <si>
    <t>φ16／H5cm</t>
    <phoneticPr fontId="31"/>
  </si>
  <si>
    <t>φ18／6cm</t>
    <phoneticPr fontId="31"/>
  </si>
  <si>
    <t>φ21／7cm</t>
    <phoneticPr fontId="31"/>
  </si>
  <si>
    <t>φ25／8cm</t>
    <phoneticPr fontId="31"/>
  </si>
  <si>
    <t>φ30／9cm</t>
    <phoneticPr fontId="31"/>
  </si>
  <si>
    <t>φ14 ／H4.5cm</t>
    <phoneticPr fontId="31"/>
  </si>
  <si>
    <t>φ18／H6cm</t>
    <phoneticPr fontId="31"/>
  </si>
  <si>
    <t>φ21／H7cm</t>
    <phoneticPr fontId="31"/>
  </si>
  <si>
    <t>φ25／H8cm</t>
    <phoneticPr fontId="31"/>
  </si>
  <si>
    <t>φ30／H9cm</t>
    <phoneticPr fontId="31"/>
  </si>
  <si>
    <t>φ12／16cm</t>
    <phoneticPr fontId="31"/>
  </si>
  <si>
    <t>φ14／18cm</t>
    <phoneticPr fontId="31"/>
  </si>
  <si>
    <t>φ16／20cm</t>
    <phoneticPr fontId="31"/>
  </si>
  <si>
    <t>φ9／6cm</t>
    <phoneticPr fontId="31"/>
  </si>
  <si>
    <t>ストック</t>
    <phoneticPr fontId="31"/>
  </si>
  <si>
    <t>◯</t>
    <phoneticPr fontId="31"/>
  </si>
  <si>
    <t>BP ヘレナ トール14 グレー</t>
    <phoneticPr fontId="31"/>
  </si>
  <si>
    <t>BP ヘレナ トール14 ナチュラル</t>
    <phoneticPr fontId="31"/>
  </si>
  <si>
    <t>BP リリィ ポット8 オレンジGL</t>
    <phoneticPr fontId="31"/>
  </si>
  <si>
    <t>BP リリィ ポット8 フォレストGL</t>
    <phoneticPr fontId="31"/>
  </si>
  <si>
    <t>BP リリィ ポット8 セージグリーンGL</t>
    <phoneticPr fontId="31"/>
  </si>
  <si>
    <t>BP リリィ ポット14 オレンジGL</t>
    <phoneticPr fontId="31"/>
  </si>
  <si>
    <t>BP リリィ ポット14 フォレストGL</t>
    <phoneticPr fontId="31"/>
  </si>
  <si>
    <t>BP リリィ ポット14 セージグリーンGL</t>
    <phoneticPr fontId="31"/>
  </si>
  <si>
    <t>BP リリィ ポット18 オレンジGL</t>
    <phoneticPr fontId="31"/>
  </si>
  <si>
    <t>BP リリィ ポット18 フォレストGL</t>
    <phoneticPr fontId="31"/>
  </si>
  <si>
    <t>BP リリィ ポット18 セージグリーンGL</t>
    <phoneticPr fontId="31"/>
  </si>
  <si>
    <t>BP リリィ ポット21 オレンジGL</t>
    <phoneticPr fontId="31"/>
  </si>
  <si>
    <t>BP リリィ ポット21 フォレストGL</t>
    <phoneticPr fontId="31"/>
  </si>
  <si>
    <t>BP リリィ ポット21 セージグリーンGL</t>
    <phoneticPr fontId="31"/>
  </si>
  <si>
    <t>BP リリィ ポット25 オレンジGL</t>
    <phoneticPr fontId="31"/>
  </si>
  <si>
    <t>BP リリィ ポット25 フォレストGL</t>
    <phoneticPr fontId="31"/>
  </si>
  <si>
    <t>BP リリィ ポット25 セージグリーンGL</t>
    <phoneticPr fontId="31"/>
  </si>
  <si>
    <t>BP リリィ ソーサー8 バーガンディGL</t>
    <phoneticPr fontId="31"/>
  </si>
  <si>
    <t>BP リリィ ソーサー8 ミスティブルーGL</t>
    <phoneticPr fontId="31"/>
  </si>
  <si>
    <t>BP リリィ ソーサー8 サンドGL</t>
    <phoneticPr fontId="31"/>
  </si>
  <si>
    <t>BP リリィ ソーサー14 バーガンディGL</t>
    <phoneticPr fontId="31"/>
  </si>
  <si>
    <t>BP リリィ ソーサー14 ミスティブルーGL</t>
    <phoneticPr fontId="31"/>
  </si>
  <si>
    <t>BP リリィ ソーサー14 サンドGL</t>
    <phoneticPr fontId="31"/>
  </si>
  <si>
    <t>BP リリィ ソーサー18 バーガンディGL</t>
    <phoneticPr fontId="31"/>
  </si>
  <si>
    <t>BP リリィ ソーサー18 ミスティブルーGL</t>
    <phoneticPr fontId="31"/>
  </si>
  <si>
    <t>BP リリィ ソーサー18 サンドGL</t>
    <phoneticPr fontId="31"/>
  </si>
  <si>
    <t>BP リリィ ソーサー21 バーガンディGL</t>
    <phoneticPr fontId="31"/>
  </si>
  <si>
    <t>BP リリィ ソーサー21 ミスティブルーGL</t>
    <phoneticPr fontId="31"/>
  </si>
  <si>
    <t>BP リリィ ソーサー21 サンドGL</t>
    <phoneticPr fontId="31"/>
  </si>
  <si>
    <t>BP リリィ ソーサー25 バーガンディGL</t>
    <phoneticPr fontId="31"/>
  </si>
  <si>
    <t>BP リリィ ソーサー25 ミスティブルーGL</t>
    <phoneticPr fontId="31"/>
  </si>
  <si>
    <t>BP リリィ ソーサー25 サンドGL</t>
    <phoneticPr fontId="31"/>
  </si>
  <si>
    <t>BP ジュリー8 グレー</t>
    <phoneticPr fontId="31"/>
  </si>
  <si>
    <t>φ25／H4cm</t>
    <phoneticPr fontId="31"/>
  </si>
  <si>
    <t>L31／W11cm</t>
    <phoneticPr fontId="31"/>
  </si>
  <si>
    <t>L29／W13cm</t>
    <phoneticPr fontId="31"/>
  </si>
  <si>
    <t>L31／W7cm</t>
    <phoneticPr fontId="31"/>
  </si>
  <si>
    <t>L11／W5.5cm</t>
    <phoneticPr fontId="31"/>
  </si>
  <si>
    <t>L13／W8cm</t>
    <phoneticPr fontId="31"/>
  </si>
  <si>
    <t>L5／W6.5cm</t>
    <phoneticPr fontId="31"/>
  </si>
  <si>
    <t>L9／W11.5cm</t>
    <phoneticPr fontId="31"/>
  </si>
  <si>
    <t>BP コーヴL ミスティブルーGL</t>
    <phoneticPr fontId="31"/>
  </si>
  <si>
    <t>BP コペンハーゲン14 グレー</t>
    <phoneticPr fontId="31"/>
  </si>
  <si>
    <t>BP コペンハーゲン16 グレー</t>
    <phoneticPr fontId="31"/>
  </si>
  <si>
    <t>BP シモナ12グレー</t>
    <phoneticPr fontId="31"/>
  </si>
  <si>
    <t>BPコペンハーゲン25 LOW グレー</t>
    <phoneticPr fontId="31"/>
  </si>
  <si>
    <t>BPコペンハーゲン21 LOW グレー</t>
    <phoneticPr fontId="31"/>
  </si>
  <si>
    <t>E-mail</t>
    <rPh sb="0" eb="3">
      <t>カイシャメイ</t>
    </rPh>
    <phoneticPr fontId="3"/>
  </si>
  <si>
    <r>
      <rPr>
        <sz val="7"/>
        <rFont val="ＭＳ Ｐゴシック"/>
        <family val="2"/>
        <charset val="128"/>
      </rPr>
      <t>会社名</t>
    </r>
    <rPh sb="0" eb="3">
      <t>カイシャメイ</t>
    </rPh>
    <phoneticPr fontId="3"/>
  </si>
  <si>
    <r>
      <rPr>
        <sz val="7"/>
        <rFont val="ＭＳ Ｐゴシック"/>
        <family val="2"/>
        <charset val="128"/>
      </rPr>
      <t>納品先住所</t>
    </r>
    <rPh sb="0" eb="2">
      <t>ノウヒン</t>
    </rPh>
    <rPh sb="2" eb="3">
      <t>サキ</t>
    </rPh>
    <rPh sb="3" eb="5">
      <t>ジュウショ</t>
    </rPh>
    <phoneticPr fontId="3"/>
  </si>
  <si>
    <r>
      <rPr>
        <sz val="7"/>
        <rFont val="ＭＳ Ｐゴシック"/>
        <family val="2"/>
        <charset val="128"/>
      </rPr>
      <t>納品先電話番号</t>
    </r>
    <rPh sb="0" eb="2">
      <t>ノウヒン</t>
    </rPh>
    <rPh sb="2" eb="3">
      <t>サキ</t>
    </rPh>
    <rPh sb="3" eb="5">
      <t>デンワ</t>
    </rPh>
    <rPh sb="5" eb="7">
      <t>バンゴウ</t>
    </rPh>
    <phoneticPr fontId="3"/>
  </si>
  <si>
    <r>
      <rPr>
        <sz val="7"/>
        <rFont val="ＭＳ Ｐゴシック"/>
        <family val="2"/>
        <charset val="128"/>
      </rPr>
      <t>ご担当者様名</t>
    </r>
    <rPh sb="1" eb="5">
      <t>タントウシャサマ</t>
    </rPh>
    <rPh sb="5" eb="6">
      <t>メイ</t>
    </rPh>
    <phoneticPr fontId="3"/>
  </si>
  <si>
    <r>
      <rPr>
        <sz val="7"/>
        <rFont val="ＭＳ Ｐゴシック"/>
        <family val="2"/>
        <charset val="128"/>
      </rPr>
      <t>ご発注日</t>
    </r>
    <rPh sb="1" eb="3">
      <t>ハッチュウ</t>
    </rPh>
    <rPh sb="3" eb="4">
      <t>ビ</t>
    </rPh>
    <phoneticPr fontId="3"/>
  </si>
  <si>
    <r>
      <rPr>
        <sz val="6"/>
        <rFont val="ＭＳ Ｐゴシック"/>
        <family val="2"/>
        <charset val="128"/>
      </rPr>
      <t>上代</t>
    </r>
    <rPh sb="0" eb="2">
      <t>ジョウダイ</t>
    </rPh>
    <phoneticPr fontId="3"/>
  </si>
  <si>
    <r>
      <rPr>
        <sz val="6"/>
        <rFont val="ＭＳ Ｐゴシック"/>
        <family val="2"/>
        <charset val="128"/>
      </rPr>
      <t>品番</t>
    </r>
    <rPh sb="0" eb="2">
      <t>ヒンバン</t>
    </rPh>
    <phoneticPr fontId="3"/>
  </si>
  <si>
    <t>卸価格</t>
    <rPh sb="0" eb="1">
      <t>オロシ</t>
    </rPh>
    <rPh sb="1" eb="3">
      <t>カカク</t>
    </rPh>
    <phoneticPr fontId="3"/>
  </si>
  <si>
    <r>
      <rPr>
        <sz val="9"/>
        <rFont val="ＭＳ Ｐゴシック"/>
        <family val="2"/>
        <charset val="128"/>
      </rPr>
      <t>国内総代理店</t>
    </r>
    <rPh sb="0" eb="2">
      <t>コクナイ</t>
    </rPh>
    <rPh sb="2" eb="6">
      <t>ソウダイリテン</t>
    </rPh>
    <phoneticPr fontId="3"/>
  </si>
  <si>
    <r>
      <rPr>
        <sz val="9"/>
        <rFont val="ＭＳ Ｐゴシック"/>
        <family val="3"/>
        <charset val="128"/>
      </rPr>
      <t>株式会社</t>
    </r>
    <r>
      <rPr>
        <sz val="9"/>
        <rFont val="Arial"/>
        <family val="2"/>
      </rPr>
      <t>DoLABO</t>
    </r>
    <rPh sb="0" eb="4">
      <t>カブシキ</t>
    </rPh>
    <rPh sb="4" eb="10">
      <t>カ</t>
    </rPh>
    <phoneticPr fontId="3"/>
  </si>
  <si>
    <t>上代</t>
    <rPh sb="0" eb="2">
      <t>ジョウ</t>
    </rPh>
    <phoneticPr fontId="31"/>
  </si>
  <si>
    <t>ロット</t>
    <phoneticPr fontId="3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</si>
</sst>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0.000"/>
  </numFmts>
  <fonts count="36">
    <font>
      <sz val="7"/>
      <color indexed="8"/>
      <name val="Arial"/>
      <family val="2"/>
    </font>
    <font>
      <sz val="7"/>
      <color indexed="8"/>
      <name val="Arial"/>
      <family val="2"/>
    </font>
    <font>
      <b/>
      <sz val="14"/>
      <name val="Arial"/>
      <family val="2"/>
    </font>
    <font>
      <sz val="6"/>
      <name val="ＭＳ Ｐゴシック"/>
      <family val="3"/>
      <charset val="128"/>
    </font>
    <font>
      <sz val="7"/>
      <name val="Arial"/>
      <family val="2"/>
    </font>
    <font>
      <sz val="9"/>
      <name val="Arial"/>
      <family val="2"/>
    </font>
    <font>
      <sz val="6"/>
      <name val="Arial"/>
      <family val="2"/>
    </font>
    <font>
      <b/>
      <i/>
      <sz val="9"/>
      <name val="Arial"/>
      <family val="2"/>
    </font>
    <font>
      <sz val="9"/>
      <color indexed="8"/>
      <name val="Arial"/>
      <family val="2"/>
    </font>
    <font>
      <sz val="7"/>
      <name val="ＭＳ Ｐゴシック"/>
      <family val="2"/>
      <charset val="128"/>
    </font>
    <font>
      <sz val="9"/>
      <name val="ＭＳ Ｐゴシック"/>
      <family val="2"/>
      <charset val="128"/>
    </font>
    <font>
      <sz val="6"/>
      <color indexed="8"/>
      <name val="Arial"/>
      <family val="2"/>
    </font>
    <font>
      <u/>
      <sz val="8"/>
      <color rgb="FF285A3C"/>
      <name val="Arial"/>
      <family val="2"/>
    </font>
    <font>
      <u/>
      <sz val="7"/>
      <name val="Arial"/>
      <family val="2"/>
    </font>
    <font>
      <u/>
      <sz val="7"/>
      <color theme="10"/>
      <name val="Arial"/>
      <family val="2"/>
    </font>
    <font>
      <b/>
      <i/>
      <sz val="11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sz val="6"/>
      <name val="ＭＳ Ｐゴシック"/>
      <family val="2"/>
      <charset val="128"/>
    </font>
    <font>
      <b/>
      <sz val="10"/>
      <name val="Arial"/>
      <family val="2"/>
    </font>
    <font>
      <sz val="5"/>
      <name val="Arial"/>
      <family val="2"/>
    </font>
    <font>
      <b/>
      <sz val="7"/>
      <name val="Arial"/>
      <family val="2"/>
    </font>
    <font>
      <u/>
      <sz val="8"/>
      <name val="Arial"/>
      <family val="2"/>
    </font>
    <font>
      <u/>
      <sz val="6"/>
      <name val="Arial"/>
      <family val="2"/>
    </font>
    <font>
      <sz val="5.8"/>
      <name val="Arial"/>
      <family val="2"/>
    </font>
    <font>
      <sz val="9"/>
      <name val="ＭＳ Ｐゴシック"/>
      <family val="3"/>
      <charset val="128"/>
    </font>
    <font>
      <sz val="7.5"/>
      <name val="Arial"/>
      <family val="2"/>
    </font>
    <font>
      <sz val="10"/>
      <color indexed="8"/>
      <name val="ＭＳ ゴシック"/>
      <family val="2"/>
      <charset val="128"/>
    </font>
    <font>
      <sz val="6"/>
      <name val="02UtsukushiMincho"/>
      <family val="3"/>
      <charset val="128"/>
    </font>
    <font>
      <sz val="10"/>
      <color rgb="FFFF0000"/>
      <name val="ＭＳ ゴシック"/>
      <family val="2"/>
      <charset val="128"/>
    </font>
    <font>
      <sz val="10"/>
      <color rgb="FF000000"/>
      <name val="ＭＳ ゴシック"/>
      <family val="2"/>
      <charset val="128"/>
    </font>
    <font>
      <sz val="10"/>
      <name val="ＭＳ ゴシック"/>
      <family val="2"/>
      <charset val="128"/>
    </font>
    <font>
      <sz val="6.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/>
      <diagonal/>
    </border>
  </borders>
  <cellStyleXfs count="5">
    <xf numFmtId="0" fontId="0" fillId="0" borderId="0" applyNumberFormat="0" applyFill="0" applyBorder="0" applyProtection="0">
      <alignment horizontal="left"/>
    </xf>
    <xf numFmtId="38" fontId="1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horizontal="left"/>
    </xf>
    <xf numFmtId="0" fontId="12" fillId="0" borderId="0" applyNumberFormat="0" applyFill="0" applyBorder="0" applyAlignment="0" applyProtection="0">
      <alignment horizontal="left"/>
    </xf>
    <xf numFmtId="6" fontId="1" fillId="0" borderId="0" applyFont="0" applyFill="0" applyBorder="0" applyAlignment="0" applyProtection="0">
      <alignment vertical="center"/>
    </xf>
  </cellStyleXfs>
  <cellXfs count="328">
    <xf numFmtId="0" fontId="0" fillId="0" borderId="0" xfId="0">
      <alignment horizontal="left"/>
    </xf>
    <xf numFmtId="0" fontId="2" fillId="0" borderId="0" xfId="0" applyNumberFormat="1" applyFont="1" applyFill="1" applyBorder="1" applyAlignment="1" applyProtection="1">
      <alignment horizontal="left" vertical="center"/>
      <protection hidden="1"/>
    </xf>
    <xf numFmtId="0" fontId="4" fillId="0" borderId="0" xfId="0" applyNumberFormat="1" applyFont="1" applyFill="1" applyBorder="1" applyAlignment="1" applyProtection="1">
      <alignment horizontal="left" vertical="center" wrapText="1"/>
      <protection hidden="1"/>
    </xf>
    <xf numFmtId="0" fontId="4" fillId="0" borderId="0" xfId="0" applyNumberFormat="1" applyFont="1" applyFill="1" applyBorder="1" applyProtection="1">
      <alignment horizontal="left"/>
      <protection hidden="1"/>
    </xf>
    <xf numFmtId="0" fontId="5" fillId="0" borderId="0" xfId="0" applyNumberFormat="1" applyFont="1" applyFill="1" applyBorder="1" applyProtection="1">
      <alignment horizontal="left"/>
      <protection hidden="1"/>
    </xf>
    <xf numFmtId="0" fontId="6" fillId="0" borderId="0" xfId="0" applyNumberFormat="1" applyFont="1" applyFill="1" applyBorder="1" applyProtection="1">
      <alignment horizontal="left"/>
      <protection hidden="1"/>
    </xf>
    <xf numFmtId="4" fontId="5" fillId="0" borderId="0" xfId="0" applyNumberFormat="1" applyFont="1" applyFill="1" applyBorder="1" applyProtection="1">
      <alignment horizontal="left"/>
      <protection hidden="1"/>
    </xf>
    <xf numFmtId="0" fontId="7" fillId="0" borderId="0" xfId="0" applyNumberFormat="1" applyFont="1" applyFill="1" applyBorder="1" applyProtection="1">
      <alignment horizontal="left"/>
      <protection hidden="1"/>
    </xf>
    <xf numFmtId="0" fontId="8" fillId="2" borderId="0" xfId="0" applyNumberFormat="1" applyFont="1" applyFill="1" applyProtection="1">
      <alignment horizontal="left"/>
      <protection hidden="1"/>
    </xf>
    <xf numFmtId="49" fontId="4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0" xfId="0" applyNumberFormat="1" applyFont="1" applyFill="1" applyBorder="1" applyAlignment="1" applyProtection="1">
      <alignment horizontal="left" vertical="center" indent="1"/>
      <protection hidden="1"/>
    </xf>
    <xf numFmtId="0" fontId="11" fillId="0" borderId="0" xfId="0" applyNumberFormat="1" applyFont="1" applyFill="1" applyProtection="1">
      <alignment horizontal="left"/>
      <protection hidden="1"/>
    </xf>
    <xf numFmtId="49" fontId="4" fillId="0" borderId="0" xfId="0" applyNumberFormat="1" applyFont="1" applyFill="1" applyBorder="1" applyAlignment="1" applyProtection="1">
      <alignment horizontal="left" indent="1"/>
      <protection locked="0"/>
    </xf>
    <xf numFmtId="49" fontId="4" fillId="0" borderId="0" xfId="0" applyNumberFormat="1" applyFont="1" applyFill="1" applyBorder="1" applyProtection="1">
      <alignment horizontal="left"/>
      <protection hidden="1"/>
    </xf>
    <xf numFmtId="0" fontId="7" fillId="0" borderId="0" xfId="0" quotePrefix="1" applyNumberFormat="1" applyFont="1" applyFill="1" applyBorder="1" applyProtection="1">
      <alignment horizontal="left"/>
      <protection hidden="1"/>
    </xf>
    <xf numFmtId="49" fontId="4" fillId="0" borderId="1" xfId="0" applyNumberFormat="1" applyFont="1" applyFill="1" applyBorder="1" applyProtection="1">
      <alignment horizontal="left"/>
      <protection locked="0"/>
    </xf>
    <xf numFmtId="4" fontId="15" fillId="0" borderId="0" xfId="0" applyNumberFormat="1" applyFont="1" applyFill="1" applyBorder="1" applyProtection="1">
      <alignment horizontal="left"/>
      <protection hidden="1"/>
    </xf>
    <xf numFmtId="49" fontId="4" fillId="0" borderId="0" xfId="0" applyNumberFormat="1" applyFont="1" applyFill="1" applyBorder="1" applyAlignment="1" applyProtection="1">
      <alignment horizontal="right" vertical="center"/>
      <protection hidden="1"/>
    </xf>
    <xf numFmtId="49" fontId="4" fillId="0" borderId="0" xfId="0" applyNumberFormat="1" applyFont="1" applyFill="1" applyBorder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horizontal="left" vertical="center"/>
      <protection hidden="1"/>
    </xf>
    <xf numFmtId="1" fontId="6" fillId="0" borderId="0" xfId="0" applyNumberFormat="1" applyFont="1" applyFill="1" applyBorder="1" applyAlignment="1" applyProtection="1">
      <alignment horizontal="center" vertical="center"/>
      <protection hidden="1"/>
    </xf>
    <xf numFmtId="49" fontId="6" fillId="0" borderId="0" xfId="0" applyNumberFormat="1" applyFont="1" applyFill="1" applyBorder="1" applyAlignment="1" applyProtection="1">
      <alignment horizontal="left" vertical="center"/>
      <protection hidden="1"/>
    </xf>
    <xf numFmtId="49" fontId="6" fillId="0" borderId="0" xfId="0" applyNumberFormat="1" applyFont="1" applyFill="1" applyBorder="1" applyAlignment="1" applyProtection="1">
      <alignment horizontal="left" vertical="center" indent="1"/>
      <protection hidden="1"/>
    </xf>
    <xf numFmtId="0" fontId="16" fillId="0" borderId="0" xfId="0" applyFont="1" applyFill="1" applyBorder="1" applyProtection="1">
      <alignment horizontal="left"/>
      <protection hidden="1"/>
    </xf>
    <xf numFmtId="0" fontId="6" fillId="0" borderId="0" xfId="0" applyFont="1" applyFill="1" applyBorder="1" applyProtection="1">
      <alignment horizontal="left"/>
      <protection hidden="1"/>
    </xf>
    <xf numFmtId="0" fontId="6" fillId="0" borderId="0" xfId="3" applyNumberFormat="1" applyFont="1" applyFill="1" applyBorder="1" applyAlignment="1" applyProtection="1">
      <alignment horizontal="right"/>
      <protection hidden="1"/>
    </xf>
    <xf numFmtId="3" fontId="16" fillId="0" borderId="0" xfId="0" applyNumberFormat="1" applyFont="1" applyFill="1" applyBorder="1" applyProtection="1">
      <alignment horizontal="left"/>
      <protection hidden="1"/>
    </xf>
    <xf numFmtId="4" fontId="5" fillId="0" borderId="0" xfId="0" applyNumberFormat="1" applyFont="1" applyFill="1" applyBorder="1" applyAlignment="1" applyProtection="1">
      <alignment wrapText="1"/>
      <protection hidden="1"/>
    </xf>
    <xf numFmtId="0" fontId="5" fillId="0" borderId="0" xfId="0" applyFont="1" applyFill="1" applyBorder="1" applyProtection="1">
      <alignment horizontal="left"/>
      <protection hidden="1"/>
    </xf>
    <xf numFmtId="0" fontId="18" fillId="0" borderId="0" xfId="0" applyFont="1" applyFill="1" applyBorder="1" applyProtection="1">
      <alignment horizontal="left"/>
      <protection hidden="1"/>
    </xf>
    <xf numFmtId="49" fontId="17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17" fillId="0" borderId="0" xfId="0" applyNumberFormat="1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1" fontId="20" fillId="0" borderId="0" xfId="0" applyNumberFormat="1" applyFont="1" applyFill="1" applyBorder="1" applyAlignment="1" applyProtection="1">
      <alignment horizontal="center" vertical="center"/>
      <protection hidden="1"/>
    </xf>
    <xf numFmtId="49" fontId="6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Border="1" applyProtection="1">
      <alignment horizontal="left"/>
      <protection hidden="1"/>
    </xf>
    <xf numFmtId="0" fontId="5" fillId="0" borderId="0" xfId="0" applyNumberFormat="1" applyFont="1" applyFill="1" applyBorder="1" applyAlignment="1" applyProtection="1">
      <alignment horizontal="left" vertical="center"/>
      <protection hidden="1"/>
    </xf>
    <xf numFmtId="0" fontId="8" fillId="2" borderId="0" xfId="0" applyNumberFormat="1" applyFont="1" applyFill="1" applyAlignment="1" applyProtection="1">
      <alignment horizontal="left" vertical="center"/>
      <protection hidden="1"/>
    </xf>
    <xf numFmtId="49" fontId="4" fillId="0" borderId="0" xfId="0" applyNumberFormat="1" applyFont="1" applyFill="1" applyBorder="1" applyAlignment="1" applyProtection="1">
      <alignment horizontal="left" vertical="top" wrapText="1"/>
      <protection hidden="1"/>
    </xf>
    <xf numFmtId="49" fontId="16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0" xfId="0" applyNumberFormat="1" applyFont="1" applyFill="1" applyBorder="1" applyAlignment="1" applyProtection="1">
      <alignment horizontal="center" vertical="top" wrapText="1"/>
      <protection hidden="1"/>
    </xf>
    <xf numFmtId="49" fontId="6" fillId="0" borderId="0" xfId="0" applyNumberFormat="1" applyFont="1" applyFill="1" applyBorder="1" applyAlignment="1" applyProtection="1">
      <alignment horizontal="center" vertical="top" wrapText="1"/>
      <protection hidden="1"/>
    </xf>
    <xf numFmtId="49" fontId="6" fillId="0" borderId="0" xfId="0" applyNumberFormat="1" applyFont="1" applyFill="1" applyBorder="1" applyAlignment="1" applyProtection="1">
      <alignment horizontal="left" vertical="top" wrapText="1"/>
      <protection hidden="1"/>
    </xf>
    <xf numFmtId="49" fontId="6" fillId="0" borderId="0" xfId="0" applyNumberFormat="1" applyFont="1" applyFill="1" applyBorder="1" applyAlignment="1" applyProtection="1">
      <alignment horizontal="right" vertical="top" wrapText="1"/>
      <protection hidden="1"/>
    </xf>
    <xf numFmtId="0" fontId="5" fillId="0" borderId="0" xfId="0" applyNumberFormat="1" applyFont="1" applyFill="1" applyBorder="1" applyAlignment="1" applyProtection="1">
      <alignment horizontal="left" wrapText="1"/>
      <protection hidden="1"/>
    </xf>
    <xf numFmtId="0" fontId="17" fillId="0" borderId="0" xfId="0" applyNumberFormat="1" applyFont="1" applyFill="1" applyBorder="1" applyProtection="1">
      <alignment horizontal="left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NumberFormat="1" applyFont="1" applyFill="1" applyBorder="1" applyAlignment="1" applyProtection="1">
      <alignment horizontal="center" vertical="center"/>
      <protection hidden="1"/>
    </xf>
    <xf numFmtId="3" fontId="4" fillId="0" borderId="0" xfId="0" applyNumberFormat="1" applyFont="1" applyFill="1" applyBorder="1" applyAlignment="1" applyProtection="1">
      <alignment horizontal="center" vertical="center"/>
      <protection hidden="1"/>
    </xf>
    <xf numFmtId="38" fontId="6" fillId="0" borderId="0" xfId="1" applyFont="1" applyFill="1" applyBorder="1" applyAlignment="1" applyProtection="1">
      <alignment horizontal="center" vertical="center"/>
      <protection hidden="1"/>
    </xf>
    <xf numFmtId="38" fontId="6" fillId="0" borderId="0" xfId="1" applyFont="1" applyFill="1" applyBorder="1" applyAlignment="1" applyProtection="1">
      <alignment horizontal="right" vertical="center"/>
      <protection hidden="1"/>
    </xf>
    <xf numFmtId="0" fontId="6" fillId="0" borderId="0" xfId="0" applyFont="1" applyFill="1" applyBorder="1" applyAlignment="1" applyProtection="1">
      <alignment horizontal="left" vertical="center"/>
      <protection hidden="1"/>
    </xf>
    <xf numFmtId="176" fontId="5" fillId="0" borderId="0" xfId="0" applyNumberFormat="1" applyFont="1" applyFill="1" applyBorder="1" applyProtection="1">
      <alignment horizontal="left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9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49" fontId="4" fillId="0" borderId="0" xfId="0" applyNumberFormat="1" applyFont="1" applyFill="1" applyBorder="1" applyAlignment="1" applyProtection="1">
      <alignment horizontal="center"/>
      <protection hidden="1"/>
    </xf>
    <xf numFmtId="49" fontId="19" fillId="0" borderId="0" xfId="0" applyNumberFormat="1" applyFont="1" applyFill="1" applyBorder="1" applyProtection="1">
      <alignment horizontal="left"/>
      <protection hidden="1"/>
    </xf>
    <xf numFmtId="38" fontId="6" fillId="0" borderId="0" xfId="1" applyFont="1" applyFill="1" applyBorder="1" applyAlignment="1" applyProtection="1">
      <alignment horizontal="center" vertical="center" wrapText="1"/>
      <protection hidden="1"/>
    </xf>
    <xf numFmtId="0" fontId="6" fillId="0" borderId="0" xfId="1" applyNumberFormat="1" applyFont="1" applyFill="1" applyBorder="1" applyAlignment="1" applyProtection="1">
      <alignment horizontal="center" vertical="center"/>
      <protection hidden="1"/>
    </xf>
    <xf numFmtId="0" fontId="16" fillId="0" borderId="0" xfId="3" applyNumberFormat="1" applyFont="1" applyFill="1" applyBorder="1" applyAlignment="1" applyProtection="1">
      <alignment horizontal="left"/>
      <protection hidden="1"/>
    </xf>
    <xf numFmtId="49" fontId="22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22" fillId="0" borderId="0" xfId="0" applyNumberFormat="1" applyFont="1" applyFill="1" applyBorder="1" applyAlignment="1" applyProtection="1">
      <alignment horizontal="left" vertical="center"/>
      <protection hidden="1"/>
    </xf>
    <xf numFmtId="0" fontId="8" fillId="2" borderId="0" xfId="0" applyFont="1" applyFill="1" applyProtection="1">
      <alignment horizontal="left"/>
      <protection hidden="1"/>
    </xf>
    <xf numFmtId="38" fontId="6" fillId="0" borderId="0" xfId="1" applyFont="1" applyFill="1" applyBorder="1" applyAlignment="1" applyProtection="1">
      <alignment horizontal="center" vertical="top" wrapText="1"/>
      <protection hidden="1"/>
    </xf>
    <xf numFmtId="49" fontId="16" fillId="0" borderId="0" xfId="0" applyNumberFormat="1" applyFont="1" applyFill="1" applyBorder="1" applyAlignment="1" applyProtection="1">
      <alignment horizontal="center" vertical="top" wrapText="1"/>
      <protection hidden="1"/>
    </xf>
    <xf numFmtId="0" fontId="16" fillId="0" borderId="0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alignment horizontal="left"/>
      <protection hidden="1"/>
    </xf>
    <xf numFmtId="0" fontId="6" fillId="0" borderId="0" xfId="0" applyFont="1" applyFill="1" applyBorder="1" applyAlignment="1" applyProtection="1">
      <alignment horizontal="left" vertical="center" indent="2"/>
      <protection hidden="1"/>
    </xf>
    <xf numFmtId="49" fontId="22" fillId="0" borderId="0" xfId="0" applyNumberFormat="1" applyFont="1" applyFill="1" applyBorder="1" applyAlignment="1" applyProtection="1">
      <alignment horizontal="center" vertical="center"/>
      <protection hidden="1"/>
    </xf>
    <xf numFmtId="38" fontId="20" fillId="0" borderId="0" xfId="1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 wrapText="1"/>
      <protection hidden="1"/>
    </xf>
    <xf numFmtId="0" fontId="16" fillId="0" borderId="0" xfId="3" applyNumberFormat="1" applyFont="1" applyFill="1" applyBorder="1" applyAlignment="1" applyProtection="1">
      <alignment horizontal="right" wrapText="1"/>
      <protection hidden="1"/>
    </xf>
    <xf numFmtId="0" fontId="6" fillId="0" borderId="0" xfId="3" applyNumberFormat="1" applyFont="1" applyFill="1" applyBorder="1" applyAlignment="1" applyProtection="1">
      <alignment horizontal="right" wrapText="1"/>
      <protection hidden="1"/>
    </xf>
    <xf numFmtId="0" fontId="6" fillId="0" borderId="0" xfId="0" applyFont="1" applyFill="1" applyBorder="1" applyAlignment="1" applyProtection="1">
      <alignment horizontal="left" vertical="center" indent="1"/>
      <protection hidden="1"/>
    </xf>
    <xf numFmtId="3" fontId="6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NumberFormat="1" applyFont="1" applyFill="1" applyBorder="1" applyAlignment="1" applyProtection="1">
      <alignment horizontal="center"/>
      <protection hidden="1"/>
    </xf>
    <xf numFmtId="38" fontId="6" fillId="0" borderId="0" xfId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16" fillId="0" borderId="0" xfId="0" applyNumberFormat="1" applyFont="1" applyFill="1" applyBorder="1" applyAlignment="1" applyProtection="1">
      <alignment horizontal="center" vertical="center"/>
      <protection hidden="1"/>
    </xf>
    <xf numFmtId="4" fontId="8" fillId="2" borderId="0" xfId="0" applyNumberFormat="1" applyFont="1" applyFill="1" applyProtection="1">
      <alignment horizontal="left"/>
      <protection hidden="1"/>
    </xf>
    <xf numFmtId="49" fontId="4" fillId="0" borderId="0" xfId="3" applyNumberFormat="1" applyFont="1" applyFill="1" applyBorder="1" applyAlignment="1" applyProtection="1">
      <alignment horizontal="left"/>
      <protection hidden="1"/>
    </xf>
    <xf numFmtId="49" fontId="25" fillId="0" borderId="0" xfId="3" applyNumberFormat="1" applyFont="1" applyFill="1" applyBorder="1" applyAlignment="1" applyProtection="1">
      <alignment horizontal="left" vertical="center" wrapText="1"/>
      <protection hidden="1"/>
    </xf>
    <xf numFmtId="49" fontId="25" fillId="0" borderId="0" xfId="3" applyNumberFormat="1" applyFont="1" applyFill="1" applyBorder="1" applyAlignment="1" applyProtection="1">
      <alignment horizontal="left"/>
      <protection hidden="1"/>
    </xf>
    <xf numFmtId="49" fontId="25" fillId="0" borderId="0" xfId="3" applyNumberFormat="1" applyFont="1" applyFill="1" applyBorder="1" applyAlignment="1" applyProtection="1">
      <alignment horizontal="center"/>
      <protection hidden="1"/>
    </xf>
    <xf numFmtId="0" fontId="25" fillId="0" borderId="0" xfId="3" applyNumberFormat="1" applyFont="1" applyFill="1" applyBorder="1" applyAlignment="1" applyProtection="1">
      <alignment horizontal="center"/>
      <protection hidden="1"/>
    </xf>
    <xf numFmtId="0" fontId="4" fillId="0" borderId="0" xfId="3" applyNumberFormat="1" applyFont="1" applyFill="1" applyBorder="1" applyAlignment="1" applyProtection="1">
      <alignment horizontal="left"/>
      <protection hidden="1"/>
    </xf>
    <xf numFmtId="0" fontId="25" fillId="0" borderId="0" xfId="3" applyNumberFormat="1" applyFont="1" applyFill="1" applyBorder="1" applyAlignment="1" applyProtection="1">
      <alignment horizontal="left" vertical="center" wrapText="1"/>
      <protection hidden="1"/>
    </xf>
    <xf numFmtId="38" fontId="26" fillId="0" borderId="0" xfId="1" applyFont="1" applyFill="1" applyBorder="1" applyAlignment="1" applyProtection="1">
      <alignment horizontal="center"/>
      <protection hidden="1"/>
    </xf>
    <xf numFmtId="0" fontId="25" fillId="0" borderId="0" xfId="3" applyNumberFormat="1" applyFont="1" applyFill="1" applyBorder="1" applyAlignment="1" applyProtection="1">
      <alignment horizontal="left"/>
      <protection hidden="1"/>
    </xf>
    <xf numFmtId="49" fontId="4" fillId="0" borderId="0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NumberFormat="1" applyFont="1" applyFill="1" applyBorder="1" applyProtection="1">
      <alignment horizontal="left"/>
      <protection hidden="1"/>
    </xf>
    <xf numFmtId="49" fontId="16" fillId="0" borderId="0" xfId="3" applyNumberFormat="1" applyFont="1" applyFill="1" applyBorder="1" applyAlignment="1" applyProtection="1">
      <alignment horizontal="left"/>
      <protection hidden="1"/>
    </xf>
    <xf numFmtId="38" fontId="20" fillId="0" borderId="0" xfId="1" applyFont="1" applyFill="1" applyBorder="1" applyAlignment="1" applyProtection="1">
      <alignment horizontal="center"/>
      <protection hidden="1"/>
    </xf>
    <xf numFmtId="0" fontId="20" fillId="0" borderId="0" xfId="1" applyNumberFormat="1" applyFont="1" applyFill="1" applyBorder="1" applyAlignment="1" applyProtection="1">
      <alignment horizontal="center"/>
      <protection hidden="1"/>
    </xf>
    <xf numFmtId="49" fontId="6" fillId="0" borderId="0" xfId="0" applyNumberFormat="1" applyFont="1" applyFill="1" applyBorder="1" applyAlignment="1" applyProtection="1">
      <alignment horizontal="center"/>
      <protection hidden="1"/>
    </xf>
    <xf numFmtId="0" fontId="20" fillId="0" borderId="0" xfId="1" applyNumberFormat="1" applyFont="1" applyFill="1" applyBorder="1" applyAlignment="1" applyProtection="1">
      <alignment horizontal="center" vertical="center"/>
      <protection hidden="1"/>
    </xf>
    <xf numFmtId="38" fontId="6" fillId="0" borderId="0" xfId="1" applyFont="1" applyFill="1" applyBorder="1" applyAlignment="1" applyProtection="1">
      <alignment horizontal="center" wrapText="1"/>
      <protection hidden="1"/>
    </xf>
    <xf numFmtId="49" fontId="17" fillId="0" borderId="0" xfId="0" applyNumberFormat="1" applyFont="1" applyFill="1" applyBorder="1" applyAlignment="1" applyProtection="1">
      <alignment horizontal="center" vertical="center"/>
      <protection hidden="1"/>
    </xf>
    <xf numFmtId="49" fontId="23" fillId="0" borderId="0" xfId="0" applyNumberFormat="1" applyFont="1" applyFill="1" applyBorder="1" applyAlignment="1" applyProtection="1">
      <alignment horizontal="center" vertical="top" wrapText="1"/>
      <protection hidden="1"/>
    </xf>
    <xf numFmtId="0" fontId="16" fillId="0" borderId="0" xfId="3" applyNumberFormat="1" applyFont="1" applyFill="1" applyBorder="1" applyAlignment="1" applyProtection="1">
      <alignment horizontal="left" vertical="center" wrapText="1"/>
      <protection hidden="1"/>
    </xf>
    <xf numFmtId="0" fontId="16" fillId="0" borderId="0" xfId="3" applyNumberFormat="1" applyFont="1" applyFill="1" applyBorder="1" applyAlignment="1" applyProtection="1">
      <alignment horizontal="center"/>
      <protection hidden="1"/>
    </xf>
    <xf numFmtId="0" fontId="6" fillId="0" borderId="0" xfId="1" applyNumberFormat="1" applyFont="1" applyFill="1" applyBorder="1" applyAlignment="1" applyProtection="1">
      <alignment horizontal="center"/>
      <protection hidden="1"/>
    </xf>
    <xf numFmtId="0" fontId="4" fillId="0" borderId="0" xfId="0" applyNumberFormat="1" applyFont="1" applyFill="1" applyBorder="1" applyAlignment="1" applyProtection="1">
      <alignment horizontal="left" vertical="center"/>
      <protection hidden="1"/>
    </xf>
    <xf numFmtId="3" fontId="4" fillId="0" borderId="0" xfId="0" applyNumberFormat="1" applyFont="1" applyFill="1" applyBorder="1" applyAlignment="1" applyProtection="1">
      <alignment horizontal="left" vertical="center"/>
      <protection hidden="1"/>
    </xf>
    <xf numFmtId="1" fontId="5" fillId="0" borderId="0" xfId="0" applyNumberFormat="1" applyFont="1" applyFill="1" applyBorder="1" applyProtection="1">
      <alignment horizontal="left"/>
      <protection hidden="1"/>
    </xf>
    <xf numFmtId="49" fontId="24" fillId="0" borderId="0" xfId="0" applyNumberFormat="1" applyFont="1" applyFill="1" applyBorder="1" applyAlignment="1" applyProtection="1">
      <alignment horizontal="left" vertical="center"/>
      <protection hidden="1"/>
    </xf>
    <xf numFmtId="0" fontId="26" fillId="0" borderId="0" xfId="1" applyNumberFormat="1" applyFont="1" applyFill="1" applyBorder="1" applyAlignment="1" applyProtection="1">
      <alignment horizontal="center"/>
      <protection hidden="1"/>
    </xf>
    <xf numFmtId="49" fontId="6" fillId="3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NumberFormat="1" applyFont="1" applyFill="1" applyBorder="1" applyAlignment="1" applyProtection="1">
      <alignment horizontal="center"/>
      <protection hidden="1"/>
    </xf>
    <xf numFmtId="49" fontId="5" fillId="0" borderId="0" xfId="3" applyNumberFormat="1" applyFont="1" applyFill="1" applyBorder="1" applyAlignment="1" applyProtection="1">
      <alignment horizontal="left"/>
      <protection hidden="1"/>
    </xf>
    <xf numFmtId="0" fontId="26" fillId="0" borderId="0" xfId="3" applyNumberFormat="1" applyFont="1" applyFill="1" applyBorder="1" applyAlignment="1" applyProtection="1">
      <alignment horizontal="right"/>
      <protection hidden="1"/>
    </xf>
    <xf numFmtId="49" fontId="16" fillId="0" borderId="0" xfId="3" applyNumberFormat="1" applyFont="1" applyFill="1" applyBorder="1" applyAlignment="1" applyProtection="1">
      <alignment horizontal="left" vertical="center" wrapText="1"/>
      <protection hidden="1"/>
    </xf>
    <xf numFmtId="49" fontId="16" fillId="0" borderId="0" xfId="3" applyNumberFormat="1" applyFont="1" applyFill="1" applyBorder="1" applyAlignment="1" applyProtection="1">
      <alignment horizontal="center"/>
      <protection hidden="1"/>
    </xf>
    <xf numFmtId="0" fontId="6" fillId="0" borderId="0" xfId="1" applyNumberFormat="1" applyFont="1" applyFill="1" applyBorder="1" applyAlignment="1" applyProtection="1">
      <alignment horizontal="center" vertical="top" wrapText="1"/>
      <protection hidden="1"/>
    </xf>
    <xf numFmtId="49" fontId="24" fillId="0" borderId="0" xfId="0" applyNumberFormat="1" applyFont="1" applyFill="1" applyBorder="1" applyProtection="1">
      <alignment horizontal="left"/>
      <protection hidden="1"/>
    </xf>
    <xf numFmtId="49" fontId="16" fillId="0" borderId="0" xfId="0" applyNumberFormat="1" applyFont="1" applyFill="1" applyBorder="1" applyProtection="1">
      <alignment horizontal="left"/>
      <protection hidden="1"/>
    </xf>
    <xf numFmtId="49" fontId="4" fillId="0" borderId="0" xfId="0" applyNumberFormat="1" applyFont="1" applyFill="1" applyBorder="1" applyAlignment="1" applyProtection="1">
      <alignment horizontal="left" vertical="center" wrapText="1" indent="2"/>
      <protection hidden="1"/>
    </xf>
    <xf numFmtId="49" fontId="16" fillId="0" borderId="0" xfId="0" applyNumberFormat="1" applyFont="1" applyFill="1" applyBorder="1" applyAlignment="1" applyProtection="1">
      <alignment horizontal="left" vertical="top" wrapText="1"/>
      <protection hidden="1"/>
    </xf>
    <xf numFmtId="0" fontId="6" fillId="0" borderId="0" xfId="0" applyFont="1" applyFill="1" applyBorder="1" applyAlignment="1" applyProtection="1">
      <alignment horizontal="left" vertical="top"/>
      <protection hidden="1"/>
    </xf>
    <xf numFmtId="4" fontId="5" fillId="0" borderId="0" xfId="0" applyNumberFormat="1" applyFont="1" applyFill="1" applyBorder="1" applyAlignment="1" applyProtection="1">
      <alignment horizontal="left" vertical="top"/>
      <protection hidden="1"/>
    </xf>
    <xf numFmtId="0" fontId="5" fillId="0" borderId="0" xfId="0" applyFont="1" applyFill="1" applyBorder="1" applyAlignment="1" applyProtection="1">
      <alignment horizontal="left" vertical="top"/>
      <protection hidden="1"/>
    </xf>
    <xf numFmtId="0" fontId="5" fillId="0" borderId="0" xfId="0" applyNumberFormat="1" applyFont="1" applyFill="1" applyBorder="1" applyAlignment="1" applyProtection="1">
      <alignment horizontal="left" vertical="top"/>
      <protection hidden="1"/>
    </xf>
    <xf numFmtId="0" fontId="8" fillId="2" borderId="0" xfId="0" applyNumberFormat="1" applyFont="1" applyFill="1" applyAlignment="1" applyProtection="1">
      <alignment horizontal="left" vertical="top"/>
      <protection hidden="1"/>
    </xf>
    <xf numFmtId="4" fontId="5" fillId="0" borderId="0" xfId="0" applyNumberFormat="1" applyFont="1" applyFill="1" applyBorder="1" applyAlignment="1" applyProtection="1">
      <alignment horizontal="left" vertical="center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49" fontId="4" fillId="0" borderId="0" xfId="0" applyNumberFormat="1" applyFont="1" applyFill="1" applyBorder="1" applyAlignment="1" applyProtection="1">
      <alignment horizontal="left" wrapText="1"/>
      <protection hidden="1"/>
    </xf>
    <xf numFmtId="49" fontId="16" fillId="0" borderId="0" xfId="0" applyNumberFormat="1" applyFont="1" applyFill="1" applyBorder="1" applyAlignment="1" applyProtection="1">
      <alignment horizontal="left" wrapText="1"/>
      <protection hidden="1"/>
    </xf>
    <xf numFmtId="4" fontId="6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right"/>
      <protection hidden="1"/>
    </xf>
    <xf numFmtId="0" fontId="5" fillId="0" borderId="0" xfId="0" applyFont="1" applyFill="1" applyBorder="1" applyAlignment="1" applyProtection="1">
      <alignment horizontal="left" wrapText="1"/>
      <protection hidden="1"/>
    </xf>
    <xf numFmtId="4" fontId="16" fillId="0" borderId="0" xfId="0" applyNumberFormat="1" applyFont="1" applyFill="1" applyBorder="1" applyAlignment="1" applyProtection="1">
      <alignment horizontal="right" vertical="center"/>
      <protection hidden="1"/>
    </xf>
    <xf numFmtId="0" fontId="18" fillId="0" borderId="0" xfId="0" applyNumberFormat="1" applyFont="1" applyFill="1" applyBorder="1" applyProtection="1">
      <alignment horizontal="left"/>
      <protection hidden="1"/>
    </xf>
    <xf numFmtId="49" fontId="4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17" fillId="0" borderId="0" xfId="0" applyNumberFormat="1" applyFont="1" applyFill="1" applyBorder="1" applyProtection="1">
      <alignment horizontal="left"/>
      <protection hidden="1"/>
    </xf>
    <xf numFmtId="49" fontId="16" fillId="0" borderId="0" xfId="3" applyNumberFormat="1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left" vertical="center" indent="1"/>
      <protection hidden="1"/>
    </xf>
    <xf numFmtId="49" fontId="4" fillId="0" borderId="0" xfId="0" applyNumberFormat="1" applyFont="1" applyFill="1" applyBorder="1" applyAlignment="1" applyProtection="1">
      <alignment horizontal="left" vertical="center"/>
      <protection locked="0"/>
    </xf>
    <xf numFmtId="38" fontId="6" fillId="0" borderId="0" xfId="1" applyFont="1" applyFill="1" applyBorder="1" applyAlignment="1" applyProtection="1">
      <alignment horizontal="center" vertical="center"/>
      <protection locked="0"/>
    </xf>
    <xf numFmtId="0" fontId="6" fillId="0" borderId="0" xfId="1" applyNumberFormat="1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right"/>
      <protection hidden="1"/>
    </xf>
    <xf numFmtId="0" fontId="1" fillId="2" borderId="0" xfId="0" applyNumberFormat="1" applyFont="1" applyFill="1" applyProtection="1">
      <alignment horizontal="left"/>
      <protection hidden="1"/>
    </xf>
    <xf numFmtId="0" fontId="1" fillId="2" borderId="0" xfId="0" applyNumberFormat="1" applyFont="1" applyFill="1" applyAlignment="1" applyProtection="1">
      <alignment horizontal="left" vertical="center" wrapText="1"/>
      <protection hidden="1"/>
    </xf>
    <xf numFmtId="0" fontId="11" fillId="2" borderId="0" xfId="0" applyNumberFormat="1" applyFont="1" applyFill="1" applyProtection="1">
      <alignment horizontal="left"/>
      <protection hidden="1"/>
    </xf>
    <xf numFmtId="0" fontId="11" fillId="0" borderId="0" xfId="0" applyNumberFormat="1" applyFont="1" applyFill="1" applyAlignment="1" applyProtection="1">
      <alignment horizontal="right"/>
      <protection hidden="1"/>
    </xf>
    <xf numFmtId="0" fontId="11" fillId="0" borderId="0" xfId="0" applyNumberFormat="1" applyFont="1" applyFill="1" applyBorder="1" applyAlignment="1" applyProtection="1">
      <alignment horizontal="right"/>
      <protection hidden="1"/>
    </xf>
    <xf numFmtId="49" fontId="4" fillId="0" borderId="1" xfId="0" applyNumberFormat="1" applyFont="1" applyFill="1" applyBorder="1" applyAlignment="1" applyProtection="1">
      <alignment horizontal="left" indent="1"/>
      <protection locked="0"/>
    </xf>
    <xf numFmtId="49" fontId="4" fillId="0" borderId="1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2" xfId="0" applyNumberFormat="1" applyFont="1" applyFill="1" applyBorder="1" applyProtection="1">
      <alignment horizontal="left"/>
      <protection hidden="1"/>
    </xf>
    <xf numFmtId="49" fontId="4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13" fillId="0" borderId="2" xfId="3" applyNumberFormat="1" applyFont="1" applyFill="1" applyBorder="1" applyAlignment="1" applyProtection="1">
      <alignment horizontal="left"/>
      <protection locked="0"/>
    </xf>
    <xf numFmtId="49" fontId="4" fillId="0" borderId="2" xfId="0" applyNumberFormat="1" applyFont="1" applyFill="1" applyBorder="1" applyProtection="1">
      <alignment horizontal="left"/>
      <protection locked="0"/>
    </xf>
    <xf numFmtId="49" fontId="4" fillId="0" borderId="3" xfId="0" applyNumberFormat="1" applyFont="1" applyFill="1" applyBorder="1" applyProtection="1">
      <alignment horizontal="left"/>
      <protection locked="0"/>
    </xf>
    <xf numFmtId="49" fontId="16" fillId="0" borderId="1" xfId="0" applyNumberFormat="1" applyFont="1" applyFill="1" applyBorder="1" applyAlignment="1" applyProtection="1">
      <alignment horizontal="left" indent="1"/>
      <protection locked="0"/>
    </xf>
    <xf numFmtId="49" fontId="29" fillId="0" borderId="0" xfId="0" applyNumberFormat="1" applyFont="1" applyFill="1" applyBorder="1" applyAlignment="1" applyProtection="1">
      <alignment horizontal="left" vertical="center" indent="1"/>
      <protection hidden="1"/>
    </xf>
    <xf numFmtId="49" fontId="29" fillId="0" borderId="2" xfId="0" applyNumberFormat="1" applyFont="1" applyFill="1" applyBorder="1" applyAlignment="1" applyProtection="1">
      <protection locked="0"/>
    </xf>
    <xf numFmtId="49" fontId="29" fillId="0" borderId="2" xfId="0" applyNumberFormat="1" applyFont="1" applyFill="1" applyBorder="1" applyAlignment="1" applyProtection="1">
      <alignment horizontal="left" indent="1"/>
      <protection locked="0"/>
    </xf>
    <xf numFmtId="49" fontId="29" fillId="0" borderId="2" xfId="2" applyNumberFormat="1" applyFont="1" applyFill="1" applyBorder="1" applyAlignment="1" applyProtection="1">
      <alignment horizontal="right"/>
      <protection locked="0"/>
    </xf>
    <xf numFmtId="49" fontId="29" fillId="0" borderId="2" xfId="0" applyNumberFormat="1" applyFont="1" applyFill="1" applyBorder="1" applyAlignment="1" applyProtection="1">
      <alignment horizontal="right"/>
      <protection locked="0"/>
    </xf>
    <xf numFmtId="49" fontId="4" fillId="4" borderId="0" xfId="0" applyNumberFormat="1" applyFont="1" applyFill="1" applyBorder="1" applyAlignment="1" applyProtection="1">
      <alignment horizontal="left" vertical="center" indent="1"/>
      <protection hidden="1"/>
    </xf>
    <xf numFmtId="0" fontId="11" fillId="4" borderId="0" xfId="0" applyNumberFormat="1" applyFont="1" applyFill="1" applyProtection="1">
      <alignment horizontal="left"/>
      <protection hidden="1"/>
    </xf>
    <xf numFmtId="0" fontId="30" fillId="0" borderId="0" xfId="0" applyFont="1" applyAlignment="1">
      <alignment horizontal="left" vertical="center"/>
    </xf>
    <xf numFmtId="6" fontId="30" fillId="0" borderId="0" xfId="4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shrinkToFit="1"/>
    </xf>
    <xf numFmtId="1" fontId="30" fillId="0" borderId="0" xfId="0" applyNumberFormat="1" applyFont="1" applyAlignment="1">
      <alignment horizontal="center" vertical="center"/>
    </xf>
    <xf numFmtId="6" fontId="30" fillId="0" borderId="4" xfId="4" applyFont="1" applyBorder="1" applyAlignment="1">
      <alignment horizontal="left" vertical="center"/>
    </xf>
    <xf numFmtId="0" fontId="30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left" vertical="center" shrinkToFit="1"/>
    </xf>
    <xf numFmtId="1" fontId="30" fillId="0" borderId="4" xfId="0" applyNumberFormat="1" applyFont="1" applyBorder="1" applyAlignment="1">
      <alignment horizontal="center" vertical="center"/>
    </xf>
    <xf numFmtId="0" fontId="30" fillId="0" borderId="4" xfId="0" applyFont="1" applyBorder="1" applyAlignment="1">
      <alignment horizontal="left" vertical="center"/>
    </xf>
    <xf numFmtId="0" fontId="32" fillId="0" borderId="4" xfId="0" applyFont="1" applyBorder="1" applyAlignment="1">
      <alignment horizontal="left" vertical="center" shrinkToFit="1"/>
    </xf>
    <xf numFmtId="0" fontId="33" fillId="0" borderId="4" xfId="0" applyFont="1" applyBorder="1" applyAlignment="1">
      <alignment horizontal="left" vertical="center" shrinkToFit="1"/>
    </xf>
    <xf numFmtId="6" fontId="30" fillId="3" borderId="4" xfId="4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 shrinkToFit="1"/>
    </xf>
    <xf numFmtId="1" fontId="30" fillId="3" borderId="4" xfId="0" applyNumberFormat="1" applyFont="1" applyFill="1" applyBorder="1" applyAlignment="1">
      <alignment horizontal="center" vertical="center"/>
    </xf>
    <xf numFmtId="0" fontId="30" fillId="3" borderId="4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 applyProtection="1">
      <alignment horizontal="center" vertical="center"/>
      <protection hidden="1"/>
    </xf>
    <xf numFmtId="3" fontId="4" fillId="0" borderId="5" xfId="0" applyNumberFormat="1" applyFont="1" applyFill="1" applyBorder="1" applyAlignment="1" applyProtection="1">
      <alignment horizontal="center" vertical="center"/>
      <protection hidden="1"/>
    </xf>
    <xf numFmtId="38" fontId="6" fillId="0" borderId="5" xfId="1" applyFont="1" applyFill="1" applyBorder="1" applyAlignment="1" applyProtection="1">
      <alignment horizontal="center" vertical="center"/>
      <protection hidden="1"/>
    </xf>
    <xf numFmtId="38" fontId="6" fillId="0" borderId="5" xfId="1" applyFont="1" applyFill="1" applyBorder="1" applyAlignment="1" applyProtection="1">
      <alignment horizontal="right" vertical="center"/>
      <protection hidden="1"/>
    </xf>
    <xf numFmtId="1" fontId="6" fillId="0" borderId="5" xfId="0" applyNumberFormat="1" applyFont="1" applyFill="1" applyBorder="1" applyAlignment="1" applyProtection="1">
      <alignment horizontal="center" vertical="center"/>
      <protection hidden="1"/>
    </xf>
    <xf numFmtId="1" fontId="6" fillId="0" borderId="6" xfId="0" applyNumberFormat="1" applyFont="1" applyFill="1" applyBorder="1" applyAlignment="1" applyProtection="1">
      <alignment horizontal="center" vertical="center"/>
      <protection hidden="1"/>
    </xf>
    <xf numFmtId="0" fontId="9" fillId="0" borderId="5" xfId="0" applyNumberFormat="1" applyFont="1" applyFill="1" applyBorder="1" applyAlignment="1" applyProtection="1">
      <alignment horizontal="center" vertical="center"/>
      <protection hidden="1"/>
    </xf>
    <xf numFmtId="3" fontId="4" fillId="0" borderId="6" xfId="0" applyNumberFormat="1" applyFont="1" applyFill="1" applyBorder="1" applyAlignment="1" applyProtection="1">
      <alignment horizontal="center" vertical="center"/>
      <protection hidden="1"/>
    </xf>
    <xf numFmtId="38" fontId="6" fillId="0" borderId="6" xfId="1" applyFont="1" applyFill="1" applyBorder="1" applyAlignment="1" applyProtection="1">
      <alignment horizontal="center" vertical="center"/>
      <protection hidden="1"/>
    </xf>
    <xf numFmtId="38" fontId="6" fillId="0" borderId="7" xfId="1" applyFont="1" applyFill="1" applyBorder="1" applyAlignment="1" applyProtection="1">
      <alignment horizontal="center" vertical="center"/>
      <protection hidden="1"/>
    </xf>
    <xf numFmtId="38" fontId="6" fillId="0" borderId="7" xfId="1" applyFont="1" applyFill="1" applyBorder="1" applyAlignment="1" applyProtection="1">
      <alignment horizontal="right" vertical="center"/>
      <protection hidden="1"/>
    </xf>
    <xf numFmtId="0" fontId="4" fillId="0" borderId="7" xfId="0" applyNumberFormat="1" applyFont="1" applyFill="1" applyBorder="1" applyAlignment="1" applyProtection="1">
      <alignment horizontal="center" vertical="center"/>
      <protection hidden="1"/>
    </xf>
    <xf numFmtId="3" fontId="4" fillId="0" borderId="7" xfId="0" applyNumberFormat="1" applyFont="1" applyFill="1" applyBorder="1" applyAlignment="1" applyProtection="1">
      <alignment horizontal="center" vertical="center"/>
      <protection hidden="1"/>
    </xf>
    <xf numFmtId="38" fontId="6" fillId="0" borderId="5" xfId="1" applyFont="1" applyFill="1" applyBorder="1" applyAlignment="1" applyProtection="1">
      <alignment horizontal="center" vertical="center" wrapText="1"/>
      <protection hidden="1"/>
    </xf>
    <xf numFmtId="0" fontId="6" fillId="3" borderId="5" xfId="0" applyFont="1" applyFill="1" applyBorder="1" applyAlignment="1" applyProtection="1">
      <alignment horizontal="center" vertical="center"/>
      <protection locked="0"/>
    </xf>
    <xf numFmtId="38" fontId="6" fillId="0" borderId="6" xfId="1" applyFont="1" applyFill="1" applyBorder="1" applyAlignment="1" applyProtection="1">
      <alignment horizontal="center" vertical="center" wrapText="1"/>
      <protection hidden="1"/>
    </xf>
    <xf numFmtId="0" fontId="6" fillId="3" borderId="6" xfId="0" applyFont="1" applyFill="1" applyBorder="1" applyAlignment="1" applyProtection="1">
      <alignment horizontal="center" vertical="center"/>
      <protection locked="0"/>
    </xf>
    <xf numFmtId="0" fontId="16" fillId="3" borderId="6" xfId="3" applyNumberFormat="1" applyFont="1" applyFill="1" applyBorder="1" applyAlignment="1" applyProtection="1">
      <alignment horizontal="left"/>
      <protection hidden="1"/>
    </xf>
    <xf numFmtId="0" fontId="6" fillId="3" borderId="6" xfId="0" applyFont="1" applyFill="1" applyBorder="1" applyAlignment="1" applyProtection="1">
      <alignment horizontal="center" vertical="center"/>
      <protection hidden="1"/>
    </xf>
    <xf numFmtId="0" fontId="16" fillId="3" borderId="5" xfId="3" applyNumberFormat="1" applyFont="1" applyFill="1" applyBorder="1" applyAlignment="1" applyProtection="1">
      <alignment horizontal="left"/>
      <protection hidden="1"/>
    </xf>
    <xf numFmtId="0" fontId="4" fillId="0" borderId="5" xfId="0" applyFont="1" applyFill="1" applyBorder="1" applyAlignment="1" applyProtection="1">
      <alignment horizontal="center" vertical="center"/>
      <protection hidden="1"/>
    </xf>
    <xf numFmtId="0" fontId="6" fillId="0" borderId="5" xfId="1" applyNumberFormat="1" applyFont="1" applyFill="1" applyBorder="1" applyAlignment="1" applyProtection="1">
      <alignment horizontal="center" vertical="center" wrapText="1"/>
      <protection hidden="1"/>
    </xf>
    <xf numFmtId="49" fontId="6" fillId="3" borderId="5" xfId="0" applyNumberFormat="1" applyFont="1" applyFill="1" applyBorder="1" applyAlignment="1" applyProtection="1">
      <alignment horizontal="left" vertical="center" indent="1"/>
      <protection hidden="1"/>
    </xf>
    <xf numFmtId="0" fontId="6" fillId="0" borderId="6" xfId="1" applyNumberFormat="1" applyFont="1" applyFill="1" applyBorder="1" applyAlignment="1" applyProtection="1">
      <alignment horizontal="center" vertical="center" wrapText="1"/>
      <protection hidden="1"/>
    </xf>
    <xf numFmtId="49" fontId="6" fillId="3" borderId="6" xfId="0" applyNumberFormat="1" applyFont="1" applyFill="1" applyBorder="1" applyAlignment="1" applyProtection="1">
      <alignment horizontal="left" vertical="center" indent="1"/>
      <protection hidden="1"/>
    </xf>
    <xf numFmtId="49" fontId="4" fillId="0" borderId="1" xfId="0" applyNumberFormat="1" applyFont="1" applyFill="1" applyBorder="1" applyAlignment="1" applyProtection="1">
      <alignment horizontal="left" vertical="center"/>
      <protection hidden="1"/>
    </xf>
    <xf numFmtId="49" fontId="4" fillId="0" borderId="2" xfId="0" applyNumberFormat="1" applyFont="1" applyFill="1" applyBorder="1" applyAlignment="1" applyProtection="1">
      <alignment horizontal="left" vertical="center"/>
      <protection hidden="1"/>
    </xf>
    <xf numFmtId="1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6" fillId="0" borderId="0" xfId="3" applyNumberFormat="1" applyFont="1" applyFill="1" applyBorder="1" applyAlignment="1" applyProtection="1">
      <alignment horizontal="center" vertical="center"/>
      <protection hidden="1"/>
    </xf>
    <xf numFmtId="1" fontId="6" fillId="0" borderId="0" xfId="3" applyNumberFormat="1" applyFont="1" applyFill="1" applyBorder="1" applyAlignment="1" applyProtection="1">
      <alignment horizontal="center" vertical="center" wrapText="1"/>
      <protection hidden="1"/>
    </xf>
    <xf numFmtId="1" fontId="26" fillId="0" borderId="0" xfId="3" applyNumberFormat="1" applyFont="1" applyFill="1" applyBorder="1" applyAlignment="1" applyProtection="1">
      <alignment horizontal="center" vertical="center"/>
      <protection hidden="1"/>
    </xf>
    <xf numFmtId="1" fontId="11" fillId="2" borderId="0" xfId="0" applyNumberFormat="1" applyFont="1" applyFill="1" applyAlignment="1" applyProtection="1">
      <alignment horizontal="center" vertical="center"/>
      <protection hidden="1"/>
    </xf>
    <xf numFmtId="3" fontId="6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0" applyNumberFormat="1" applyFont="1" applyFill="1" applyBorder="1" applyAlignment="1" applyProtection="1">
      <alignment horizontal="center"/>
      <protection hidden="1"/>
    </xf>
    <xf numFmtId="49" fontId="4" fillId="0" borderId="2" xfId="0" applyNumberFormat="1" applyFont="1" applyFill="1" applyBorder="1" applyAlignment="1" applyProtection="1">
      <alignment horizontal="center"/>
      <protection hidden="1"/>
    </xf>
    <xf numFmtId="0" fontId="8" fillId="0" borderId="2" xfId="0" applyNumberFormat="1" applyFont="1" applyFill="1" applyBorder="1" applyAlignment="1" applyProtection="1">
      <alignment horizontal="center"/>
      <protection hidden="1"/>
    </xf>
    <xf numFmtId="0" fontId="16" fillId="0" borderId="0" xfId="0" applyNumberFormat="1" applyFont="1" applyFill="1" applyBorder="1" applyAlignment="1" applyProtection="1">
      <alignment horizontal="center"/>
      <protection hidden="1"/>
    </xf>
    <xf numFmtId="0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NumberFormat="1" applyFont="1" applyFill="1" applyBorder="1" applyAlignment="1" applyProtection="1">
      <alignment horizontal="center"/>
      <protection hidden="1"/>
    </xf>
    <xf numFmtId="0" fontId="16" fillId="0" borderId="0" xfId="3" applyNumberFormat="1" applyFont="1" applyFill="1" applyBorder="1" applyAlignment="1" applyProtection="1">
      <alignment horizontal="center" wrapText="1"/>
      <protection hidden="1"/>
    </xf>
    <xf numFmtId="0" fontId="8" fillId="2" borderId="0" xfId="0" applyNumberFormat="1" applyFont="1" applyFill="1" applyAlignment="1" applyProtection="1">
      <alignment horizontal="center"/>
      <protection hidden="1"/>
    </xf>
    <xf numFmtId="49" fontId="4" fillId="0" borderId="5" xfId="0" applyNumberFormat="1" applyFont="1" applyFill="1" applyBorder="1" applyAlignment="1" applyProtection="1">
      <alignment horizontal="left" vertical="center" wrapText="1"/>
      <protection hidden="1"/>
    </xf>
    <xf numFmtId="3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5" xfId="0" applyNumberFormat="1" applyFont="1" applyFill="1" applyBorder="1" applyAlignment="1" applyProtection="1">
      <alignment horizontal="center"/>
      <protection hidden="1"/>
    </xf>
    <xf numFmtId="38" fontId="6" fillId="0" borderId="5" xfId="1" applyFont="1" applyFill="1" applyBorder="1" applyAlignment="1" applyProtection="1">
      <alignment horizontal="center"/>
      <protection hidden="1"/>
    </xf>
    <xf numFmtId="0" fontId="6" fillId="3" borderId="5" xfId="0" applyNumberFormat="1" applyFont="1" applyFill="1" applyBorder="1" applyProtection="1">
      <alignment horizontal="left"/>
      <protection hidden="1"/>
    </xf>
    <xf numFmtId="0" fontId="6" fillId="3" borderId="6" xfId="0" applyNumberFormat="1" applyFont="1" applyFill="1" applyBorder="1" applyProtection="1">
      <alignment horizontal="left"/>
      <protection hidden="1"/>
    </xf>
    <xf numFmtId="0" fontId="6" fillId="3" borderId="5" xfId="0" applyFont="1" applyFill="1" applyBorder="1" applyAlignment="1" applyProtection="1">
      <alignment horizontal="center" vertical="center"/>
      <protection hidden="1"/>
    </xf>
    <xf numFmtId="49" fontId="4" fillId="0" borderId="5" xfId="0" applyNumberFormat="1" applyFont="1" applyFill="1" applyBorder="1" applyAlignment="1" applyProtection="1">
      <alignment horizontal="left" vertical="center"/>
      <protection hidden="1"/>
    </xf>
    <xf numFmtId="0" fontId="4" fillId="0" borderId="5" xfId="0" applyFont="1" applyFill="1" applyBorder="1" applyAlignment="1" applyProtection="1">
      <alignment horizontal="left" vertical="center"/>
      <protection hidden="1"/>
    </xf>
    <xf numFmtId="49" fontId="6" fillId="3" borderId="5" xfId="0" applyNumberFormat="1" applyFont="1" applyFill="1" applyBorder="1" applyAlignment="1" applyProtection="1">
      <alignment horizontal="center" vertical="center"/>
      <protection hidden="1"/>
    </xf>
    <xf numFmtId="49" fontId="6" fillId="3" borderId="6" xfId="0" applyNumberFormat="1" applyFont="1" applyFill="1" applyBorder="1" applyAlignment="1" applyProtection="1">
      <alignment horizontal="center" vertical="center"/>
      <protection hidden="1"/>
    </xf>
    <xf numFmtId="0" fontId="4" fillId="0" borderId="5" xfId="0" applyFont="1" applyFill="1" applyBorder="1" applyAlignment="1" applyProtection="1">
      <alignment horizontal="left" vertical="center" wrapText="1"/>
      <protection hidden="1"/>
    </xf>
    <xf numFmtId="49" fontId="4" fillId="0" borderId="0" xfId="0" applyNumberFormat="1" applyFont="1" applyFill="1" applyBorder="1" applyAlignment="1" applyProtection="1">
      <alignment vertical="top" wrapText="1"/>
      <protection hidden="1"/>
    </xf>
    <xf numFmtId="49" fontId="16" fillId="0" borderId="5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5" xfId="0" applyNumberFormat="1" applyFont="1" applyFill="1" applyBorder="1" applyAlignment="1" applyProtection="1">
      <alignment horizontal="center" wrapText="1"/>
      <protection hidden="1"/>
    </xf>
    <xf numFmtId="38" fontId="6" fillId="0" borderId="5" xfId="1" applyFont="1" applyFill="1" applyBorder="1" applyAlignment="1" applyProtection="1">
      <alignment horizontal="center" wrapText="1"/>
      <protection hidden="1"/>
    </xf>
    <xf numFmtId="0" fontId="4" fillId="0" borderId="5" xfId="0" applyNumberFormat="1" applyFont="1" applyFill="1" applyBorder="1" applyAlignment="1" applyProtection="1">
      <alignment horizontal="left" vertical="center" wrapText="1"/>
      <protection hidden="1"/>
    </xf>
    <xf numFmtId="0" fontId="6" fillId="3" borderId="5" xfId="0" applyFont="1" applyFill="1" applyBorder="1" applyAlignment="1" applyProtection="1">
      <alignment horizontal="left" vertical="center" indent="1"/>
      <protection hidden="1"/>
    </xf>
    <xf numFmtId="49" fontId="6" fillId="3" borderId="6" xfId="0" applyNumberFormat="1" applyFont="1" applyFill="1" applyBorder="1" applyAlignment="1" applyProtection="1">
      <alignment horizontal="center" wrapText="1"/>
      <protection hidden="1"/>
    </xf>
    <xf numFmtId="0" fontId="6" fillId="3" borderId="6" xfId="0" applyFont="1" applyFill="1" applyBorder="1" applyAlignment="1" applyProtection="1">
      <alignment horizontal="left" vertical="center" indent="1"/>
      <protection hidden="1"/>
    </xf>
    <xf numFmtId="1" fontId="4" fillId="0" borderId="5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NumberFormat="1" applyFont="1" applyFill="1" applyBorder="1" applyAlignment="1" applyProtection="1">
      <alignment horizontal="center" vertical="center"/>
      <protection hidden="1"/>
    </xf>
    <xf numFmtId="1" fontId="20" fillId="0" borderId="7" xfId="0" applyNumberFormat="1" applyFont="1" applyFill="1" applyBorder="1" applyAlignment="1" applyProtection="1">
      <alignment horizontal="center" vertical="center"/>
      <protection hidden="1"/>
    </xf>
    <xf numFmtId="0" fontId="6" fillId="3" borderId="7" xfId="0" applyFont="1" applyFill="1" applyBorder="1" applyAlignment="1" applyProtection="1">
      <alignment horizontal="center" vertical="center"/>
      <protection hidden="1"/>
    </xf>
    <xf numFmtId="0" fontId="34" fillId="0" borderId="4" xfId="0" applyFont="1" applyBorder="1" applyAlignment="1">
      <alignment horizontal="left" vertical="center" shrinkToFit="1"/>
    </xf>
    <xf numFmtId="0" fontId="30" fillId="0" borderId="4" xfId="0" applyFont="1" applyBorder="1" applyAlignment="1">
      <alignment horizontal="center" vertical="center" shrinkToFit="1"/>
    </xf>
    <xf numFmtId="0" fontId="34" fillId="0" borderId="4" xfId="0" applyFont="1" applyBorder="1" applyAlignment="1">
      <alignment horizontal="center" vertical="center" shrinkToFit="1"/>
    </xf>
    <xf numFmtId="0" fontId="33" fillId="0" borderId="4" xfId="0" applyFont="1" applyBorder="1" applyAlignment="1">
      <alignment horizontal="center" vertical="center" shrinkToFit="1"/>
    </xf>
    <xf numFmtId="0" fontId="32" fillId="0" borderId="4" xfId="0" applyFont="1" applyBorder="1" applyAlignment="1">
      <alignment horizontal="center" vertical="center" shrinkToFit="1"/>
    </xf>
    <xf numFmtId="0" fontId="30" fillId="0" borderId="0" xfId="0" applyFont="1" applyAlignment="1">
      <alignment horizontal="center" vertical="center" shrinkToFit="1"/>
    </xf>
    <xf numFmtId="0" fontId="4" fillId="0" borderId="6" xfId="0" applyNumberFormat="1" applyFont="1" applyFill="1" applyBorder="1" applyAlignment="1" applyProtection="1">
      <alignment horizontal="center" vertical="center"/>
      <protection hidden="1"/>
    </xf>
    <xf numFmtId="0" fontId="30" fillId="0" borderId="4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left" vertical="center"/>
    </xf>
    <xf numFmtId="1" fontId="30" fillId="0" borderId="4" xfId="0" applyNumberFormat="1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left" vertical="center" shrinkToFit="1"/>
    </xf>
    <xf numFmtId="0" fontId="30" fillId="0" borderId="4" xfId="0" applyFont="1" applyFill="1" applyBorder="1" applyAlignment="1">
      <alignment horizontal="center" vertical="center" shrinkToFit="1"/>
    </xf>
    <xf numFmtId="6" fontId="30" fillId="0" borderId="4" xfId="4" applyFont="1" applyFill="1" applyBorder="1" applyAlignment="1">
      <alignment horizontal="left" vertical="center"/>
    </xf>
    <xf numFmtId="49" fontId="4" fillId="0" borderId="1" xfId="0" applyNumberFormat="1" applyFont="1" applyFill="1" applyBorder="1" applyProtection="1">
      <alignment horizontal="left"/>
      <protection hidden="1"/>
    </xf>
    <xf numFmtId="49" fontId="4" fillId="0" borderId="2" xfId="0" applyNumberFormat="1" applyFont="1" applyFill="1" applyBorder="1" applyAlignment="1" applyProtection="1">
      <protection hidden="1"/>
    </xf>
    <xf numFmtId="49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21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5" xfId="0" applyNumberFormat="1" applyFont="1" applyFill="1" applyBorder="1" applyAlignment="1" applyProtection="1">
      <alignment horizontal="center" vertical="center"/>
      <protection hidden="1"/>
    </xf>
    <xf numFmtId="3" fontId="6" fillId="0" borderId="6" xfId="0" applyNumberFormat="1" applyFont="1" applyFill="1" applyBorder="1" applyAlignment="1" applyProtection="1">
      <alignment horizontal="center" vertical="center"/>
      <protection hidden="1"/>
    </xf>
    <xf numFmtId="3" fontId="6" fillId="0" borderId="7" xfId="0" applyNumberFormat="1" applyFont="1" applyFill="1" applyBorder="1" applyAlignment="1" applyProtection="1">
      <alignment horizontal="center" vertical="center"/>
      <protection hidden="1"/>
    </xf>
    <xf numFmtId="49" fontId="5" fillId="0" borderId="0" xfId="0" applyNumberFormat="1" applyFont="1" applyFill="1" applyBorder="1" applyAlignment="1" applyProtection="1">
      <alignment horizontal="right"/>
      <protection locked="0"/>
    </xf>
    <xf numFmtId="49" fontId="5" fillId="0" borderId="1" xfId="3" applyNumberFormat="1" applyFont="1" applyFill="1" applyBorder="1" applyAlignment="1" applyProtection="1">
      <alignment horizontal="right"/>
      <protection locked="0"/>
    </xf>
    <xf numFmtId="0" fontId="24" fillId="0" borderId="0" xfId="0" applyFont="1" applyFill="1" applyBorder="1" applyAlignment="1" applyProtection="1">
      <alignment horizontal="left" vertical="center"/>
      <protection hidden="1"/>
    </xf>
    <xf numFmtId="38" fontId="4" fillId="0" borderId="0" xfId="1" applyFont="1" applyFill="1" applyBorder="1" applyAlignment="1" applyProtection="1">
      <alignment horizontal="center" vertical="center"/>
      <protection hidden="1"/>
    </xf>
    <xf numFmtId="38" fontId="4" fillId="0" borderId="5" xfId="1" applyFont="1" applyFill="1" applyBorder="1" applyAlignment="1" applyProtection="1">
      <alignment horizontal="center" vertical="center"/>
      <protection hidden="1"/>
    </xf>
    <xf numFmtId="38" fontId="4" fillId="0" borderId="7" xfId="1" applyFont="1" applyFill="1" applyBorder="1" applyAlignment="1" applyProtection="1">
      <alignment horizontal="center" vertical="center"/>
      <protection hidden="1"/>
    </xf>
    <xf numFmtId="49" fontId="24" fillId="0" borderId="0" xfId="0" applyNumberFormat="1" applyFont="1" applyFill="1" applyBorder="1" applyAlignment="1" applyProtection="1">
      <alignment horizontal="center"/>
      <protection hidden="1"/>
    </xf>
    <xf numFmtId="38" fontId="4" fillId="0" borderId="0" xfId="1" applyFont="1" applyFill="1" applyBorder="1" applyAlignment="1" applyProtection="1">
      <alignment horizontal="center" vertical="top" wrapText="1"/>
      <protection hidden="1"/>
    </xf>
    <xf numFmtId="38" fontId="4" fillId="0" borderId="0" xfId="1" applyFont="1" applyFill="1" applyBorder="1" applyAlignment="1" applyProtection="1">
      <alignment horizontal="center" vertical="center" wrapText="1"/>
      <protection hidden="1"/>
    </xf>
    <xf numFmtId="38" fontId="4" fillId="0" borderId="5" xfId="1" applyFont="1" applyFill="1" applyBorder="1" applyAlignment="1" applyProtection="1">
      <alignment horizontal="center" vertical="center" wrapText="1"/>
      <protection hidden="1"/>
    </xf>
    <xf numFmtId="38" fontId="24" fillId="0" borderId="0" xfId="1" applyFont="1" applyFill="1" applyBorder="1" applyAlignment="1" applyProtection="1">
      <alignment horizontal="center" vertical="center"/>
      <protection hidden="1"/>
    </xf>
    <xf numFmtId="0" fontId="4" fillId="0" borderId="0" xfId="3" applyNumberFormat="1" applyFont="1" applyFill="1" applyBorder="1" applyAlignment="1" applyProtection="1">
      <alignment horizontal="right" wrapText="1"/>
      <protection hidden="1"/>
    </xf>
    <xf numFmtId="38" fontId="4" fillId="0" borderId="0" xfId="1" applyFont="1" applyFill="1" applyBorder="1" applyAlignment="1" applyProtection="1">
      <alignment horizontal="center"/>
      <protection hidden="1"/>
    </xf>
    <xf numFmtId="49" fontId="13" fillId="0" borderId="0" xfId="3" applyNumberFormat="1" applyFont="1" applyFill="1" applyBorder="1" applyAlignment="1" applyProtection="1">
      <alignment horizontal="center"/>
      <protection hidden="1"/>
    </xf>
    <xf numFmtId="38" fontId="13" fillId="0" borderId="0" xfId="1" applyFont="1" applyFill="1" applyBorder="1" applyAlignment="1" applyProtection="1">
      <alignment horizontal="center"/>
      <protection hidden="1"/>
    </xf>
    <xf numFmtId="49" fontId="13" fillId="0" borderId="0" xfId="3" applyNumberFormat="1" applyFont="1" applyFill="1" applyBorder="1" applyAlignment="1" applyProtection="1">
      <alignment horizontal="left"/>
      <protection hidden="1"/>
    </xf>
    <xf numFmtId="38" fontId="4" fillId="0" borderId="5" xfId="1" applyFont="1" applyFill="1" applyBorder="1" applyAlignment="1" applyProtection="1">
      <alignment horizontal="center"/>
      <protection hidden="1"/>
    </xf>
    <xf numFmtId="38" fontId="24" fillId="0" borderId="0" xfId="1" applyFont="1" applyFill="1" applyBorder="1" applyAlignment="1" applyProtection="1">
      <alignment horizontal="center"/>
      <protection hidden="1"/>
    </xf>
    <xf numFmtId="38" fontId="4" fillId="0" borderId="0" xfId="1" applyFont="1" applyFill="1" applyBorder="1" applyAlignment="1" applyProtection="1">
      <alignment horizontal="center" wrapText="1"/>
      <protection hidden="1"/>
    </xf>
    <xf numFmtId="38" fontId="4" fillId="0" borderId="6" xfId="1" applyFont="1" applyFill="1" applyBorder="1" applyAlignment="1" applyProtection="1">
      <alignment horizontal="center" vertical="center"/>
      <protection hidden="1"/>
    </xf>
    <xf numFmtId="38" fontId="4" fillId="0" borderId="6" xfId="1" applyFont="1" applyFill="1" applyBorder="1" applyAlignment="1" applyProtection="1">
      <alignment horizontal="center" vertical="center" wrapText="1"/>
      <protection hidden="1"/>
    </xf>
    <xf numFmtId="38" fontId="4" fillId="0" borderId="5" xfId="1" applyFont="1" applyFill="1" applyBorder="1" applyAlignment="1" applyProtection="1">
      <alignment horizontal="center" wrapText="1"/>
      <protection hidden="1"/>
    </xf>
    <xf numFmtId="4" fontId="4" fillId="0" borderId="0" xfId="0" applyNumberFormat="1" applyFont="1" applyFill="1" applyBorder="1" applyAlignment="1" applyProtection="1">
      <alignment horizontal="center" vertical="center"/>
      <protection hidden="1"/>
    </xf>
    <xf numFmtId="4" fontId="4" fillId="0" borderId="0" xfId="0" applyNumberFormat="1" applyFont="1" applyFill="1" applyBorder="1" applyAlignment="1" applyProtection="1">
      <alignment horizontal="right" vertical="center"/>
      <protection hidden="1"/>
    </xf>
    <xf numFmtId="38" fontId="4" fillId="0" borderId="0" xfId="1" applyFont="1" applyFill="1" applyBorder="1" applyAlignment="1" applyProtection="1">
      <alignment horizontal="center" vertical="center"/>
      <protection locked="0"/>
    </xf>
    <xf numFmtId="0" fontId="0" fillId="2" borderId="0" xfId="0" applyNumberFormat="1" applyFill="1" applyProtection="1">
      <alignment horizontal="left"/>
      <protection hidden="1"/>
    </xf>
    <xf numFmtId="0" fontId="35" fillId="0" borderId="5" xfId="1" applyNumberFormat="1" applyFont="1" applyFill="1" applyBorder="1" applyAlignment="1" applyProtection="1">
      <alignment horizontal="center" vertical="center"/>
      <protection hidden="1"/>
    </xf>
    <xf numFmtId="1" fontId="35" fillId="0" borderId="5" xfId="0" applyNumberFormat="1" applyFont="1" applyFill="1" applyBorder="1" applyAlignment="1" applyProtection="1">
      <alignment horizontal="center" vertical="center"/>
      <protection hidden="1"/>
    </xf>
    <xf numFmtId="0" fontId="35" fillId="0" borderId="6" xfId="1" applyNumberFormat="1" applyFont="1" applyFill="1" applyBorder="1" applyAlignment="1" applyProtection="1">
      <alignment horizontal="center" vertical="center"/>
      <protection hidden="1"/>
    </xf>
    <xf numFmtId="1" fontId="35" fillId="0" borderId="6" xfId="0" applyNumberFormat="1" applyFont="1" applyFill="1" applyBorder="1" applyAlignment="1" applyProtection="1">
      <alignment horizontal="center" vertical="center"/>
      <protection hidden="1"/>
    </xf>
    <xf numFmtId="0" fontId="35" fillId="0" borderId="5" xfId="0" applyNumberFormat="1" applyFont="1" applyFill="1" applyBorder="1" applyAlignment="1" applyProtection="1">
      <alignment horizontal="center" vertical="center"/>
      <protection hidden="1"/>
    </xf>
    <xf numFmtId="0" fontId="35" fillId="0" borderId="6" xfId="0" applyNumberFormat="1" applyFont="1" applyFill="1" applyBorder="1" applyAlignment="1" applyProtection="1">
      <alignment horizontal="center" vertical="center"/>
      <protection hidden="1"/>
    </xf>
    <xf numFmtId="1" fontId="35" fillId="0" borderId="5" xfId="1" applyNumberFormat="1" applyFont="1" applyFill="1" applyBorder="1" applyAlignment="1" applyProtection="1">
      <alignment horizontal="center" vertical="center"/>
      <protection hidden="1"/>
    </xf>
    <xf numFmtId="1" fontId="35" fillId="0" borderId="6" xfId="1" applyNumberFormat="1" applyFont="1" applyFill="1" applyBorder="1" applyAlignment="1" applyProtection="1">
      <alignment horizontal="center" vertical="center"/>
      <protection hidden="1"/>
    </xf>
    <xf numFmtId="0" fontId="35" fillId="0" borderId="5" xfId="1" applyNumberFormat="1" applyFont="1" applyFill="1" applyBorder="1" applyAlignment="1" applyProtection="1">
      <alignment horizontal="center" vertical="center" wrapText="1"/>
      <protection hidden="1"/>
    </xf>
    <xf numFmtId="1" fontId="35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6" xfId="1" applyNumberFormat="1" applyFont="1" applyFill="1" applyBorder="1" applyAlignment="1" applyProtection="1">
      <alignment horizontal="center" vertical="center" wrapText="1"/>
      <protection hidden="1"/>
    </xf>
    <xf numFmtId="1" fontId="35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0" xfId="1" applyNumberFormat="1" applyFont="1" applyFill="1" applyBorder="1" applyAlignment="1" applyProtection="1">
      <alignment horizontal="center" vertical="center"/>
      <protection hidden="1"/>
    </xf>
    <xf numFmtId="1" fontId="35" fillId="0" borderId="0" xfId="0" applyNumberFormat="1" applyFont="1" applyFill="1" applyBorder="1" applyAlignment="1" applyProtection="1">
      <alignment horizontal="center" vertical="center"/>
      <protection hidden="1"/>
    </xf>
    <xf numFmtId="38" fontId="35" fillId="0" borderId="0" xfId="1" applyFont="1" applyFill="1" applyBorder="1" applyAlignment="1" applyProtection="1">
      <alignment horizontal="center" vertical="center" wrapText="1"/>
      <protection hidden="1"/>
    </xf>
    <xf numFmtId="49" fontId="4" fillId="0" borderId="0" xfId="3" applyNumberFormat="1" applyFont="1" applyFill="1" applyBorder="1" applyAlignment="1" applyProtection="1">
      <alignment horizontal="left"/>
      <protection hidden="1"/>
    </xf>
    <xf numFmtId="49" fontId="16" fillId="0" borderId="0" xfId="3" applyNumberFormat="1" applyFont="1" applyFill="1" applyBorder="1" applyAlignment="1" applyProtection="1">
      <alignment horizontal="left"/>
      <protection hidden="1"/>
    </xf>
    <xf numFmtId="49" fontId="25" fillId="0" borderId="0" xfId="3" applyNumberFormat="1" applyFont="1" applyFill="1" applyBorder="1" applyAlignment="1" applyProtection="1">
      <alignment horizontal="left"/>
      <protection hidden="1"/>
    </xf>
    <xf numFmtId="0" fontId="6" fillId="0" borderId="0" xfId="3" applyNumberFormat="1" applyFont="1" applyFill="1" applyBorder="1" applyAlignment="1" applyProtection="1">
      <alignment horizontal="right"/>
      <protection hidden="1"/>
    </xf>
    <xf numFmtId="49" fontId="4" fillId="0" borderId="0" xfId="0" applyNumberFormat="1" applyFont="1" applyFill="1" applyBorder="1" applyAlignment="1" applyProtection="1">
      <alignment horizontal="left" vertical="top"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24" fillId="0" borderId="0" xfId="0" applyNumberFormat="1" applyFont="1" applyFill="1" applyBorder="1" applyProtection="1">
      <alignment horizontal="left"/>
      <protection hidden="1"/>
    </xf>
    <xf numFmtId="0" fontId="4" fillId="0" borderId="0" xfId="0" applyNumberFormat="1" applyFont="1" applyFill="1" applyBorder="1" applyProtection="1">
      <alignment horizontal="left"/>
      <protection hidden="1"/>
    </xf>
    <xf numFmtId="49" fontId="6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4" fillId="0" borderId="0" xfId="0" applyFont="1" applyFill="1" applyBorder="1" applyAlignment="1" applyProtection="1">
      <alignment horizontal="left" vertical="center" wrapText="1"/>
      <protection hidden="1"/>
    </xf>
    <xf numFmtId="0" fontId="24" fillId="0" borderId="0" xfId="0" applyFont="1" applyFill="1" applyBorder="1" applyAlignment="1" applyProtection="1">
      <alignment horizontal="left" wrapText="1"/>
      <protection hidden="1"/>
    </xf>
    <xf numFmtId="0" fontId="4" fillId="0" borderId="0" xfId="0" applyFont="1" applyFill="1" applyBorder="1" applyAlignment="1" applyProtection="1">
      <alignment horizontal="left" wrapText="1"/>
      <protection hidden="1"/>
    </xf>
    <xf numFmtId="0" fontId="16" fillId="0" borderId="0" xfId="3" applyNumberFormat="1" applyFont="1" applyFill="1" applyBorder="1" applyAlignment="1" applyProtection="1">
      <protection hidden="1"/>
    </xf>
    <xf numFmtId="0" fontId="16" fillId="0" borderId="0" xfId="3" applyNumberFormat="1" applyFont="1" applyFill="1" applyBorder="1" applyAlignment="1" applyProtection="1">
      <alignment horizontal="left"/>
      <protection hidden="1"/>
    </xf>
    <xf numFmtId="49" fontId="6" fillId="0" borderId="0" xfId="0" applyNumberFormat="1" applyFont="1" applyFill="1" applyBorder="1" applyAlignment="1" applyProtection="1">
      <alignment horizontal="left" vertical="top" wrapText="1"/>
      <protection hidden="1"/>
    </xf>
    <xf numFmtId="0" fontId="34" fillId="0" borderId="4" xfId="0" applyFont="1" applyBorder="1" applyAlignment="1">
      <alignment horizontal="left" vertical="center"/>
    </xf>
  </cellXfs>
  <cellStyles count="5">
    <cellStyle name="Hyperlink" xfId="3" xr:uid="{AF0FEFB4-A78E-4DFE-933F-86349E4AA063}"/>
    <cellStyle name="ハイパーリンク" xfId="2" builtinId="8"/>
    <cellStyle name="桁区切り" xfId="1" builtinId="6"/>
    <cellStyle name="通貨" xfId="4" builtinId="7"/>
    <cellStyle name="標準" xfId="0" builtinId="0"/>
  </cellStyles>
  <dxfs count="76"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  <color rgb="FF76A451"/>
      </font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  <color rgb="FF76A451"/>
      </font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  <color rgb="FF76A451"/>
      </font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  <color rgb="FF76A451"/>
      </font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</font>
    </dxf>
    <dxf>
      <font>
        <b/>
        <i val="0"/>
        <color rgb="FF76A451"/>
      </font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  <color rgb="FF76A451"/>
      </font>
      <fill>
        <patternFill patternType="none">
          <bgColor auto="1"/>
        </patternFill>
      </fill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rgb="FF76A451"/>
      </font>
    </dxf>
    <dxf>
      <font>
        <b/>
        <i val="0"/>
      </font>
    </dxf>
    <dxf>
      <font>
        <b/>
        <i val="0"/>
        <color auto="1"/>
      </font>
      <fill>
        <patternFill patternType="none">
          <bgColor auto="1"/>
        </patternFill>
      </fill>
    </dxf>
    <dxf>
      <font>
        <b/>
        <i val="0"/>
        <color rgb="FF76A451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8580</xdr:colOff>
      <xdr:row>10</xdr:row>
      <xdr:rowOff>359771</xdr:rowOff>
    </xdr:from>
    <xdr:to>
      <xdr:col>0</xdr:col>
      <xdr:colOff>347620</xdr:colOff>
      <xdr:row>12</xdr:row>
      <xdr:rowOff>218961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E53914C8-2643-4CC2-9A2D-8932A8FB0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0" y="3134721"/>
          <a:ext cx="339040" cy="47318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100</xdr:row>
      <xdr:rowOff>224497</xdr:rowOff>
    </xdr:from>
    <xdr:ext cx="423333" cy="423333"/>
    <xdr:pic>
      <xdr:nvPicPr>
        <xdr:cNvPr id="3" name="Picture 17">
          <a:extLst>
            <a:ext uri="{FF2B5EF4-FFF2-40B4-BE49-F238E27FC236}">
              <a16:creationId xmlns:a16="http://schemas.microsoft.com/office/drawing/2014/main" id="{87C95F61-29D2-424A-A85F-0B9C06B8E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868847"/>
          <a:ext cx="423333" cy="423333"/>
        </a:xfrm>
        <a:prstGeom prst="rect">
          <a:avLst/>
        </a:prstGeom>
      </xdr:spPr>
    </xdr:pic>
    <xdr:clientData/>
  </xdr:oneCellAnchor>
  <xdr:oneCellAnchor>
    <xdr:from>
      <xdr:col>0</xdr:col>
      <xdr:colOff>13505</xdr:colOff>
      <xdr:row>145</xdr:row>
      <xdr:rowOff>11042</xdr:rowOff>
    </xdr:from>
    <xdr:ext cx="450146" cy="450146"/>
    <xdr:pic>
      <xdr:nvPicPr>
        <xdr:cNvPr id="4" name="Picture 33">
          <a:extLst>
            <a:ext uri="{FF2B5EF4-FFF2-40B4-BE49-F238E27FC236}">
              <a16:creationId xmlns:a16="http://schemas.microsoft.com/office/drawing/2014/main" id="{82A42DFB-0CCF-469A-828E-0D0B87C8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05" y="36028242"/>
          <a:ext cx="450146" cy="450146"/>
        </a:xfrm>
        <a:prstGeom prst="rect">
          <a:avLst/>
        </a:prstGeom>
      </xdr:spPr>
    </xdr:pic>
    <xdr:clientData/>
  </xdr:oneCellAnchor>
  <xdr:twoCellAnchor editAs="oneCell">
    <xdr:from>
      <xdr:col>0</xdr:col>
      <xdr:colOff>3485</xdr:colOff>
      <xdr:row>46</xdr:row>
      <xdr:rowOff>348270</xdr:rowOff>
    </xdr:from>
    <xdr:to>
      <xdr:col>0</xdr:col>
      <xdr:colOff>338437</xdr:colOff>
      <xdr:row>48</xdr:row>
      <xdr:rowOff>233719</xdr:rowOff>
    </xdr:to>
    <xdr:pic>
      <xdr:nvPicPr>
        <xdr:cNvPr id="5" name="Picture 34">
          <a:extLst>
            <a:ext uri="{FF2B5EF4-FFF2-40B4-BE49-F238E27FC236}">
              <a16:creationId xmlns:a16="http://schemas.microsoft.com/office/drawing/2014/main" id="{89FDD754-3BCD-46CA-B367-C24B95E16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85" y="11746520"/>
          <a:ext cx="334952" cy="479417"/>
        </a:xfrm>
        <a:prstGeom prst="rect">
          <a:avLst/>
        </a:prstGeom>
      </xdr:spPr>
    </xdr:pic>
    <xdr:clientData/>
  </xdr:twoCellAnchor>
  <xdr:twoCellAnchor editAs="oneCell">
    <xdr:from>
      <xdr:col>0</xdr:col>
      <xdr:colOff>7045</xdr:colOff>
      <xdr:row>30</xdr:row>
      <xdr:rowOff>427</xdr:rowOff>
    </xdr:from>
    <xdr:to>
      <xdr:col>0</xdr:col>
      <xdr:colOff>335398</xdr:colOff>
      <xdr:row>31</xdr:row>
      <xdr:rowOff>212088</xdr:rowOff>
    </xdr:to>
    <xdr:pic>
      <xdr:nvPicPr>
        <xdr:cNvPr id="6" name="Picture 35">
          <a:extLst>
            <a:ext uri="{FF2B5EF4-FFF2-40B4-BE49-F238E27FC236}">
              <a16:creationId xmlns:a16="http://schemas.microsoft.com/office/drawing/2014/main" id="{3C659013-C308-4EFD-B182-447898519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5" y="7906177"/>
          <a:ext cx="328353" cy="465661"/>
        </a:xfrm>
        <a:prstGeom prst="rect">
          <a:avLst/>
        </a:prstGeom>
      </xdr:spPr>
    </xdr:pic>
    <xdr:clientData/>
  </xdr:twoCellAnchor>
  <xdr:oneCellAnchor>
    <xdr:from>
      <xdr:col>0</xdr:col>
      <xdr:colOff>86714</xdr:colOff>
      <xdr:row>236</xdr:row>
      <xdr:rowOff>61092</xdr:rowOff>
    </xdr:from>
    <xdr:ext cx="330708" cy="488188"/>
    <xdr:pic>
      <xdr:nvPicPr>
        <xdr:cNvPr id="7" name="Picture 43">
          <a:extLst>
            <a:ext uri="{FF2B5EF4-FFF2-40B4-BE49-F238E27FC236}">
              <a16:creationId xmlns:a16="http://schemas.microsoft.com/office/drawing/2014/main" id="{7D0B2E97-C755-4B43-8187-23B1BA5E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714" y="60005092"/>
          <a:ext cx="330708" cy="488188"/>
        </a:xfrm>
        <a:prstGeom prst="rect">
          <a:avLst/>
        </a:prstGeom>
      </xdr:spPr>
    </xdr:pic>
    <xdr:clientData/>
  </xdr:oneCellAnchor>
  <xdr:oneCellAnchor>
    <xdr:from>
      <xdr:col>0</xdr:col>
      <xdr:colOff>27069</xdr:colOff>
      <xdr:row>273</xdr:row>
      <xdr:rowOff>318129</xdr:rowOff>
    </xdr:from>
    <xdr:ext cx="346616" cy="496094"/>
    <xdr:pic>
      <xdr:nvPicPr>
        <xdr:cNvPr id="8" name="Picture 9">
          <a:extLst>
            <a:ext uri="{FF2B5EF4-FFF2-40B4-BE49-F238E27FC236}">
              <a16:creationId xmlns:a16="http://schemas.microsoft.com/office/drawing/2014/main" id="{485413EE-9F88-4814-AE4E-B3A12C35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069" y="68904479"/>
          <a:ext cx="346616" cy="496094"/>
        </a:xfrm>
        <a:prstGeom prst="rect">
          <a:avLst/>
        </a:prstGeom>
      </xdr:spPr>
    </xdr:pic>
    <xdr:clientData/>
  </xdr:oneCellAnchor>
  <xdr:oneCellAnchor>
    <xdr:from>
      <xdr:col>0</xdr:col>
      <xdr:colOff>27069</xdr:colOff>
      <xdr:row>402</xdr:row>
      <xdr:rowOff>361750</xdr:rowOff>
    </xdr:from>
    <xdr:ext cx="346615" cy="496094"/>
    <xdr:pic>
      <xdr:nvPicPr>
        <xdr:cNvPr id="9" name="Picture 16">
          <a:extLst>
            <a:ext uri="{FF2B5EF4-FFF2-40B4-BE49-F238E27FC236}">
              <a16:creationId xmlns:a16="http://schemas.microsoft.com/office/drawing/2014/main" id="{4FFB6629-D28B-428F-B507-62B98A6E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069" y="102793600"/>
          <a:ext cx="346615" cy="496094"/>
        </a:xfrm>
        <a:prstGeom prst="rect">
          <a:avLst/>
        </a:prstGeom>
      </xdr:spPr>
    </xdr:pic>
    <xdr:clientData/>
  </xdr:oneCellAnchor>
  <xdr:oneCellAnchor>
    <xdr:from>
      <xdr:col>0</xdr:col>
      <xdr:colOff>22782</xdr:colOff>
      <xdr:row>428</xdr:row>
      <xdr:rowOff>359478</xdr:rowOff>
    </xdr:from>
    <xdr:ext cx="346615" cy="496094"/>
    <xdr:pic>
      <xdr:nvPicPr>
        <xdr:cNvPr id="10" name="Picture 24">
          <a:extLst>
            <a:ext uri="{FF2B5EF4-FFF2-40B4-BE49-F238E27FC236}">
              <a16:creationId xmlns:a16="http://schemas.microsoft.com/office/drawing/2014/main" id="{0F38412E-B404-4C74-8FDB-31323C38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782" y="108957178"/>
          <a:ext cx="346615" cy="496094"/>
        </a:xfrm>
        <a:prstGeom prst="rect">
          <a:avLst/>
        </a:prstGeom>
      </xdr:spPr>
    </xdr:pic>
    <xdr:clientData/>
  </xdr:oneCellAnchor>
  <xdr:oneCellAnchor>
    <xdr:from>
      <xdr:col>0</xdr:col>
      <xdr:colOff>21814</xdr:colOff>
      <xdr:row>473</xdr:row>
      <xdr:rowOff>33243</xdr:rowOff>
    </xdr:from>
    <xdr:ext cx="346616" cy="318453"/>
    <xdr:pic>
      <xdr:nvPicPr>
        <xdr:cNvPr id="11" name="Picture 58">
          <a:extLst>
            <a:ext uri="{FF2B5EF4-FFF2-40B4-BE49-F238E27FC236}">
              <a16:creationId xmlns:a16="http://schemas.microsoft.com/office/drawing/2014/main" id="{402A3B8B-149A-4B44-AA7D-1E72D9F49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814" y="121007093"/>
          <a:ext cx="346616" cy="318453"/>
        </a:xfrm>
        <a:prstGeom prst="rect">
          <a:avLst/>
        </a:prstGeom>
      </xdr:spPr>
    </xdr:pic>
    <xdr:clientData/>
  </xdr:oneCellAnchor>
  <xdr:oneCellAnchor>
    <xdr:from>
      <xdr:col>0</xdr:col>
      <xdr:colOff>50783</xdr:colOff>
      <xdr:row>481</xdr:row>
      <xdr:rowOff>25736</xdr:rowOff>
    </xdr:from>
    <xdr:ext cx="289501" cy="318452"/>
    <xdr:pic>
      <xdr:nvPicPr>
        <xdr:cNvPr id="12" name="Picture 69">
          <a:extLst>
            <a:ext uri="{FF2B5EF4-FFF2-40B4-BE49-F238E27FC236}">
              <a16:creationId xmlns:a16="http://schemas.microsoft.com/office/drawing/2014/main" id="{B123E7F4-4B46-4987-A634-5163EFEAC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783" y="123050636"/>
          <a:ext cx="289501" cy="318452"/>
        </a:xfrm>
        <a:prstGeom prst="rect">
          <a:avLst/>
        </a:prstGeom>
      </xdr:spPr>
    </xdr:pic>
    <xdr:clientData/>
  </xdr:oneCellAnchor>
  <xdr:oneCellAnchor>
    <xdr:from>
      <xdr:col>0</xdr:col>
      <xdr:colOff>24718</xdr:colOff>
      <xdr:row>524</xdr:row>
      <xdr:rowOff>352835</xdr:rowOff>
    </xdr:from>
    <xdr:ext cx="324073" cy="311921"/>
    <xdr:pic>
      <xdr:nvPicPr>
        <xdr:cNvPr id="13" name="Picture 75">
          <a:extLst>
            <a:ext uri="{FF2B5EF4-FFF2-40B4-BE49-F238E27FC236}">
              <a16:creationId xmlns:a16="http://schemas.microsoft.com/office/drawing/2014/main" id="{15EDC9D7-506B-4DE9-B85B-85E284EA5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18" y="135379235"/>
          <a:ext cx="324073" cy="311921"/>
        </a:xfrm>
        <a:prstGeom prst="rect">
          <a:avLst/>
        </a:prstGeom>
      </xdr:spPr>
    </xdr:pic>
    <xdr:clientData/>
  </xdr:oneCellAnchor>
  <xdr:oneCellAnchor>
    <xdr:from>
      <xdr:col>0</xdr:col>
      <xdr:colOff>28400</xdr:colOff>
      <xdr:row>537</xdr:row>
      <xdr:rowOff>8062</xdr:rowOff>
    </xdr:from>
    <xdr:ext cx="319059" cy="350966"/>
    <xdr:pic>
      <xdr:nvPicPr>
        <xdr:cNvPr id="14" name="Picture 104">
          <a:extLst>
            <a:ext uri="{FF2B5EF4-FFF2-40B4-BE49-F238E27FC236}">
              <a16:creationId xmlns:a16="http://schemas.microsoft.com/office/drawing/2014/main" id="{7C61D386-1D88-4477-9BB7-378399460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00" y="138514262"/>
          <a:ext cx="319059" cy="35096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543</xdr:row>
      <xdr:rowOff>316955</xdr:rowOff>
    </xdr:from>
    <xdr:ext cx="421535" cy="421535"/>
    <xdr:pic>
      <xdr:nvPicPr>
        <xdr:cNvPr id="15" name="Picture 19">
          <a:extLst>
            <a:ext uri="{FF2B5EF4-FFF2-40B4-BE49-F238E27FC236}">
              <a16:creationId xmlns:a16="http://schemas.microsoft.com/office/drawing/2014/main" id="{5F361D06-2C9B-4D3B-9A79-190DE53F6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455105"/>
          <a:ext cx="421535" cy="421535"/>
        </a:xfrm>
        <a:prstGeom prst="rect">
          <a:avLst/>
        </a:prstGeom>
      </xdr:spPr>
    </xdr:pic>
    <xdr:clientData/>
  </xdr:oneCellAnchor>
  <xdr:oneCellAnchor>
    <xdr:from>
      <xdr:col>0</xdr:col>
      <xdr:colOff>18635</xdr:colOff>
      <xdr:row>569</xdr:row>
      <xdr:rowOff>357854</xdr:rowOff>
    </xdr:from>
    <xdr:ext cx="354329" cy="431838"/>
    <xdr:pic>
      <xdr:nvPicPr>
        <xdr:cNvPr id="16" name="Picture 48">
          <a:extLst>
            <a:ext uri="{FF2B5EF4-FFF2-40B4-BE49-F238E27FC236}">
              <a16:creationId xmlns:a16="http://schemas.microsoft.com/office/drawing/2014/main" id="{D1B22003-7B4D-4504-811F-9D4832741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35" y="148262054"/>
          <a:ext cx="354329" cy="431838"/>
        </a:xfrm>
        <a:prstGeom prst="rect">
          <a:avLst/>
        </a:prstGeom>
      </xdr:spPr>
    </xdr:pic>
    <xdr:clientData/>
  </xdr:oneCellAnchor>
  <xdr:oneCellAnchor>
    <xdr:from>
      <xdr:col>0</xdr:col>
      <xdr:colOff>18635</xdr:colOff>
      <xdr:row>659</xdr:row>
      <xdr:rowOff>349672</xdr:rowOff>
    </xdr:from>
    <xdr:ext cx="354328" cy="431838"/>
    <xdr:pic>
      <xdr:nvPicPr>
        <xdr:cNvPr id="17" name="Picture 84">
          <a:extLst>
            <a:ext uri="{FF2B5EF4-FFF2-40B4-BE49-F238E27FC236}">
              <a16:creationId xmlns:a16="http://schemas.microsoft.com/office/drawing/2014/main" id="{72B2812C-9806-4D6C-871F-43A09F19E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35" y="172390222"/>
          <a:ext cx="354328" cy="431838"/>
        </a:xfrm>
        <a:prstGeom prst="rect">
          <a:avLst/>
        </a:prstGeom>
      </xdr:spPr>
    </xdr:pic>
    <xdr:clientData/>
  </xdr:oneCellAnchor>
  <xdr:oneCellAnchor>
    <xdr:from>
      <xdr:col>0</xdr:col>
      <xdr:colOff>85716</xdr:colOff>
      <xdr:row>720</xdr:row>
      <xdr:rowOff>4722</xdr:rowOff>
    </xdr:from>
    <xdr:ext cx="297180" cy="377190"/>
    <xdr:pic>
      <xdr:nvPicPr>
        <xdr:cNvPr id="18" name="Picture 109">
          <a:extLst>
            <a:ext uri="{FF2B5EF4-FFF2-40B4-BE49-F238E27FC236}">
              <a16:creationId xmlns:a16="http://schemas.microsoft.com/office/drawing/2014/main" id="{2A3D3630-9D56-4EA9-8DA8-594FD886B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16" y="184154722"/>
          <a:ext cx="297180" cy="377190"/>
        </a:xfrm>
        <a:prstGeom prst="rect">
          <a:avLst/>
        </a:prstGeom>
      </xdr:spPr>
    </xdr:pic>
    <xdr:clientData/>
  </xdr:oneCellAnchor>
  <xdr:oneCellAnchor>
    <xdr:from>
      <xdr:col>0</xdr:col>
      <xdr:colOff>85716</xdr:colOff>
      <xdr:row>721</xdr:row>
      <xdr:rowOff>150731</xdr:rowOff>
    </xdr:from>
    <xdr:ext cx="297180" cy="377190"/>
    <xdr:pic>
      <xdr:nvPicPr>
        <xdr:cNvPr id="19" name="Picture 115">
          <a:extLst>
            <a:ext uri="{FF2B5EF4-FFF2-40B4-BE49-F238E27FC236}">
              <a16:creationId xmlns:a16="http://schemas.microsoft.com/office/drawing/2014/main" id="{B60DF766-3ECF-4EA1-AB94-E066DE404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16" y="184554731"/>
          <a:ext cx="297180" cy="377190"/>
        </a:xfrm>
        <a:prstGeom prst="rect">
          <a:avLst/>
        </a:prstGeom>
      </xdr:spPr>
    </xdr:pic>
    <xdr:clientData/>
  </xdr:oneCellAnchor>
  <xdr:oneCellAnchor>
    <xdr:from>
      <xdr:col>0</xdr:col>
      <xdr:colOff>85715</xdr:colOff>
      <xdr:row>724</xdr:row>
      <xdr:rowOff>43033</xdr:rowOff>
    </xdr:from>
    <xdr:ext cx="297179" cy="362188"/>
    <xdr:pic>
      <xdr:nvPicPr>
        <xdr:cNvPr id="20" name="Picture 120">
          <a:extLst>
            <a:ext uri="{FF2B5EF4-FFF2-40B4-BE49-F238E27FC236}">
              <a16:creationId xmlns:a16="http://schemas.microsoft.com/office/drawing/2014/main" id="{CA6D7A1D-613A-44CB-A263-C88055FD7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15" y="185209033"/>
          <a:ext cx="297179" cy="362188"/>
        </a:xfrm>
        <a:prstGeom prst="rect">
          <a:avLst/>
        </a:prstGeom>
      </xdr:spPr>
    </xdr:pic>
    <xdr:clientData/>
  </xdr:oneCellAnchor>
  <xdr:twoCellAnchor editAs="oneCell">
    <xdr:from>
      <xdr:col>11</xdr:col>
      <xdr:colOff>124318</xdr:colOff>
      <xdr:row>45</xdr:row>
      <xdr:rowOff>60807</xdr:rowOff>
    </xdr:from>
    <xdr:to>
      <xdr:col>11</xdr:col>
      <xdr:colOff>268318</xdr:colOff>
      <xdr:row>45</xdr:row>
      <xdr:rowOff>211157</xdr:rowOff>
    </xdr:to>
    <xdr:sp macro="" textlink="" fLocksText="0">
      <xdr:nvSpPr>
        <xdr:cNvPr id="21" name="Oval 126">
          <a:extLst>
            <a:ext uri="{FF2B5EF4-FFF2-40B4-BE49-F238E27FC236}">
              <a16:creationId xmlns:a16="http://schemas.microsoft.com/office/drawing/2014/main" id="{504BB280-3644-4A1B-881C-D05CBD7D6F27}"/>
            </a:ext>
          </a:extLst>
        </xdr:cNvPr>
        <xdr:cNvSpPr>
          <a:spLocks noChangeAspect="1"/>
        </xdr:cNvSpPr>
      </xdr:nvSpPr>
      <xdr:spPr>
        <a:xfrm>
          <a:off x="5321549" y="11490807"/>
          <a:ext cx="144000" cy="15035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12</xdr:col>
      <xdr:colOff>115572</xdr:colOff>
      <xdr:row>45</xdr:row>
      <xdr:rowOff>60807</xdr:rowOff>
    </xdr:from>
    <xdr:to>
      <xdr:col>12</xdr:col>
      <xdr:colOff>259572</xdr:colOff>
      <xdr:row>45</xdr:row>
      <xdr:rowOff>211157</xdr:rowOff>
    </xdr:to>
    <xdr:sp macro="" textlink="">
      <xdr:nvSpPr>
        <xdr:cNvPr id="22" name="Oval 127">
          <a:extLst>
            <a:ext uri="{FF2B5EF4-FFF2-40B4-BE49-F238E27FC236}">
              <a16:creationId xmlns:a16="http://schemas.microsoft.com/office/drawing/2014/main" id="{54822DFC-D16F-4744-B162-5BB4E1B7534C}"/>
            </a:ext>
          </a:extLst>
        </xdr:cNvPr>
        <xdr:cNvSpPr>
          <a:spLocks noChangeAspect="1"/>
        </xdr:cNvSpPr>
      </xdr:nvSpPr>
      <xdr:spPr>
        <a:xfrm>
          <a:off x="5684034" y="11490807"/>
          <a:ext cx="144000" cy="150350"/>
        </a:xfrm>
        <a:prstGeom prst="ellipse">
          <a:avLst/>
        </a:prstGeom>
        <a:solidFill>
          <a:srgbClr val="EEAF4C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13</xdr:col>
      <xdr:colOff>115883</xdr:colOff>
      <xdr:row>45</xdr:row>
      <xdr:rowOff>60807</xdr:rowOff>
    </xdr:from>
    <xdr:to>
      <xdr:col>13</xdr:col>
      <xdr:colOff>259883</xdr:colOff>
      <xdr:row>45</xdr:row>
      <xdr:rowOff>211157</xdr:rowOff>
    </xdr:to>
    <xdr:sp macro="" textlink="">
      <xdr:nvSpPr>
        <xdr:cNvPr id="23" name="Oval 128">
          <a:extLst>
            <a:ext uri="{FF2B5EF4-FFF2-40B4-BE49-F238E27FC236}">
              <a16:creationId xmlns:a16="http://schemas.microsoft.com/office/drawing/2014/main" id="{187C569B-DB98-42F7-9AB7-73D89256813A}"/>
            </a:ext>
          </a:extLst>
        </xdr:cNvPr>
        <xdr:cNvSpPr>
          <a:spLocks noChangeAspect="1"/>
        </xdr:cNvSpPr>
      </xdr:nvSpPr>
      <xdr:spPr>
        <a:xfrm>
          <a:off x="6055575" y="11490807"/>
          <a:ext cx="144000" cy="150350"/>
        </a:xfrm>
        <a:prstGeom prst="ellipse">
          <a:avLst/>
        </a:prstGeom>
        <a:solidFill>
          <a:srgbClr val="A3AEAA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14</xdr:col>
      <xdr:colOff>125042</xdr:colOff>
      <xdr:row>45</xdr:row>
      <xdr:rowOff>60807</xdr:rowOff>
    </xdr:from>
    <xdr:to>
      <xdr:col>14</xdr:col>
      <xdr:colOff>278567</xdr:colOff>
      <xdr:row>45</xdr:row>
      <xdr:rowOff>211157</xdr:rowOff>
    </xdr:to>
    <xdr:sp macro="" textlink="">
      <xdr:nvSpPr>
        <xdr:cNvPr id="24" name="Oval 129">
          <a:extLst>
            <a:ext uri="{FF2B5EF4-FFF2-40B4-BE49-F238E27FC236}">
              <a16:creationId xmlns:a16="http://schemas.microsoft.com/office/drawing/2014/main" id="{EB9DBA7B-DCFC-42E8-BE86-E3A7E6872CB0}"/>
            </a:ext>
          </a:extLst>
        </xdr:cNvPr>
        <xdr:cNvSpPr>
          <a:spLocks noChangeAspect="1"/>
        </xdr:cNvSpPr>
      </xdr:nvSpPr>
      <xdr:spPr>
        <a:xfrm>
          <a:off x="6435965" y="11490807"/>
          <a:ext cx="153525" cy="150350"/>
        </a:xfrm>
        <a:prstGeom prst="ellipse">
          <a:avLst/>
        </a:prstGeom>
        <a:solidFill>
          <a:srgbClr val="E7E5C8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15</xdr:col>
      <xdr:colOff>113160</xdr:colOff>
      <xdr:row>45</xdr:row>
      <xdr:rowOff>60807</xdr:rowOff>
    </xdr:from>
    <xdr:to>
      <xdr:col>15</xdr:col>
      <xdr:colOff>260335</xdr:colOff>
      <xdr:row>45</xdr:row>
      <xdr:rowOff>211157</xdr:rowOff>
    </xdr:to>
    <xdr:sp macro="" textlink="">
      <xdr:nvSpPr>
        <xdr:cNvPr id="25" name="Oval 3">
          <a:extLst>
            <a:ext uri="{FF2B5EF4-FFF2-40B4-BE49-F238E27FC236}">
              <a16:creationId xmlns:a16="http://schemas.microsoft.com/office/drawing/2014/main" id="{36F72C7B-EE72-4435-AE42-4E024AE8F601}"/>
            </a:ext>
          </a:extLst>
        </xdr:cNvPr>
        <xdr:cNvSpPr>
          <a:spLocks noChangeAspect="1"/>
        </xdr:cNvSpPr>
      </xdr:nvSpPr>
      <xdr:spPr>
        <a:xfrm>
          <a:off x="6795314" y="11490807"/>
          <a:ext cx="147175" cy="150350"/>
        </a:xfrm>
        <a:prstGeom prst="ellipse">
          <a:avLst/>
        </a:prstGeom>
        <a:solidFill>
          <a:srgbClr val="1A4D56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16</xdr:col>
      <xdr:colOff>111086</xdr:colOff>
      <xdr:row>45</xdr:row>
      <xdr:rowOff>60807</xdr:rowOff>
    </xdr:from>
    <xdr:to>
      <xdr:col>16</xdr:col>
      <xdr:colOff>255086</xdr:colOff>
      <xdr:row>45</xdr:row>
      <xdr:rowOff>192107</xdr:rowOff>
    </xdr:to>
    <xdr:sp macro="" textlink="">
      <xdr:nvSpPr>
        <xdr:cNvPr id="26" name="Oval 14">
          <a:extLst>
            <a:ext uri="{FF2B5EF4-FFF2-40B4-BE49-F238E27FC236}">
              <a16:creationId xmlns:a16="http://schemas.microsoft.com/office/drawing/2014/main" id="{3AE89FF8-A63D-4D32-86BD-8EE32CD5C352}"/>
            </a:ext>
          </a:extLst>
        </xdr:cNvPr>
        <xdr:cNvSpPr>
          <a:spLocks noChangeAspect="1"/>
        </xdr:cNvSpPr>
      </xdr:nvSpPr>
      <xdr:spPr>
        <a:xfrm>
          <a:off x="7164471" y="11490807"/>
          <a:ext cx="144000" cy="131300"/>
        </a:xfrm>
        <a:prstGeom prst="ellipse">
          <a:avLst/>
        </a:prstGeom>
        <a:solidFill>
          <a:srgbClr val="FFFFFF"/>
        </a:solidFill>
        <a:ln w="6350" cap="flat">
          <a:solidFill>
            <a:schemeClr val="tx1">
              <a:lumMod val="50000"/>
              <a:lumOff val="50000"/>
            </a:schemeClr>
          </a:solidFill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11</xdr:col>
      <xdr:colOff>132707</xdr:colOff>
      <xdr:row>272</xdr:row>
      <xdr:rowOff>70060</xdr:rowOff>
    </xdr:from>
    <xdr:to>
      <xdr:col>11</xdr:col>
      <xdr:colOff>276707</xdr:colOff>
      <xdr:row>272</xdr:row>
      <xdr:rowOff>214060</xdr:rowOff>
    </xdr:to>
    <xdr:sp macro="" textlink="" fLocksText="0">
      <xdr:nvSpPr>
        <xdr:cNvPr id="27" name="Oval 156">
          <a:extLst>
            <a:ext uri="{FF2B5EF4-FFF2-40B4-BE49-F238E27FC236}">
              <a16:creationId xmlns:a16="http://schemas.microsoft.com/office/drawing/2014/main" id="{755E9DE8-9A35-427D-A3B0-D9054CDFBB12}"/>
            </a:ext>
          </a:extLst>
        </xdr:cNvPr>
        <xdr:cNvSpPr>
          <a:spLocks noChangeAspect="1"/>
        </xdr:cNvSpPr>
      </xdr:nvSpPr>
      <xdr:spPr>
        <a:xfrm>
          <a:off x="5329938" y="69412060"/>
          <a:ext cx="144000" cy="1440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12</xdr:col>
      <xdr:colOff>113243</xdr:colOff>
      <xdr:row>272</xdr:row>
      <xdr:rowOff>64287</xdr:rowOff>
    </xdr:from>
    <xdr:to>
      <xdr:col>12</xdr:col>
      <xdr:colOff>266768</xdr:colOff>
      <xdr:row>272</xdr:row>
      <xdr:rowOff>208287</xdr:rowOff>
    </xdr:to>
    <xdr:sp macro="" textlink="" fLocksText="0">
      <xdr:nvSpPr>
        <xdr:cNvPr id="28" name="Oval 157">
          <a:extLst>
            <a:ext uri="{FF2B5EF4-FFF2-40B4-BE49-F238E27FC236}">
              <a16:creationId xmlns:a16="http://schemas.microsoft.com/office/drawing/2014/main" id="{D7883A55-E36A-4A68-A1EA-89404C7AE77C}"/>
            </a:ext>
          </a:extLst>
        </xdr:cNvPr>
        <xdr:cNvSpPr>
          <a:spLocks noChangeAspect="1"/>
        </xdr:cNvSpPr>
      </xdr:nvSpPr>
      <xdr:spPr>
        <a:xfrm>
          <a:off x="5681705" y="69406287"/>
          <a:ext cx="153525" cy="144000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11</xdr:col>
      <xdr:colOff>125575</xdr:colOff>
      <xdr:row>471</xdr:row>
      <xdr:rowOff>59811</xdr:rowOff>
    </xdr:from>
    <xdr:to>
      <xdr:col>11</xdr:col>
      <xdr:colOff>269575</xdr:colOff>
      <xdr:row>471</xdr:row>
      <xdr:rowOff>215890</xdr:rowOff>
    </xdr:to>
    <xdr:sp macro="" textlink="" fLocksText="0">
      <xdr:nvSpPr>
        <xdr:cNvPr id="29" name="Oval 181">
          <a:extLst>
            <a:ext uri="{FF2B5EF4-FFF2-40B4-BE49-F238E27FC236}">
              <a16:creationId xmlns:a16="http://schemas.microsoft.com/office/drawing/2014/main" id="{C067FAD0-8502-4F51-BCD8-F4294C0CABA9}"/>
            </a:ext>
          </a:extLst>
        </xdr:cNvPr>
        <xdr:cNvSpPr>
          <a:spLocks noChangeAspect="1"/>
        </xdr:cNvSpPr>
      </xdr:nvSpPr>
      <xdr:spPr>
        <a:xfrm>
          <a:off x="5322806" y="120201811"/>
          <a:ext cx="144000" cy="156079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12</xdr:col>
      <xdr:colOff>117511</xdr:colOff>
      <xdr:row>471</xdr:row>
      <xdr:rowOff>59811</xdr:rowOff>
    </xdr:from>
    <xdr:to>
      <xdr:col>12</xdr:col>
      <xdr:colOff>261511</xdr:colOff>
      <xdr:row>471</xdr:row>
      <xdr:rowOff>215890</xdr:rowOff>
    </xdr:to>
    <xdr:sp macro="" textlink="" fLocksText="0">
      <xdr:nvSpPr>
        <xdr:cNvPr id="30" name="Oval 182">
          <a:extLst>
            <a:ext uri="{FF2B5EF4-FFF2-40B4-BE49-F238E27FC236}">
              <a16:creationId xmlns:a16="http://schemas.microsoft.com/office/drawing/2014/main" id="{30F6B3D9-7C56-4BF8-9A37-B82BCE0B1381}"/>
            </a:ext>
          </a:extLst>
        </xdr:cNvPr>
        <xdr:cNvSpPr>
          <a:spLocks noChangeAspect="1"/>
        </xdr:cNvSpPr>
      </xdr:nvSpPr>
      <xdr:spPr>
        <a:xfrm>
          <a:off x="5685973" y="120201811"/>
          <a:ext cx="144000" cy="156079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11</xdr:col>
      <xdr:colOff>119508</xdr:colOff>
      <xdr:row>568</xdr:row>
      <xdr:rowOff>56408</xdr:rowOff>
    </xdr:from>
    <xdr:to>
      <xdr:col>11</xdr:col>
      <xdr:colOff>265223</xdr:colOff>
      <xdr:row>568</xdr:row>
      <xdr:rowOff>212049</xdr:rowOff>
    </xdr:to>
    <xdr:sp macro="" textlink="" fLocksText="0">
      <xdr:nvSpPr>
        <xdr:cNvPr id="31" name="Oval 206">
          <a:extLst>
            <a:ext uri="{FF2B5EF4-FFF2-40B4-BE49-F238E27FC236}">
              <a16:creationId xmlns:a16="http://schemas.microsoft.com/office/drawing/2014/main" id="{4D3EED2D-352D-43AD-8030-0AB52388C0B1}"/>
            </a:ext>
          </a:extLst>
        </xdr:cNvPr>
        <xdr:cNvSpPr>
          <a:spLocks noChangeAspect="1"/>
        </xdr:cNvSpPr>
      </xdr:nvSpPr>
      <xdr:spPr>
        <a:xfrm>
          <a:off x="5316739" y="145090408"/>
          <a:ext cx="145715" cy="155641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12</xdr:col>
      <xdr:colOff>111438</xdr:colOff>
      <xdr:row>568</xdr:row>
      <xdr:rowOff>56408</xdr:rowOff>
    </xdr:from>
    <xdr:to>
      <xdr:col>12</xdr:col>
      <xdr:colOff>260328</xdr:colOff>
      <xdr:row>568</xdr:row>
      <xdr:rowOff>212049</xdr:rowOff>
    </xdr:to>
    <xdr:sp macro="" textlink="" fLocksText="0">
      <xdr:nvSpPr>
        <xdr:cNvPr id="32" name="Oval 207">
          <a:extLst>
            <a:ext uri="{FF2B5EF4-FFF2-40B4-BE49-F238E27FC236}">
              <a16:creationId xmlns:a16="http://schemas.microsoft.com/office/drawing/2014/main" id="{227F4CD9-3588-48C5-B19D-F5A6EFE54AA7}"/>
            </a:ext>
          </a:extLst>
        </xdr:cNvPr>
        <xdr:cNvSpPr>
          <a:spLocks noChangeAspect="1"/>
        </xdr:cNvSpPr>
      </xdr:nvSpPr>
      <xdr:spPr>
        <a:xfrm>
          <a:off x="5679900" y="145090408"/>
          <a:ext cx="148890" cy="155641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11</xdr:col>
      <xdr:colOff>110590</xdr:colOff>
      <xdr:row>718</xdr:row>
      <xdr:rowOff>66814</xdr:rowOff>
    </xdr:from>
    <xdr:to>
      <xdr:col>11</xdr:col>
      <xdr:colOff>254590</xdr:colOff>
      <xdr:row>718</xdr:row>
      <xdr:rowOff>210814</xdr:rowOff>
    </xdr:to>
    <xdr:sp macro="" textlink="" fLocksText="0">
      <xdr:nvSpPr>
        <xdr:cNvPr id="33" name="Oval 211">
          <a:extLst>
            <a:ext uri="{FF2B5EF4-FFF2-40B4-BE49-F238E27FC236}">
              <a16:creationId xmlns:a16="http://schemas.microsoft.com/office/drawing/2014/main" id="{E825B5FB-4303-495E-B7E5-97B0C18DA421}"/>
            </a:ext>
          </a:extLst>
        </xdr:cNvPr>
        <xdr:cNvSpPr>
          <a:spLocks noChangeAspect="1"/>
        </xdr:cNvSpPr>
      </xdr:nvSpPr>
      <xdr:spPr>
        <a:xfrm>
          <a:off x="5307821" y="183708814"/>
          <a:ext cx="144000" cy="1440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12</xdr:col>
      <xdr:colOff>102520</xdr:colOff>
      <xdr:row>718</xdr:row>
      <xdr:rowOff>66814</xdr:rowOff>
    </xdr:from>
    <xdr:to>
      <xdr:col>12</xdr:col>
      <xdr:colOff>252870</xdr:colOff>
      <xdr:row>718</xdr:row>
      <xdr:rowOff>210814</xdr:rowOff>
    </xdr:to>
    <xdr:sp macro="" textlink="" fLocksText="0">
      <xdr:nvSpPr>
        <xdr:cNvPr id="34" name="Oval 212">
          <a:extLst>
            <a:ext uri="{FF2B5EF4-FFF2-40B4-BE49-F238E27FC236}">
              <a16:creationId xmlns:a16="http://schemas.microsoft.com/office/drawing/2014/main" id="{CFFC18DB-6B0C-481B-ADC6-EFD8F55FE4A2}"/>
            </a:ext>
          </a:extLst>
        </xdr:cNvPr>
        <xdr:cNvSpPr>
          <a:spLocks noChangeAspect="1"/>
        </xdr:cNvSpPr>
      </xdr:nvSpPr>
      <xdr:spPr>
        <a:xfrm>
          <a:off x="5670982" y="183708814"/>
          <a:ext cx="150350" cy="144000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11</xdr:col>
      <xdr:colOff>93069</xdr:colOff>
      <xdr:row>737</xdr:row>
      <xdr:rowOff>34292</xdr:rowOff>
    </xdr:from>
    <xdr:to>
      <xdr:col>11</xdr:col>
      <xdr:colOff>237009</xdr:colOff>
      <xdr:row>737</xdr:row>
      <xdr:rowOff>184642</xdr:rowOff>
    </xdr:to>
    <xdr:sp macro="" textlink="">
      <xdr:nvSpPr>
        <xdr:cNvPr id="35" name="Oval 215">
          <a:extLst>
            <a:ext uri="{FF2B5EF4-FFF2-40B4-BE49-F238E27FC236}">
              <a16:creationId xmlns:a16="http://schemas.microsoft.com/office/drawing/2014/main" id="{1CE17178-D289-4628-8F69-6DD0604967E1}"/>
            </a:ext>
          </a:extLst>
        </xdr:cNvPr>
        <xdr:cNvSpPr>
          <a:spLocks noChangeAspect="1"/>
        </xdr:cNvSpPr>
      </xdr:nvSpPr>
      <xdr:spPr>
        <a:xfrm>
          <a:off x="5274669" y="192947292"/>
          <a:ext cx="143940" cy="150350"/>
        </a:xfrm>
        <a:prstGeom prst="ellipse">
          <a:avLst/>
        </a:prstGeom>
        <a:solidFill>
          <a:srgbClr val="FFFFFF"/>
        </a:solidFill>
        <a:ln w="6350" cap="flat">
          <a:solidFill>
            <a:schemeClr val="tx1">
              <a:lumMod val="50000"/>
              <a:lumOff val="50000"/>
            </a:schemeClr>
          </a:solidFill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oneCellAnchor>
    <xdr:from>
      <xdr:col>0</xdr:col>
      <xdr:colOff>39076</xdr:colOff>
      <xdr:row>738</xdr:row>
      <xdr:rowOff>246715</xdr:rowOff>
    </xdr:from>
    <xdr:ext cx="381000" cy="457200"/>
    <xdr:pic>
      <xdr:nvPicPr>
        <xdr:cNvPr id="36" name="Picture 217">
          <a:extLst>
            <a:ext uri="{FF2B5EF4-FFF2-40B4-BE49-F238E27FC236}">
              <a16:creationId xmlns:a16="http://schemas.microsoft.com/office/drawing/2014/main" id="{F2564148-D515-42F4-95D5-8E8C5E4EA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076" y="189222715"/>
          <a:ext cx="381000" cy="457200"/>
        </a:xfrm>
        <a:prstGeom prst="rect">
          <a:avLst/>
        </a:prstGeom>
      </xdr:spPr>
    </xdr:pic>
    <xdr:clientData/>
  </xdr:oneCellAnchor>
  <xdr:twoCellAnchor editAs="oneCell">
    <xdr:from>
      <xdr:col>15</xdr:col>
      <xdr:colOff>208810</xdr:colOff>
      <xdr:row>0</xdr:row>
      <xdr:rowOff>103052</xdr:rowOff>
    </xdr:from>
    <xdr:to>
      <xdr:col>17</xdr:col>
      <xdr:colOff>323851</xdr:colOff>
      <xdr:row>2</xdr:row>
      <xdr:rowOff>106648</xdr:rowOff>
    </xdr:to>
    <xdr:pic>
      <xdr:nvPicPr>
        <xdr:cNvPr id="37" name="Picture 6">
          <a:extLst>
            <a:ext uri="{FF2B5EF4-FFF2-40B4-BE49-F238E27FC236}">
              <a16:creationId xmlns:a16="http://schemas.microsoft.com/office/drawing/2014/main" id="{B0146269-F3B8-4CC0-878A-F1AE95294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0964" y="103052"/>
          <a:ext cx="857502" cy="511596"/>
        </a:xfrm>
        <a:prstGeom prst="rect">
          <a:avLst/>
        </a:prstGeom>
      </xdr:spPr>
    </xdr:pic>
    <xdr:clientData/>
  </xdr:twoCellAnchor>
  <xdr:oneCellAnchor>
    <xdr:from>
      <xdr:col>0</xdr:col>
      <xdr:colOff>27069</xdr:colOff>
      <xdr:row>325</xdr:row>
      <xdr:rowOff>345076</xdr:rowOff>
    </xdr:from>
    <xdr:ext cx="346616" cy="496094"/>
    <xdr:pic>
      <xdr:nvPicPr>
        <xdr:cNvPr id="38" name="Picture 12">
          <a:extLst>
            <a:ext uri="{FF2B5EF4-FFF2-40B4-BE49-F238E27FC236}">
              <a16:creationId xmlns:a16="http://schemas.microsoft.com/office/drawing/2014/main" id="{9F3A39D2-CCB2-46A4-8B29-AF1EFA62D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069" y="82469626"/>
          <a:ext cx="346616" cy="496094"/>
        </a:xfrm>
        <a:prstGeom prst="rect">
          <a:avLst/>
        </a:prstGeom>
      </xdr:spPr>
    </xdr:pic>
    <xdr:clientData/>
  </xdr:oneCellAnchor>
  <xdr:twoCellAnchor editAs="oneCell">
    <xdr:from>
      <xdr:col>11</xdr:col>
      <xdr:colOff>117893</xdr:colOff>
      <xdr:row>324</xdr:row>
      <xdr:rowOff>68314</xdr:rowOff>
    </xdr:from>
    <xdr:to>
      <xdr:col>11</xdr:col>
      <xdr:colOff>261893</xdr:colOff>
      <xdr:row>324</xdr:row>
      <xdr:rowOff>215914</xdr:rowOff>
    </xdr:to>
    <xdr:sp macro="" textlink="" fLocksText="0">
      <xdr:nvSpPr>
        <xdr:cNvPr id="39" name="Oval 26">
          <a:extLst>
            <a:ext uri="{FF2B5EF4-FFF2-40B4-BE49-F238E27FC236}">
              <a16:creationId xmlns:a16="http://schemas.microsoft.com/office/drawing/2014/main" id="{433E562F-1F4D-4567-86FF-2FD872E6474F}"/>
            </a:ext>
          </a:extLst>
        </xdr:cNvPr>
        <xdr:cNvSpPr>
          <a:spLocks noChangeAspect="1"/>
        </xdr:cNvSpPr>
      </xdr:nvSpPr>
      <xdr:spPr>
        <a:xfrm>
          <a:off x="5315124" y="82618314"/>
          <a:ext cx="144000" cy="1476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12</xdr:col>
      <xdr:colOff>109528</xdr:colOff>
      <xdr:row>324</xdr:row>
      <xdr:rowOff>68314</xdr:rowOff>
    </xdr:from>
    <xdr:to>
      <xdr:col>12</xdr:col>
      <xdr:colOff>259878</xdr:colOff>
      <xdr:row>324</xdr:row>
      <xdr:rowOff>215914</xdr:rowOff>
    </xdr:to>
    <xdr:sp macro="" textlink="" fLocksText="0">
      <xdr:nvSpPr>
        <xdr:cNvPr id="40" name="Oval 28">
          <a:extLst>
            <a:ext uri="{FF2B5EF4-FFF2-40B4-BE49-F238E27FC236}">
              <a16:creationId xmlns:a16="http://schemas.microsoft.com/office/drawing/2014/main" id="{6044B374-CCFF-4B23-99AF-E73A8A8843FC}"/>
            </a:ext>
          </a:extLst>
        </xdr:cNvPr>
        <xdr:cNvSpPr>
          <a:spLocks noChangeAspect="1"/>
        </xdr:cNvSpPr>
      </xdr:nvSpPr>
      <xdr:spPr>
        <a:xfrm>
          <a:off x="5677990" y="82618314"/>
          <a:ext cx="150350" cy="147600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oneCellAnchor>
    <xdr:from>
      <xdr:col>0</xdr:col>
      <xdr:colOff>17832</xdr:colOff>
      <xdr:row>299</xdr:row>
      <xdr:rowOff>357592</xdr:rowOff>
    </xdr:from>
    <xdr:ext cx="346616" cy="496094"/>
    <xdr:pic>
      <xdr:nvPicPr>
        <xdr:cNvPr id="41" name="Picture 38">
          <a:extLst>
            <a:ext uri="{FF2B5EF4-FFF2-40B4-BE49-F238E27FC236}">
              <a16:creationId xmlns:a16="http://schemas.microsoft.com/office/drawing/2014/main" id="{DFCB31BE-CE33-40C0-A5EC-7C92AE0A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32" y="75128842"/>
          <a:ext cx="346616" cy="496094"/>
        </a:xfrm>
        <a:prstGeom prst="rect">
          <a:avLst/>
        </a:prstGeom>
      </xdr:spPr>
    </xdr:pic>
    <xdr:clientData/>
  </xdr:oneCellAnchor>
  <xdr:oneCellAnchor>
    <xdr:from>
      <xdr:col>0</xdr:col>
      <xdr:colOff>27069</xdr:colOff>
      <xdr:row>335</xdr:row>
      <xdr:rowOff>353885</xdr:rowOff>
    </xdr:from>
    <xdr:ext cx="346616" cy="496094"/>
    <xdr:pic>
      <xdr:nvPicPr>
        <xdr:cNvPr id="42" name="Picture 44">
          <a:extLst>
            <a:ext uri="{FF2B5EF4-FFF2-40B4-BE49-F238E27FC236}">
              <a16:creationId xmlns:a16="http://schemas.microsoft.com/office/drawing/2014/main" id="{4E0A10C1-A3CC-4594-85BC-13BB79656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069" y="85107335"/>
          <a:ext cx="346616" cy="496094"/>
        </a:xfrm>
        <a:prstGeom prst="rect">
          <a:avLst/>
        </a:prstGeom>
      </xdr:spPr>
    </xdr:pic>
    <xdr:clientData/>
  </xdr:oneCellAnchor>
  <xdr:oneCellAnchor>
    <xdr:from>
      <xdr:col>0</xdr:col>
      <xdr:colOff>76946</xdr:colOff>
      <xdr:row>240</xdr:row>
      <xdr:rowOff>14819</xdr:rowOff>
    </xdr:from>
    <xdr:ext cx="323592" cy="219642"/>
    <xdr:pic>
      <xdr:nvPicPr>
        <xdr:cNvPr id="43" name="Picture 105">
          <a:extLst>
            <a:ext uri="{FF2B5EF4-FFF2-40B4-BE49-F238E27FC236}">
              <a16:creationId xmlns:a16="http://schemas.microsoft.com/office/drawing/2014/main" id="{BAB07F45-B77E-45ED-B210-A5EF38A211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/>
        <a:stretch/>
      </xdr:blipFill>
      <xdr:spPr>
        <a:xfrm>
          <a:off x="76946" y="60974819"/>
          <a:ext cx="323592" cy="219642"/>
        </a:xfrm>
        <a:prstGeom prst="rect">
          <a:avLst/>
        </a:prstGeom>
      </xdr:spPr>
    </xdr:pic>
    <xdr:clientData/>
  </xdr:oneCellAnchor>
  <xdr:twoCellAnchor editAs="oneCell">
    <xdr:from>
      <xdr:col>0</xdr:col>
      <xdr:colOff>5772</xdr:colOff>
      <xdr:row>114</xdr:row>
      <xdr:rowOff>194937</xdr:rowOff>
    </xdr:from>
    <xdr:to>
      <xdr:col>0</xdr:col>
      <xdr:colOff>411727</xdr:colOff>
      <xdr:row>116</xdr:row>
      <xdr:rowOff>102195</xdr:rowOff>
    </xdr:to>
    <xdr:pic>
      <xdr:nvPicPr>
        <xdr:cNvPr id="44" name="Picture 132">
          <a:extLst>
            <a:ext uri="{FF2B5EF4-FFF2-40B4-BE49-F238E27FC236}">
              <a16:creationId xmlns:a16="http://schemas.microsoft.com/office/drawing/2014/main" id="{2A25D8F2-0C1D-45CB-9F94-408916C3C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72" y="28382587"/>
          <a:ext cx="405955" cy="422096"/>
        </a:xfrm>
        <a:prstGeom prst="rect">
          <a:avLst/>
        </a:prstGeom>
      </xdr:spPr>
    </xdr:pic>
    <xdr:clientData/>
  </xdr:twoCellAnchor>
  <xdr:oneCellAnchor>
    <xdr:from>
      <xdr:col>0</xdr:col>
      <xdr:colOff>25246</xdr:colOff>
      <xdr:row>294</xdr:row>
      <xdr:rowOff>0</xdr:rowOff>
    </xdr:from>
    <xdr:ext cx="346615" cy="496094"/>
    <xdr:pic>
      <xdr:nvPicPr>
        <xdr:cNvPr id="45" name="Picture 108">
          <a:extLst>
            <a:ext uri="{FF2B5EF4-FFF2-40B4-BE49-F238E27FC236}">
              <a16:creationId xmlns:a16="http://schemas.microsoft.com/office/drawing/2014/main" id="{CD0ACC43-EFE0-4FCD-99A4-1C27A934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246" y="73425050"/>
          <a:ext cx="346615" cy="496094"/>
        </a:xfrm>
        <a:prstGeom prst="rect">
          <a:avLst/>
        </a:prstGeom>
      </xdr:spPr>
    </xdr:pic>
    <xdr:clientData/>
  </xdr:oneCellAnchor>
  <xdr:oneCellAnchor>
    <xdr:from>
      <xdr:col>0</xdr:col>
      <xdr:colOff>17755</xdr:colOff>
      <xdr:row>296</xdr:row>
      <xdr:rowOff>55935</xdr:rowOff>
    </xdr:from>
    <xdr:ext cx="288973" cy="396000"/>
    <xdr:pic>
      <xdr:nvPicPr>
        <xdr:cNvPr id="46" name="Picture 112">
          <a:extLst>
            <a:ext uri="{FF2B5EF4-FFF2-40B4-BE49-F238E27FC236}">
              <a16:creationId xmlns:a16="http://schemas.microsoft.com/office/drawing/2014/main" id="{6047D869-B187-4161-B027-C26A6974B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55" y="73988985"/>
          <a:ext cx="288973" cy="396000"/>
        </a:xfrm>
        <a:prstGeom prst="rect">
          <a:avLst/>
        </a:prstGeom>
      </xdr:spPr>
    </xdr:pic>
    <xdr:clientData/>
  </xdr:oneCellAnchor>
  <xdr:oneCellAnchor>
    <xdr:from>
      <xdr:col>0</xdr:col>
      <xdr:colOff>25246</xdr:colOff>
      <xdr:row>419</xdr:row>
      <xdr:rowOff>1509</xdr:rowOff>
    </xdr:from>
    <xdr:ext cx="346615" cy="496092"/>
    <xdr:pic>
      <xdr:nvPicPr>
        <xdr:cNvPr id="47" name="Picture 116">
          <a:extLst>
            <a:ext uri="{FF2B5EF4-FFF2-40B4-BE49-F238E27FC236}">
              <a16:creationId xmlns:a16="http://schemas.microsoft.com/office/drawing/2014/main" id="{F0BA6553-A6FD-4DD5-BF70-05CF8FC4A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246" y="106497359"/>
          <a:ext cx="346615" cy="496092"/>
        </a:xfrm>
        <a:prstGeom prst="rect">
          <a:avLst/>
        </a:prstGeom>
      </xdr:spPr>
    </xdr:pic>
    <xdr:clientData/>
  </xdr:oneCellAnchor>
  <xdr:oneCellAnchor>
    <xdr:from>
      <xdr:col>0</xdr:col>
      <xdr:colOff>19816</xdr:colOff>
      <xdr:row>477</xdr:row>
      <xdr:rowOff>11172</xdr:rowOff>
    </xdr:from>
    <xdr:ext cx="346615" cy="318452"/>
    <xdr:pic>
      <xdr:nvPicPr>
        <xdr:cNvPr id="48" name="Picture 121">
          <a:extLst>
            <a:ext uri="{FF2B5EF4-FFF2-40B4-BE49-F238E27FC236}">
              <a16:creationId xmlns:a16="http://schemas.microsoft.com/office/drawing/2014/main" id="{F2A45CF5-91BD-495A-8C78-92CE11ADC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16" y="122001022"/>
          <a:ext cx="346615" cy="318452"/>
        </a:xfrm>
        <a:prstGeom prst="rect">
          <a:avLst/>
        </a:prstGeom>
      </xdr:spPr>
    </xdr:pic>
    <xdr:clientData/>
  </xdr:oneCellAnchor>
  <xdr:oneCellAnchor>
    <xdr:from>
      <xdr:col>0</xdr:col>
      <xdr:colOff>49161</xdr:colOff>
      <xdr:row>731</xdr:row>
      <xdr:rowOff>107239</xdr:rowOff>
    </xdr:from>
    <xdr:ext cx="348281" cy="113191"/>
    <xdr:pic>
      <xdr:nvPicPr>
        <xdr:cNvPr id="49" name="Picture 143">
          <a:extLst>
            <a:ext uri="{FF2B5EF4-FFF2-40B4-BE49-F238E27FC236}">
              <a16:creationId xmlns:a16="http://schemas.microsoft.com/office/drawing/2014/main" id="{9B7B9566-332F-42B1-BF4E-31CA5EC15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161" y="187305239"/>
          <a:ext cx="348281" cy="113191"/>
        </a:xfrm>
        <a:prstGeom prst="rect">
          <a:avLst/>
        </a:prstGeom>
      </xdr:spPr>
    </xdr:pic>
    <xdr:clientData/>
  </xdr:oneCellAnchor>
  <xdr:oneCellAnchor>
    <xdr:from>
      <xdr:col>12</xdr:col>
      <xdr:colOff>92976</xdr:colOff>
      <xdr:row>729</xdr:row>
      <xdr:rowOff>34383</xdr:rowOff>
    </xdr:from>
    <xdr:ext cx="144000" cy="145863"/>
    <xdr:sp macro="" textlink="" fLocksText="0">
      <xdr:nvSpPr>
        <xdr:cNvPr id="50" name="Oval 145">
          <a:extLst>
            <a:ext uri="{FF2B5EF4-FFF2-40B4-BE49-F238E27FC236}">
              <a16:creationId xmlns:a16="http://schemas.microsoft.com/office/drawing/2014/main" id="{96D4D613-E9B2-442D-AD06-69AB4A7C03E8}"/>
            </a:ext>
          </a:extLst>
        </xdr:cNvPr>
        <xdr:cNvSpPr>
          <a:spLocks noChangeAspect="1"/>
        </xdr:cNvSpPr>
      </xdr:nvSpPr>
      <xdr:spPr>
        <a:xfrm>
          <a:off x="5642876" y="190915383"/>
          <a:ext cx="144000" cy="145863"/>
        </a:xfrm>
        <a:prstGeom prst="ellipse">
          <a:avLst/>
        </a:prstGeom>
        <a:solidFill>
          <a:schemeClr val="tx1">
            <a:lumMod val="65000"/>
            <a:lumOff val="35000"/>
          </a:schemeClr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105687</xdr:colOff>
      <xdr:row>729</xdr:row>
      <xdr:rowOff>34383</xdr:rowOff>
    </xdr:from>
    <xdr:ext cx="144000" cy="144060"/>
    <xdr:sp macro="" textlink="">
      <xdr:nvSpPr>
        <xdr:cNvPr id="51" name="Oval 146">
          <a:extLst>
            <a:ext uri="{FF2B5EF4-FFF2-40B4-BE49-F238E27FC236}">
              <a16:creationId xmlns:a16="http://schemas.microsoft.com/office/drawing/2014/main" id="{A30A38AF-EEE9-4C9D-ABB8-7B0FEF76999D}"/>
            </a:ext>
          </a:extLst>
        </xdr:cNvPr>
        <xdr:cNvSpPr>
          <a:spLocks noChangeAspect="1"/>
        </xdr:cNvSpPr>
      </xdr:nvSpPr>
      <xdr:spPr>
        <a:xfrm>
          <a:off x="5287287" y="190915383"/>
          <a:ext cx="144000" cy="144060"/>
        </a:xfrm>
        <a:prstGeom prst="ellipse">
          <a:avLst/>
        </a:prstGeom>
        <a:solidFill>
          <a:srgbClr val="FFFFFF"/>
        </a:solidFill>
        <a:ln w="6350" cap="flat">
          <a:solidFill>
            <a:schemeClr val="tx1">
              <a:lumMod val="50000"/>
              <a:lumOff val="50000"/>
            </a:schemeClr>
          </a:solidFill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123975</xdr:colOff>
      <xdr:row>162</xdr:row>
      <xdr:rowOff>64062</xdr:rowOff>
    </xdr:from>
    <xdr:ext cx="144000" cy="144000"/>
    <xdr:sp macro="" textlink="">
      <xdr:nvSpPr>
        <xdr:cNvPr id="52" name="Oval 29">
          <a:extLst>
            <a:ext uri="{FF2B5EF4-FFF2-40B4-BE49-F238E27FC236}">
              <a16:creationId xmlns:a16="http://schemas.microsoft.com/office/drawing/2014/main" id="{6F475D95-BDF8-4F65-A13C-9442816322C2}"/>
            </a:ext>
          </a:extLst>
        </xdr:cNvPr>
        <xdr:cNvSpPr>
          <a:spLocks noChangeAspect="1"/>
        </xdr:cNvSpPr>
      </xdr:nvSpPr>
      <xdr:spPr>
        <a:xfrm>
          <a:off x="5692437" y="41212062"/>
          <a:ext cx="144000" cy="144000"/>
        </a:xfrm>
        <a:prstGeom prst="ellipse">
          <a:avLst/>
        </a:prstGeom>
        <a:solidFill>
          <a:srgbClr val="A14B2C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119165</xdr:colOff>
      <xdr:row>162</xdr:row>
      <xdr:rowOff>64062</xdr:rowOff>
    </xdr:from>
    <xdr:ext cx="144000" cy="144000"/>
    <xdr:sp macro="" textlink="">
      <xdr:nvSpPr>
        <xdr:cNvPr id="53" name="Oval 68">
          <a:extLst>
            <a:ext uri="{FF2B5EF4-FFF2-40B4-BE49-F238E27FC236}">
              <a16:creationId xmlns:a16="http://schemas.microsoft.com/office/drawing/2014/main" id="{CF5D7C75-0204-46EB-ABBE-5F3A1B069B46}"/>
            </a:ext>
          </a:extLst>
        </xdr:cNvPr>
        <xdr:cNvSpPr>
          <a:spLocks noChangeAspect="1"/>
        </xdr:cNvSpPr>
      </xdr:nvSpPr>
      <xdr:spPr>
        <a:xfrm>
          <a:off x="5316396" y="41212062"/>
          <a:ext cx="144000" cy="14400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13</xdr:col>
      <xdr:colOff>125670</xdr:colOff>
      <xdr:row>162</xdr:row>
      <xdr:rowOff>64062</xdr:rowOff>
    </xdr:from>
    <xdr:ext cx="144000" cy="144000"/>
    <xdr:sp macro="" textlink="">
      <xdr:nvSpPr>
        <xdr:cNvPr id="54" name="Oval 122">
          <a:extLst>
            <a:ext uri="{FF2B5EF4-FFF2-40B4-BE49-F238E27FC236}">
              <a16:creationId xmlns:a16="http://schemas.microsoft.com/office/drawing/2014/main" id="{7C75F684-A771-4597-AE50-5CD8AED24DAC}"/>
            </a:ext>
          </a:extLst>
        </xdr:cNvPr>
        <xdr:cNvSpPr>
          <a:spLocks noChangeAspect="1"/>
        </xdr:cNvSpPr>
      </xdr:nvSpPr>
      <xdr:spPr>
        <a:xfrm>
          <a:off x="6065362" y="41212062"/>
          <a:ext cx="144000" cy="144000"/>
        </a:xfrm>
        <a:prstGeom prst="ellipse">
          <a:avLst/>
        </a:prstGeom>
        <a:solidFill>
          <a:srgbClr val="FBC9C7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14</xdr:col>
      <xdr:colOff>114619</xdr:colOff>
      <xdr:row>162</xdr:row>
      <xdr:rowOff>64062</xdr:rowOff>
    </xdr:from>
    <xdr:ext cx="144000" cy="144000"/>
    <xdr:sp macro="" textlink="">
      <xdr:nvSpPr>
        <xdr:cNvPr id="55" name="Oval 123">
          <a:extLst>
            <a:ext uri="{FF2B5EF4-FFF2-40B4-BE49-F238E27FC236}">
              <a16:creationId xmlns:a16="http://schemas.microsoft.com/office/drawing/2014/main" id="{51E8C337-CD25-4975-BC79-C8A5990946DA}"/>
            </a:ext>
          </a:extLst>
        </xdr:cNvPr>
        <xdr:cNvSpPr>
          <a:spLocks noChangeAspect="1"/>
        </xdr:cNvSpPr>
      </xdr:nvSpPr>
      <xdr:spPr>
        <a:xfrm>
          <a:off x="6425542" y="41212062"/>
          <a:ext cx="144000" cy="144000"/>
        </a:xfrm>
        <a:prstGeom prst="ellipse">
          <a:avLst/>
        </a:prstGeom>
        <a:solidFill>
          <a:srgbClr val="A3AEAA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113694</xdr:colOff>
      <xdr:row>234</xdr:row>
      <xdr:rowOff>61509</xdr:rowOff>
    </xdr:from>
    <xdr:ext cx="147600" cy="147600"/>
    <xdr:sp macro="" textlink="" fLocksText="0">
      <xdr:nvSpPr>
        <xdr:cNvPr id="56" name="Oval 16572">
          <a:extLst>
            <a:ext uri="{FF2B5EF4-FFF2-40B4-BE49-F238E27FC236}">
              <a16:creationId xmlns:a16="http://schemas.microsoft.com/office/drawing/2014/main" id="{7EE90440-331D-477A-87AF-0AADBDA7ABB0}"/>
            </a:ext>
          </a:extLst>
        </xdr:cNvPr>
        <xdr:cNvSpPr>
          <a:spLocks noChangeAspect="1"/>
        </xdr:cNvSpPr>
      </xdr:nvSpPr>
      <xdr:spPr>
        <a:xfrm>
          <a:off x="5310925" y="59497509"/>
          <a:ext cx="147600" cy="1476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111546</xdr:colOff>
      <xdr:row>234</xdr:row>
      <xdr:rowOff>61509</xdr:rowOff>
    </xdr:from>
    <xdr:ext cx="147600" cy="147600"/>
    <xdr:sp macro="" textlink="" fLocksText="0">
      <xdr:nvSpPr>
        <xdr:cNvPr id="57" name="Oval 16573">
          <a:extLst>
            <a:ext uri="{FF2B5EF4-FFF2-40B4-BE49-F238E27FC236}">
              <a16:creationId xmlns:a16="http://schemas.microsoft.com/office/drawing/2014/main" id="{346AA23F-85A0-4841-91D4-DC2905DAACAA}"/>
            </a:ext>
          </a:extLst>
        </xdr:cNvPr>
        <xdr:cNvSpPr>
          <a:spLocks noChangeAspect="1"/>
        </xdr:cNvSpPr>
      </xdr:nvSpPr>
      <xdr:spPr>
        <a:xfrm>
          <a:off x="5680008" y="59497509"/>
          <a:ext cx="147600" cy="147600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123651</xdr:colOff>
      <xdr:row>238</xdr:row>
      <xdr:rowOff>77994</xdr:rowOff>
    </xdr:from>
    <xdr:ext cx="144000" cy="144000"/>
    <xdr:sp macro="" textlink="">
      <xdr:nvSpPr>
        <xdr:cNvPr id="58" name="Oval 16575">
          <a:extLst>
            <a:ext uri="{FF2B5EF4-FFF2-40B4-BE49-F238E27FC236}">
              <a16:creationId xmlns:a16="http://schemas.microsoft.com/office/drawing/2014/main" id="{544AB640-0B9D-4851-9AE3-FD9947093A81}"/>
            </a:ext>
          </a:extLst>
        </xdr:cNvPr>
        <xdr:cNvSpPr>
          <a:spLocks noChangeAspect="1"/>
        </xdr:cNvSpPr>
      </xdr:nvSpPr>
      <xdr:spPr>
        <a:xfrm>
          <a:off x="5305251" y="58910744"/>
          <a:ext cx="144000" cy="14400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128534</xdr:colOff>
      <xdr:row>298</xdr:row>
      <xdr:rowOff>53704</xdr:rowOff>
    </xdr:from>
    <xdr:ext cx="144000" cy="144000"/>
    <xdr:sp macro="" textlink="">
      <xdr:nvSpPr>
        <xdr:cNvPr id="59" name="Oval 16578">
          <a:extLst>
            <a:ext uri="{FF2B5EF4-FFF2-40B4-BE49-F238E27FC236}">
              <a16:creationId xmlns:a16="http://schemas.microsoft.com/office/drawing/2014/main" id="{8075C182-8A58-46A0-AA10-9B0B28F99624}"/>
            </a:ext>
          </a:extLst>
        </xdr:cNvPr>
        <xdr:cNvSpPr>
          <a:spLocks noChangeAspect="1"/>
        </xdr:cNvSpPr>
      </xdr:nvSpPr>
      <xdr:spPr>
        <a:xfrm>
          <a:off x="5325765" y="75999704"/>
          <a:ext cx="144000" cy="144000"/>
        </a:xfrm>
        <a:prstGeom prst="ellipse">
          <a:avLst/>
        </a:prstGeom>
        <a:solidFill>
          <a:srgbClr val="FBC9C7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110970</xdr:colOff>
      <xdr:row>298</xdr:row>
      <xdr:rowOff>53704</xdr:rowOff>
    </xdr:from>
    <xdr:ext cx="144000" cy="144000"/>
    <xdr:sp macro="" textlink="">
      <xdr:nvSpPr>
        <xdr:cNvPr id="60" name="Oval 16579">
          <a:extLst>
            <a:ext uri="{FF2B5EF4-FFF2-40B4-BE49-F238E27FC236}">
              <a16:creationId xmlns:a16="http://schemas.microsoft.com/office/drawing/2014/main" id="{4917D511-6083-481F-8255-B53441B007DB}"/>
            </a:ext>
          </a:extLst>
        </xdr:cNvPr>
        <xdr:cNvSpPr>
          <a:spLocks noChangeAspect="1"/>
        </xdr:cNvSpPr>
      </xdr:nvSpPr>
      <xdr:spPr>
        <a:xfrm>
          <a:off x="5679432" y="75999704"/>
          <a:ext cx="144000" cy="144000"/>
        </a:xfrm>
        <a:prstGeom prst="ellipse">
          <a:avLst/>
        </a:prstGeom>
        <a:solidFill>
          <a:srgbClr val="A3AEAA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117992</xdr:colOff>
      <xdr:row>334</xdr:row>
      <xdr:rowOff>72344</xdr:rowOff>
    </xdr:from>
    <xdr:ext cx="144000" cy="144000"/>
    <xdr:sp macro="" textlink="" fLocksText="0">
      <xdr:nvSpPr>
        <xdr:cNvPr id="61" name="Oval 16582">
          <a:extLst>
            <a:ext uri="{FF2B5EF4-FFF2-40B4-BE49-F238E27FC236}">
              <a16:creationId xmlns:a16="http://schemas.microsoft.com/office/drawing/2014/main" id="{A1FC033F-6A51-4A96-AB1A-CF2FDF3ACF48}"/>
            </a:ext>
          </a:extLst>
        </xdr:cNvPr>
        <xdr:cNvSpPr>
          <a:spLocks noChangeAspect="1"/>
        </xdr:cNvSpPr>
      </xdr:nvSpPr>
      <xdr:spPr>
        <a:xfrm>
          <a:off x="5315223" y="85162344"/>
          <a:ext cx="144000" cy="14400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110650</xdr:colOff>
      <xdr:row>334</xdr:row>
      <xdr:rowOff>72344</xdr:rowOff>
    </xdr:from>
    <xdr:ext cx="144000" cy="144000"/>
    <xdr:sp macro="" textlink="">
      <xdr:nvSpPr>
        <xdr:cNvPr id="62" name="Oval 16583">
          <a:extLst>
            <a:ext uri="{FF2B5EF4-FFF2-40B4-BE49-F238E27FC236}">
              <a16:creationId xmlns:a16="http://schemas.microsoft.com/office/drawing/2014/main" id="{BD016967-D9C0-4A2C-8127-26061A792198}"/>
            </a:ext>
          </a:extLst>
        </xdr:cNvPr>
        <xdr:cNvSpPr>
          <a:spLocks noChangeAspect="1"/>
        </xdr:cNvSpPr>
      </xdr:nvSpPr>
      <xdr:spPr>
        <a:xfrm>
          <a:off x="5679112" y="85162344"/>
          <a:ext cx="144000" cy="144000"/>
        </a:xfrm>
        <a:prstGeom prst="ellipse">
          <a:avLst/>
        </a:prstGeom>
        <a:solidFill>
          <a:srgbClr val="EEAF4C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108486</xdr:colOff>
      <xdr:row>427</xdr:row>
      <xdr:rowOff>57128</xdr:rowOff>
    </xdr:from>
    <xdr:ext cx="144000" cy="144000"/>
    <xdr:sp macro="" textlink="">
      <xdr:nvSpPr>
        <xdr:cNvPr id="63" name="Oval 8">
          <a:extLst>
            <a:ext uri="{FF2B5EF4-FFF2-40B4-BE49-F238E27FC236}">
              <a16:creationId xmlns:a16="http://schemas.microsoft.com/office/drawing/2014/main" id="{7321EE44-6900-47F4-A657-566752E6255E}"/>
            </a:ext>
          </a:extLst>
        </xdr:cNvPr>
        <xdr:cNvSpPr>
          <a:spLocks/>
        </xdr:cNvSpPr>
      </xdr:nvSpPr>
      <xdr:spPr>
        <a:xfrm>
          <a:off x="5305717" y="108515128"/>
          <a:ext cx="144000" cy="14400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120462</xdr:colOff>
      <xdr:row>479</xdr:row>
      <xdr:rowOff>60966</xdr:rowOff>
    </xdr:from>
    <xdr:ext cx="144000" cy="144000"/>
    <xdr:sp macro="" textlink="" fLocksText="0">
      <xdr:nvSpPr>
        <xdr:cNvPr id="64" name="Oval 18">
          <a:extLst>
            <a:ext uri="{FF2B5EF4-FFF2-40B4-BE49-F238E27FC236}">
              <a16:creationId xmlns:a16="http://schemas.microsoft.com/office/drawing/2014/main" id="{7B591106-5187-4746-AA95-91E296107B9D}"/>
            </a:ext>
          </a:extLst>
        </xdr:cNvPr>
        <xdr:cNvSpPr>
          <a:spLocks noChangeAspect="1"/>
        </xdr:cNvSpPr>
      </xdr:nvSpPr>
      <xdr:spPr>
        <a:xfrm>
          <a:off x="5317693" y="122234966"/>
          <a:ext cx="144000" cy="14400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112894</xdr:colOff>
      <xdr:row>479</xdr:row>
      <xdr:rowOff>60966</xdr:rowOff>
    </xdr:from>
    <xdr:ext cx="144000" cy="144000"/>
    <xdr:sp macro="" textlink="">
      <xdr:nvSpPr>
        <xdr:cNvPr id="65" name="Oval 21">
          <a:extLst>
            <a:ext uri="{FF2B5EF4-FFF2-40B4-BE49-F238E27FC236}">
              <a16:creationId xmlns:a16="http://schemas.microsoft.com/office/drawing/2014/main" id="{F95FFC84-8C8D-40A6-BE1C-7E7E2DBD28CD}"/>
            </a:ext>
          </a:extLst>
        </xdr:cNvPr>
        <xdr:cNvSpPr>
          <a:spLocks noChangeAspect="1"/>
        </xdr:cNvSpPr>
      </xdr:nvSpPr>
      <xdr:spPr>
        <a:xfrm>
          <a:off x="5681356" y="122234966"/>
          <a:ext cx="144000" cy="144000"/>
        </a:xfrm>
        <a:prstGeom prst="ellipse">
          <a:avLst/>
        </a:prstGeom>
        <a:solidFill>
          <a:srgbClr val="EEAF4C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115280</xdr:colOff>
      <xdr:row>535</xdr:row>
      <xdr:rowOff>72306</xdr:rowOff>
    </xdr:from>
    <xdr:ext cx="144000" cy="144000"/>
    <xdr:sp macro="" textlink="" fLocksText="0">
      <xdr:nvSpPr>
        <xdr:cNvPr id="66" name="Oval 16587">
          <a:extLst>
            <a:ext uri="{FF2B5EF4-FFF2-40B4-BE49-F238E27FC236}">
              <a16:creationId xmlns:a16="http://schemas.microsoft.com/office/drawing/2014/main" id="{006152CE-3022-4367-BF57-EA584823DFD0}"/>
            </a:ext>
          </a:extLst>
        </xdr:cNvPr>
        <xdr:cNvSpPr>
          <a:spLocks noChangeAspect="1"/>
        </xdr:cNvSpPr>
      </xdr:nvSpPr>
      <xdr:spPr>
        <a:xfrm>
          <a:off x="5312511" y="136724306"/>
          <a:ext cx="144000" cy="14400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55154</xdr:colOff>
      <xdr:row>493</xdr:row>
      <xdr:rowOff>16362</xdr:rowOff>
    </xdr:from>
    <xdr:ext cx="348051" cy="382856"/>
    <xdr:pic>
      <xdr:nvPicPr>
        <xdr:cNvPr id="67" name="Picture 16621">
          <a:extLst>
            <a:ext uri="{FF2B5EF4-FFF2-40B4-BE49-F238E27FC236}">
              <a16:creationId xmlns:a16="http://schemas.microsoft.com/office/drawing/2014/main" id="{CD9C6D85-3152-4CD4-9798-67C0B8B53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154" y="126533762"/>
          <a:ext cx="348051" cy="382856"/>
        </a:xfrm>
        <a:prstGeom prst="rect">
          <a:avLst/>
        </a:prstGeom>
      </xdr:spPr>
    </xdr:pic>
    <xdr:clientData/>
  </xdr:oneCellAnchor>
  <xdr:oneCellAnchor>
    <xdr:from>
      <xdr:col>0</xdr:col>
      <xdr:colOff>57644</xdr:colOff>
      <xdr:row>497</xdr:row>
      <xdr:rowOff>247211</xdr:rowOff>
    </xdr:from>
    <xdr:ext cx="342176" cy="532513"/>
    <xdr:pic>
      <xdr:nvPicPr>
        <xdr:cNvPr id="68" name="Picture 16622">
          <a:extLst>
            <a:ext uri="{FF2B5EF4-FFF2-40B4-BE49-F238E27FC236}">
              <a16:creationId xmlns:a16="http://schemas.microsoft.com/office/drawing/2014/main" id="{63E98858-2B55-4097-8E15-810CF102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644" y="127767911"/>
          <a:ext cx="342176" cy="532513"/>
        </a:xfrm>
        <a:prstGeom prst="rect">
          <a:avLst/>
        </a:prstGeom>
      </xdr:spPr>
    </xdr:pic>
    <xdr:clientData/>
  </xdr:oneCellAnchor>
  <xdr:oneCellAnchor>
    <xdr:from>
      <xdr:col>11</xdr:col>
      <xdr:colOff>117945</xdr:colOff>
      <xdr:row>491</xdr:row>
      <xdr:rowOff>47967</xdr:rowOff>
    </xdr:from>
    <xdr:ext cx="144000" cy="146160"/>
    <xdr:sp macro="" textlink="" fLocksText="0">
      <xdr:nvSpPr>
        <xdr:cNvPr id="69" name="Oval 16623">
          <a:extLst>
            <a:ext uri="{FF2B5EF4-FFF2-40B4-BE49-F238E27FC236}">
              <a16:creationId xmlns:a16="http://schemas.microsoft.com/office/drawing/2014/main" id="{F3AD1A7B-0BBB-4CBD-BFC7-1DEE44E79A9A}"/>
            </a:ext>
          </a:extLst>
        </xdr:cNvPr>
        <xdr:cNvSpPr>
          <a:spLocks noChangeAspect="1"/>
        </xdr:cNvSpPr>
      </xdr:nvSpPr>
      <xdr:spPr>
        <a:xfrm>
          <a:off x="5299545" y="125981167"/>
          <a:ext cx="144000" cy="14616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40052</xdr:colOff>
      <xdr:row>503</xdr:row>
      <xdr:rowOff>163694</xdr:rowOff>
    </xdr:from>
    <xdr:ext cx="348488" cy="460502"/>
    <xdr:pic>
      <xdr:nvPicPr>
        <xdr:cNvPr id="70" name="Picture 83">
          <a:extLst>
            <a:ext uri="{FF2B5EF4-FFF2-40B4-BE49-F238E27FC236}">
              <a16:creationId xmlns:a16="http://schemas.microsoft.com/office/drawing/2014/main" id="{9B0CCE42-5B4B-4118-89E6-619E427E1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52" y="128687694"/>
          <a:ext cx="348488" cy="460502"/>
        </a:xfrm>
        <a:prstGeom prst="rect">
          <a:avLst/>
        </a:prstGeom>
      </xdr:spPr>
    </xdr:pic>
    <xdr:clientData/>
  </xdr:oneCellAnchor>
  <xdr:oneCellAnchor>
    <xdr:from>
      <xdr:col>0</xdr:col>
      <xdr:colOff>82711</xdr:colOff>
      <xdr:row>505</xdr:row>
      <xdr:rowOff>108561</xdr:rowOff>
    </xdr:from>
    <xdr:ext cx="348488" cy="460502"/>
    <xdr:pic>
      <xdr:nvPicPr>
        <xdr:cNvPr id="71" name="Picture 85">
          <a:extLst>
            <a:ext uri="{FF2B5EF4-FFF2-40B4-BE49-F238E27FC236}">
              <a16:creationId xmlns:a16="http://schemas.microsoft.com/office/drawing/2014/main" id="{2A33B429-01F7-4A65-B358-D37CD369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711" y="129140561"/>
          <a:ext cx="348488" cy="460502"/>
        </a:xfrm>
        <a:prstGeom prst="rect">
          <a:avLst/>
        </a:prstGeom>
      </xdr:spPr>
    </xdr:pic>
    <xdr:clientData/>
  </xdr:oneCellAnchor>
  <xdr:oneCellAnchor>
    <xdr:from>
      <xdr:col>0</xdr:col>
      <xdr:colOff>44936</xdr:colOff>
      <xdr:row>511</xdr:row>
      <xdr:rowOff>1280</xdr:rowOff>
    </xdr:from>
    <xdr:ext cx="348488" cy="429075"/>
    <xdr:pic>
      <xdr:nvPicPr>
        <xdr:cNvPr id="72" name="Picture 86">
          <a:extLst>
            <a:ext uri="{FF2B5EF4-FFF2-40B4-BE49-F238E27FC236}">
              <a16:creationId xmlns:a16="http://schemas.microsoft.com/office/drawing/2014/main" id="{0F93FF6A-016E-44E4-8C82-E8178F62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36" y="130557280"/>
          <a:ext cx="348488" cy="429075"/>
        </a:xfrm>
        <a:prstGeom prst="rect">
          <a:avLst/>
        </a:prstGeom>
      </xdr:spPr>
    </xdr:pic>
    <xdr:clientData/>
  </xdr:oneCellAnchor>
  <xdr:oneCellAnchor>
    <xdr:from>
      <xdr:col>12</xdr:col>
      <xdr:colOff>125796</xdr:colOff>
      <xdr:row>509</xdr:row>
      <xdr:rowOff>68148</xdr:rowOff>
    </xdr:from>
    <xdr:ext cx="136800" cy="136799"/>
    <xdr:sp macro="" textlink="">
      <xdr:nvSpPr>
        <xdr:cNvPr id="73" name="Oval 91">
          <a:extLst>
            <a:ext uri="{FF2B5EF4-FFF2-40B4-BE49-F238E27FC236}">
              <a16:creationId xmlns:a16="http://schemas.microsoft.com/office/drawing/2014/main" id="{774A8ECA-F15C-4057-BB5A-AA18DC0AA8B1}"/>
            </a:ext>
          </a:extLst>
        </xdr:cNvPr>
        <xdr:cNvSpPr>
          <a:spLocks noChangeAspect="1"/>
        </xdr:cNvSpPr>
      </xdr:nvSpPr>
      <xdr:spPr>
        <a:xfrm>
          <a:off x="5694258" y="130116148"/>
          <a:ext cx="136800" cy="136799"/>
        </a:xfrm>
        <a:prstGeom prst="ellipse">
          <a:avLst/>
        </a:prstGeom>
        <a:solidFill>
          <a:srgbClr val="FFFFFF"/>
        </a:solidFill>
        <a:ln w="6350" cap="flat">
          <a:solidFill>
            <a:schemeClr val="tx1">
              <a:lumMod val="50000"/>
              <a:lumOff val="50000"/>
            </a:schemeClr>
          </a:solidFill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115277</xdr:colOff>
      <xdr:row>502</xdr:row>
      <xdr:rowOff>57688</xdr:rowOff>
    </xdr:from>
    <xdr:ext cx="144000" cy="146600"/>
    <xdr:sp macro="" textlink="" fLocksText="0">
      <xdr:nvSpPr>
        <xdr:cNvPr id="74" name="Oval 99">
          <a:extLst>
            <a:ext uri="{FF2B5EF4-FFF2-40B4-BE49-F238E27FC236}">
              <a16:creationId xmlns:a16="http://schemas.microsoft.com/office/drawing/2014/main" id="{B8FF2BFF-FD8E-4CBE-9CBA-FC2A7B83A3FA}"/>
            </a:ext>
          </a:extLst>
        </xdr:cNvPr>
        <xdr:cNvSpPr>
          <a:spLocks noChangeAspect="1"/>
        </xdr:cNvSpPr>
      </xdr:nvSpPr>
      <xdr:spPr>
        <a:xfrm>
          <a:off x="5312508" y="128327688"/>
          <a:ext cx="144000" cy="14660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122705</xdr:colOff>
      <xdr:row>509</xdr:row>
      <xdr:rowOff>56746</xdr:rowOff>
    </xdr:from>
    <xdr:ext cx="144000" cy="143999"/>
    <xdr:sp macro="" textlink="" fLocksText="0">
      <xdr:nvSpPr>
        <xdr:cNvPr id="75" name="Oval 130">
          <a:extLst>
            <a:ext uri="{FF2B5EF4-FFF2-40B4-BE49-F238E27FC236}">
              <a16:creationId xmlns:a16="http://schemas.microsoft.com/office/drawing/2014/main" id="{1E808C62-7966-49A3-AAC3-946FE042C838}"/>
            </a:ext>
          </a:extLst>
        </xdr:cNvPr>
        <xdr:cNvSpPr>
          <a:spLocks noChangeAspect="1"/>
        </xdr:cNvSpPr>
      </xdr:nvSpPr>
      <xdr:spPr>
        <a:xfrm>
          <a:off x="5319936" y="130104746"/>
          <a:ext cx="144000" cy="143999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40616</xdr:colOff>
      <xdr:row>647</xdr:row>
      <xdr:rowOff>320640</xdr:rowOff>
    </xdr:from>
    <xdr:ext cx="354330" cy="445770"/>
    <xdr:pic>
      <xdr:nvPicPr>
        <xdr:cNvPr id="76" name="Picture 177">
          <a:extLst>
            <a:ext uri="{FF2B5EF4-FFF2-40B4-BE49-F238E27FC236}">
              <a16:creationId xmlns:a16="http://schemas.microsoft.com/office/drawing/2014/main" id="{06D7DB8C-92D7-45A0-8B47-0B32886A0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616" y="169363990"/>
          <a:ext cx="354330" cy="445770"/>
        </a:xfrm>
        <a:prstGeom prst="rect">
          <a:avLst/>
        </a:prstGeom>
      </xdr:spPr>
    </xdr:pic>
    <xdr:clientData/>
  </xdr:oneCellAnchor>
  <xdr:oneCellAnchor>
    <xdr:from>
      <xdr:col>11</xdr:col>
      <xdr:colOff>119103</xdr:colOff>
      <xdr:row>646</xdr:row>
      <xdr:rowOff>57578</xdr:rowOff>
    </xdr:from>
    <xdr:ext cx="145715" cy="146115"/>
    <xdr:sp macro="" textlink="" fLocksText="0">
      <xdr:nvSpPr>
        <xdr:cNvPr id="77" name="Oval 178">
          <a:extLst>
            <a:ext uri="{FF2B5EF4-FFF2-40B4-BE49-F238E27FC236}">
              <a16:creationId xmlns:a16="http://schemas.microsoft.com/office/drawing/2014/main" id="{DBC56847-CF7D-4F79-88AA-14073FC89DEC}"/>
            </a:ext>
          </a:extLst>
        </xdr:cNvPr>
        <xdr:cNvSpPr>
          <a:spLocks noChangeAspect="1"/>
        </xdr:cNvSpPr>
      </xdr:nvSpPr>
      <xdr:spPr>
        <a:xfrm>
          <a:off x="5316334" y="165411578"/>
          <a:ext cx="145715" cy="146115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101142</xdr:colOff>
      <xdr:row>646</xdr:row>
      <xdr:rowOff>55974</xdr:rowOff>
    </xdr:from>
    <xdr:ext cx="145715" cy="146115"/>
    <xdr:sp macro="" textlink="" fLocksText="0">
      <xdr:nvSpPr>
        <xdr:cNvPr id="78" name="Oval 179">
          <a:extLst>
            <a:ext uri="{FF2B5EF4-FFF2-40B4-BE49-F238E27FC236}">
              <a16:creationId xmlns:a16="http://schemas.microsoft.com/office/drawing/2014/main" id="{2166B12E-40FA-4EAD-93BD-60C30C633114}"/>
            </a:ext>
          </a:extLst>
        </xdr:cNvPr>
        <xdr:cNvSpPr>
          <a:spLocks noChangeAspect="1"/>
        </xdr:cNvSpPr>
      </xdr:nvSpPr>
      <xdr:spPr>
        <a:xfrm>
          <a:off x="5669604" y="165409974"/>
          <a:ext cx="145715" cy="14611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50610</xdr:colOff>
      <xdr:row>605</xdr:row>
      <xdr:rowOff>339608</xdr:rowOff>
    </xdr:from>
    <xdr:ext cx="346616" cy="381277"/>
    <xdr:pic>
      <xdr:nvPicPr>
        <xdr:cNvPr id="79" name="Picture 188">
          <a:extLst>
            <a:ext uri="{FF2B5EF4-FFF2-40B4-BE49-F238E27FC236}">
              <a16:creationId xmlns:a16="http://schemas.microsoft.com/office/drawing/2014/main" id="{29AAA399-B5CF-493E-BBE3-47A7CA194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610" y="157743408"/>
          <a:ext cx="346616" cy="381277"/>
        </a:xfrm>
        <a:prstGeom prst="rect">
          <a:avLst/>
        </a:prstGeom>
      </xdr:spPr>
    </xdr:pic>
    <xdr:clientData/>
  </xdr:oneCellAnchor>
  <xdr:oneCellAnchor>
    <xdr:from>
      <xdr:col>11</xdr:col>
      <xdr:colOff>123841</xdr:colOff>
      <xdr:row>604</xdr:row>
      <xdr:rowOff>61849</xdr:rowOff>
    </xdr:from>
    <xdr:ext cx="144000" cy="144000"/>
    <xdr:sp macro="" textlink="" fLocksText="0">
      <xdr:nvSpPr>
        <xdr:cNvPr id="80" name="Oval 191">
          <a:extLst>
            <a:ext uri="{FF2B5EF4-FFF2-40B4-BE49-F238E27FC236}">
              <a16:creationId xmlns:a16="http://schemas.microsoft.com/office/drawing/2014/main" id="{CAC30938-9F54-4FE2-A66E-FF03DF2B81D4}"/>
            </a:ext>
          </a:extLst>
        </xdr:cNvPr>
        <xdr:cNvSpPr>
          <a:spLocks noChangeAspect="1"/>
        </xdr:cNvSpPr>
      </xdr:nvSpPr>
      <xdr:spPr>
        <a:xfrm>
          <a:off x="5321072" y="154493849"/>
          <a:ext cx="144000" cy="1440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115180</xdr:colOff>
      <xdr:row>604</xdr:row>
      <xdr:rowOff>61849</xdr:rowOff>
    </xdr:from>
    <xdr:ext cx="144000" cy="144000"/>
    <xdr:sp macro="" textlink="" fLocksText="0">
      <xdr:nvSpPr>
        <xdr:cNvPr id="81" name="Oval 192">
          <a:extLst>
            <a:ext uri="{FF2B5EF4-FFF2-40B4-BE49-F238E27FC236}">
              <a16:creationId xmlns:a16="http://schemas.microsoft.com/office/drawing/2014/main" id="{C2094728-B209-4111-BEE0-CCA05DBB2791}"/>
            </a:ext>
          </a:extLst>
        </xdr:cNvPr>
        <xdr:cNvSpPr>
          <a:spLocks noChangeAspect="1"/>
        </xdr:cNvSpPr>
      </xdr:nvSpPr>
      <xdr:spPr>
        <a:xfrm>
          <a:off x="5683642" y="154493849"/>
          <a:ext cx="144000" cy="144000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twoCellAnchor editAs="oneCell">
    <xdr:from>
      <xdr:col>0</xdr:col>
      <xdr:colOff>141</xdr:colOff>
      <xdr:row>39</xdr:row>
      <xdr:rowOff>57974</xdr:rowOff>
    </xdr:from>
    <xdr:to>
      <xdr:col>0</xdr:col>
      <xdr:colOff>341513</xdr:colOff>
      <xdr:row>40</xdr:row>
      <xdr:rowOff>122608</xdr:rowOff>
    </xdr:to>
    <xdr:pic>
      <xdr:nvPicPr>
        <xdr:cNvPr id="82" name="Picture 106">
          <a:extLst>
            <a:ext uri="{FF2B5EF4-FFF2-40B4-BE49-F238E27FC236}">
              <a16:creationId xmlns:a16="http://schemas.microsoft.com/office/drawing/2014/main" id="{7455F7DB-4633-4EFE-8AC4-8E2842596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" y="9640124"/>
          <a:ext cx="341372" cy="318634"/>
        </a:xfrm>
        <a:prstGeom prst="rect">
          <a:avLst/>
        </a:prstGeom>
      </xdr:spPr>
    </xdr:pic>
    <xdr:clientData/>
  </xdr:twoCellAnchor>
  <xdr:oneCellAnchor>
    <xdr:from>
      <xdr:col>11</xdr:col>
      <xdr:colOff>126020</xdr:colOff>
      <xdr:row>581</xdr:row>
      <xdr:rowOff>96584</xdr:rowOff>
    </xdr:from>
    <xdr:ext cx="144000" cy="144000"/>
    <xdr:sp macro="" textlink="" fLocksText="0">
      <xdr:nvSpPr>
        <xdr:cNvPr id="83" name="Oval 220">
          <a:extLst>
            <a:ext uri="{FF2B5EF4-FFF2-40B4-BE49-F238E27FC236}">
              <a16:creationId xmlns:a16="http://schemas.microsoft.com/office/drawing/2014/main" id="{E016AB7B-060D-45B2-853D-3DAEB3D4803F}"/>
            </a:ext>
          </a:extLst>
        </xdr:cNvPr>
        <xdr:cNvSpPr>
          <a:spLocks noChangeAspect="1"/>
        </xdr:cNvSpPr>
      </xdr:nvSpPr>
      <xdr:spPr>
        <a:xfrm>
          <a:off x="5323251" y="148432584"/>
          <a:ext cx="144000" cy="1440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117950</xdr:colOff>
      <xdr:row>581</xdr:row>
      <xdr:rowOff>96584</xdr:rowOff>
    </xdr:from>
    <xdr:ext cx="144000" cy="144000"/>
    <xdr:sp macro="" textlink="" fLocksText="0">
      <xdr:nvSpPr>
        <xdr:cNvPr id="84" name="Oval 221">
          <a:extLst>
            <a:ext uri="{FF2B5EF4-FFF2-40B4-BE49-F238E27FC236}">
              <a16:creationId xmlns:a16="http://schemas.microsoft.com/office/drawing/2014/main" id="{64D2EBA5-DF67-48D9-8B3F-2284067229CA}"/>
            </a:ext>
          </a:extLst>
        </xdr:cNvPr>
        <xdr:cNvSpPr>
          <a:spLocks noChangeAspect="1"/>
        </xdr:cNvSpPr>
      </xdr:nvSpPr>
      <xdr:spPr>
        <a:xfrm>
          <a:off x="5686412" y="148432584"/>
          <a:ext cx="144000" cy="144000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0</xdr:colOff>
      <xdr:row>583</xdr:row>
      <xdr:rowOff>61285</xdr:rowOff>
    </xdr:from>
    <xdr:ext cx="536418" cy="187746"/>
    <xdr:pic>
      <xdr:nvPicPr>
        <xdr:cNvPr id="85" name="Picture 242">
          <a:extLst>
            <a:ext uri="{FF2B5EF4-FFF2-40B4-BE49-F238E27FC236}">
              <a16:creationId xmlns:a16="http://schemas.microsoft.com/office/drawing/2014/main" id="{E735E4FE-A6B5-433E-A10B-2877EBF1D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1788185"/>
          <a:ext cx="536418" cy="187746"/>
        </a:xfrm>
        <a:prstGeom prst="rect">
          <a:avLst/>
        </a:prstGeom>
      </xdr:spPr>
    </xdr:pic>
    <xdr:clientData/>
  </xdr:oneCellAnchor>
  <xdr:twoCellAnchor editAs="oneCell">
    <xdr:from>
      <xdr:col>12</xdr:col>
      <xdr:colOff>109294</xdr:colOff>
      <xdr:row>694</xdr:row>
      <xdr:rowOff>53015</xdr:rowOff>
    </xdr:from>
    <xdr:to>
      <xdr:col>12</xdr:col>
      <xdr:colOff>259644</xdr:colOff>
      <xdr:row>694</xdr:row>
      <xdr:rowOff>206540</xdr:rowOff>
    </xdr:to>
    <xdr:sp macro="" textlink="">
      <xdr:nvSpPr>
        <xdr:cNvPr id="86" name="Oval 16525">
          <a:extLst>
            <a:ext uri="{FF2B5EF4-FFF2-40B4-BE49-F238E27FC236}">
              <a16:creationId xmlns:a16="http://schemas.microsoft.com/office/drawing/2014/main" id="{9593CD33-AC13-402C-A45F-611EF65D34CB}"/>
            </a:ext>
          </a:extLst>
        </xdr:cNvPr>
        <xdr:cNvSpPr>
          <a:spLocks noChangeAspect="1"/>
        </xdr:cNvSpPr>
      </xdr:nvSpPr>
      <xdr:spPr>
        <a:xfrm>
          <a:off x="5677756" y="177599015"/>
          <a:ext cx="150350" cy="15352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="horz" wrap="square" lIns="45719" tIns="45719" rIns="45719" bIns="45719" numCol="1" spcCol="3810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oneCellAnchor>
    <xdr:from>
      <xdr:col>0</xdr:col>
      <xdr:colOff>0</xdr:colOff>
      <xdr:row>696</xdr:row>
      <xdr:rowOff>71977</xdr:rowOff>
    </xdr:from>
    <xdr:ext cx="378227" cy="122924"/>
    <xdr:pic>
      <xdr:nvPicPr>
        <xdr:cNvPr id="87" name="Picture 16557">
          <a:extLst>
            <a:ext uri="{FF2B5EF4-FFF2-40B4-BE49-F238E27FC236}">
              <a16:creationId xmlns:a16="http://schemas.microsoft.com/office/drawing/2014/main" id="{57CBFECB-D519-44DF-8249-45719D6B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2094727"/>
          <a:ext cx="378227" cy="122924"/>
        </a:xfrm>
        <a:prstGeom prst="rect">
          <a:avLst/>
        </a:prstGeom>
      </xdr:spPr>
    </xdr:pic>
    <xdr:clientData/>
  </xdr:oneCellAnchor>
  <xdr:oneCellAnchor>
    <xdr:from>
      <xdr:col>11</xdr:col>
      <xdr:colOff>112375</xdr:colOff>
      <xdr:row>9</xdr:row>
      <xdr:rowOff>57412</xdr:rowOff>
    </xdr:from>
    <xdr:ext cx="144000" cy="144000"/>
    <xdr:sp macro="" textlink="" fLocksText="0">
      <xdr:nvSpPr>
        <xdr:cNvPr id="88" name="Oval 31">
          <a:extLst>
            <a:ext uri="{FF2B5EF4-FFF2-40B4-BE49-F238E27FC236}">
              <a16:creationId xmlns:a16="http://schemas.microsoft.com/office/drawing/2014/main" id="{2FD95E90-F8E5-45A5-B345-D60343AB5AA3}"/>
            </a:ext>
          </a:extLst>
        </xdr:cNvPr>
        <xdr:cNvSpPr/>
      </xdr:nvSpPr>
      <xdr:spPr>
        <a:xfrm>
          <a:off x="5309606" y="2343412"/>
          <a:ext cx="144000" cy="1440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110227</xdr:colOff>
      <xdr:row>9</xdr:row>
      <xdr:rowOff>57412</xdr:rowOff>
    </xdr:from>
    <xdr:ext cx="144000" cy="144000"/>
    <xdr:sp macro="" textlink="" fLocksText="0">
      <xdr:nvSpPr>
        <xdr:cNvPr id="89" name="Oval 16630">
          <a:extLst>
            <a:ext uri="{FF2B5EF4-FFF2-40B4-BE49-F238E27FC236}">
              <a16:creationId xmlns:a16="http://schemas.microsoft.com/office/drawing/2014/main" id="{9D68CB1F-34FE-4FF6-A760-442B672108D8}"/>
            </a:ext>
          </a:extLst>
        </xdr:cNvPr>
        <xdr:cNvSpPr/>
      </xdr:nvSpPr>
      <xdr:spPr>
        <a:xfrm>
          <a:off x="5678689" y="2343412"/>
          <a:ext cx="144000" cy="144000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21814</xdr:colOff>
      <xdr:row>473</xdr:row>
      <xdr:rowOff>33243</xdr:rowOff>
    </xdr:from>
    <xdr:ext cx="346616" cy="318453"/>
    <xdr:pic>
      <xdr:nvPicPr>
        <xdr:cNvPr id="90" name="Picture 1">
          <a:extLst>
            <a:ext uri="{FF2B5EF4-FFF2-40B4-BE49-F238E27FC236}">
              <a16:creationId xmlns:a16="http://schemas.microsoft.com/office/drawing/2014/main" id="{A901BEE7-73A7-4370-BB00-A489F121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814" y="121007093"/>
          <a:ext cx="346616" cy="318453"/>
        </a:xfrm>
        <a:prstGeom prst="rect">
          <a:avLst/>
        </a:prstGeom>
      </xdr:spPr>
    </xdr:pic>
    <xdr:clientData/>
  </xdr:oneCellAnchor>
  <xdr:twoCellAnchor editAs="oneCell">
    <xdr:from>
      <xdr:col>0</xdr:col>
      <xdr:colOff>169</xdr:colOff>
      <xdr:row>619</xdr:row>
      <xdr:rowOff>311227</xdr:rowOff>
    </xdr:from>
    <xdr:to>
      <xdr:col>0</xdr:col>
      <xdr:colOff>408086</xdr:colOff>
      <xdr:row>621</xdr:row>
      <xdr:rowOff>151493</xdr:rowOff>
    </xdr:to>
    <xdr:pic>
      <xdr:nvPicPr>
        <xdr:cNvPr id="91" name="Picture 4">
          <a:extLst>
            <a:ext uri="{FF2B5EF4-FFF2-40B4-BE49-F238E27FC236}">
              <a16:creationId xmlns:a16="http://schemas.microsoft.com/office/drawing/2014/main" id="{4FACF308-C080-445A-A0EC-9B5A0C7C8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" y="161410727"/>
          <a:ext cx="407917" cy="407860"/>
        </a:xfrm>
        <a:prstGeom prst="rect">
          <a:avLst/>
        </a:prstGeom>
      </xdr:spPr>
    </xdr:pic>
    <xdr:clientData/>
  </xdr:twoCellAnchor>
  <xdr:twoCellAnchor editAs="oneCell">
    <xdr:from>
      <xdr:col>11</xdr:col>
      <xdr:colOff>112118</xdr:colOff>
      <xdr:row>618</xdr:row>
      <xdr:rowOff>56005</xdr:rowOff>
    </xdr:from>
    <xdr:to>
      <xdr:col>11</xdr:col>
      <xdr:colOff>259718</xdr:colOff>
      <xdr:row>618</xdr:row>
      <xdr:rowOff>208470</xdr:rowOff>
    </xdr:to>
    <xdr:sp macro="" textlink="">
      <xdr:nvSpPr>
        <xdr:cNvPr id="92" name="Oval 10">
          <a:extLst>
            <a:ext uri="{FF2B5EF4-FFF2-40B4-BE49-F238E27FC236}">
              <a16:creationId xmlns:a16="http://schemas.microsoft.com/office/drawing/2014/main" id="{0A23A8B4-9FF6-4D67-AB9A-2B9AB21E7654}"/>
            </a:ext>
          </a:extLst>
        </xdr:cNvPr>
        <xdr:cNvSpPr>
          <a:spLocks noChangeAspect="1"/>
        </xdr:cNvSpPr>
      </xdr:nvSpPr>
      <xdr:spPr>
        <a:xfrm>
          <a:off x="5309349" y="158044005"/>
          <a:ext cx="147600" cy="152465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="horz" wrap="square" lIns="45719" tIns="45719" rIns="45719" bIns="45719" numCol="1" spcCol="3810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12</xdr:col>
      <xdr:colOff>109914</xdr:colOff>
      <xdr:row>618</xdr:row>
      <xdr:rowOff>56005</xdr:rowOff>
    </xdr:from>
    <xdr:to>
      <xdr:col>12</xdr:col>
      <xdr:colOff>257514</xdr:colOff>
      <xdr:row>618</xdr:row>
      <xdr:rowOff>208470</xdr:rowOff>
    </xdr:to>
    <xdr:sp macro="" textlink="">
      <xdr:nvSpPr>
        <xdr:cNvPr id="93" name="Oval 11">
          <a:extLst>
            <a:ext uri="{FF2B5EF4-FFF2-40B4-BE49-F238E27FC236}">
              <a16:creationId xmlns:a16="http://schemas.microsoft.com/office/drawing/2014/main" id="{BD97C5E2-1BDF-4D38-AB02-4D9D19DCBB65}"/>
            </a:ext>
          </a:extLst>
        </xdr:cNvPr>
        <xdr:cNvSpPr>
          <a:spLocks noChangeAspect="1"/>
        </xdr:cNvSpPr>
      </xdr:nvSpPr>
      <xdr:spPr>
        <a:xfrm>
          <a:off x="5678376" y="158044005"/>
          <a:ext cx="147600" cy="15246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="horz" wrap="square" lIns="45719" tIns="45719" rIns="45719" bIns="45719" numCol="1" spcCol="3810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oneCellAnchor>
    <xdr:from>
      <xdr:col>0</xdr:col>
      <xdr:colOff>6394</xdr:colOff>
      <xdr:row>628</xdr:row>
      <xdr:rowOff>320490</xdr:rowOff>
    </xdr:from>
    <xdr:ext cx="392037" cy="392037"/>
    <xdr:pic>
      <xdr:nvPicPr>
        <xdr:cNvPr id="94" name="Picture 13">
          <a:extLst>
            <a:ext uri="{FF2B5EF4-FFF2-40B4-BE49-F238E27FC236}">
              <a16:creationId xmlns:a16="http://schemas.microsoft.com/office/drawing/2014/main" id="{BD6C92DC-CA08-4FE8-BF05-22C54ED7D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4" y="164163190"/>
          <a:ext cx="392037" cy="392037"/>
        </a:xfrm>
        <a:prstGeom prst="rect">
          <a:avLst/>
        </a:prstGeom>
      </xdr:spPr>
    </xdr:pic>
    <xdr:clientData/>
  </xdr:oneCellAnchor>
  <xdr:oneCellAnchor>
    <xdr:from>
      <xdr:col>11</xdr:col>
      <xdr:colOff>115551</xdr:colOff>
      <xdr:row>627</xdr:row>
      <xdr:rowOff>55779</xdr:rowOff>
    </xdr:from>
    <xdr:ext cx="147600" cy="146115"/>
    <xdr:sp macro="" textlink="">
      <xdr:nvSpPr>
        <xdr:cNvPr id="95" name="Oval 15">
          <a:extLst>
            <a:ext uri="{FF2B5EF4-FFF2-40B4-BE49-F238E27FC236}">
              <a16:creationId xmlns:a16="http://schemas.microsoft.com/office/drawing/2014/main" id="{CCB0C743-D337-463B-B462-8CBE86C5169A}"/>
            </a:ext>
          </a:extLst>
        </xdr:cNvPr>
        <xdr:cNvSpPr>
          <a:spLocks noChangeAspect="1"/>
        </xdr:cNvSpPr>
      </xdr:nvSpPr>
      <xdr:spPr>
        <a:xfrm>
          <a:off x="5312782" y="160583779"/>
          <a:ext cx="147600" cy="146115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="horz" wrap="square" lIns="45719" tIns="45719" rIns="45719" bIns="45719" numCol="1" spcCol="3810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113347</xdr:colOff>
      <xdr:row>627</xdr:row>
      <xdr:rowOff>55779</xdr:rowOff>
    </xdr:from>
    <xdr:ext cx="147600" cy="146115"/>
    <xdr:sp macro="" textlink="">
      <xdr:nvSpPr>
        <xdr:cNvPr id="96" name="Oval 20">
          <a:extLst>
            <a:ext uri="{FF2B5EF4-FFF2-40B4-BE49-F238E27FC236}">
              <a16:creationId xmlns:a16="http://schemas.microsoft.com/office/drawing/2014/main" id="{FC59C404-A0F9-4B60-855C-F726313D5430}"/>
            </a:ext>
          </a:extLst>
        </xdr:cNvPr>
        <xdr:cNvSpPr>
          <a:spLocks noChangeAspect="1"/>
        </xdr:cNvSpPr>
      </xdr:nvSpPr>
      <xdr:spPr>
        <a:xfrm>
          <a:off x="5681809" y="160583779"/>
          <a:ext cx="147600" cy="14611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="horz" wrap="square" lIns="45719" tIns="45719" rIns="45719" bIns="45719" numCol="1" spcCol="3810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112997</xdr:colOff>
      <xdr:row>345</xdr:row>
      <xdr:rowOff>56651</xdr:rowOff>
    </xdr:from>
    <xdr:ext cx="147600" cy="147600"/>
    <xdr:sp macro="" textlink="" fLocksText="0">
      <xdr:nvSpPr>
        <xdr:cNvPr id="97" name="Oval 22">
          <a:extLst>
            <a:ext uri="{FF2B5EF4-FFF2-40B4-BE49-F238E27FC236}">
              <a16:creationId xmlns:a16="http://schemas.microsoft.com/office/drawing/2014/main" id="{19DBFA85-A33B-4103-8F64-7FACDA36B7AA}"/>
            </a:ext>
          </a:extLst>
        </xdr:cNvPr>
        <xdr:cNvSpPr>
          <a:spLocks noChangeAspect="1"/>
        </xdr:cNvSpPr>
      </xdr:nvSpPr>
      <xdr:spPr>
        <a:xfrm>
          <a:off x="5310228" y="87940651"/>
          <a:ext cx="147600" cy="1476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104336</xdr:colOff>
      <xdr:row>345</xdr:row>
      <xdr:rowOff>56651</xdr:rowOff>
    </xdr:from>
    <xdr:ext cx="147600" cy="147600"/>
    <xdr:sp macro="" textlink="" fLocksText="0">
      <xdr:nvSpPr>
        <xdr:cNvPr id="98" name="Oval 23">
          <a:extLst>
            <a:ext uri="{FF2B5EF4-FFF2-40B4-BE49-F238E27FC236}">
              <a16:creationId xmlns:a16="http://schemas.microsoft.com/office/drawing/2014/main" id="{4C7AB5E4-8D1A-4814-B94E-214641919F29}"/>
            </a:ext>
          </a:extLst>
        </xdr:cNvPr>
        <xdr:cNvSpPr>
          <a:spLocks noChangeAspect="1"/>
        </xdr:cNvSpPr>
      </xdr:nvSpPr>
      <xdr:spPr>
        <a:xfrm>
          <a:off x="5672798" y="87940651"/>
          <a:ext cx="147600" cy="147600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27608</xdr:colOff>
      <xdr:row>347</xdr:row>
      <xdr:rowOff>4088</xdr:rowOff>
    </xdr:from>
    <xdr:ext cx="328151" cy="351708"/>
    <xdr:pic>
      <xdr:nvPicPr>
        <xdr:cNvPr id="99" name="Picture 25">
          <a:extLst>
            <a:ext uri="{FF2B5EF4-FFF2-40B4-BE49-F238E27FC236}">
              <a16:creationId xmlns:a16="http://schemas.microsoft.com/office/drawing/2014/main" id="{F025974F-B994-443C-AF62-D1D8D70D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08" y="88224638"/>
          <a:ext cx="328151" cy="351708"/>
        </a:xfrm>
        <a:prstGeom prst="rect">
          <a:avLst/>
        </a:prstGeom>
      </xdr:spPr>
    </xdr:pic>
    <xdr:clientData/>
  </xdr:oneCellAnchor>
  <xdr:oneCellAnchor>
    <xdr:from>
      <xdr:col>0</xdr:col>
      <xdr:colOff>5873</xdr:colOff>
      <xdr:row>633</xdr:row>
      <xdr:rowOff>0</xdr:rowOff>
    </xdr:from>
    <xdr:ext cx="363347" cy="442256"/>
    <xdr:pic>
      <xdr:nvPicPr>
        <xdr:cNvPr id="100" name="Picture 27">
          <a:extLst>
            <a:ext uri="{FF2B5EF4-FFF2-40B4-BE49-F238E27FC236}">
              <a16:creationId xmlns:a16="http://schemas.microsoft.com/office/drawing/2014/main" id="{592F9301-68EE-4D70-A8B6-744346EA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3" y="165265100"/>
          <a:ext cx="363347" cy="442256"/>
        </a:xfrm>
        <a:prstGeom prst="rect">
          <a:avLst/>
        </a:prstGeom>
      </xdr:spPr>
    </xdr:pic>
    <xdr:clientData/>
  </xdr:oneCellAnchor>
  <xdr:twoCellAnchor editAs="oneCell">
    <xdr:from>
      <xdr:col>0</xdr:col>
      <xdr:colOff>8375</xdr:colOff>
      <xdr:row>623</xdr:row>
      <xdr:rowOff>46520</xdr:rowOff>
    </xdr:from>
    <xdr:to>
      <xdr:col>0</xdr:col>
      <xdr:colOff>394439</xdr:colOff>
      <xdr:row>625</xdr:row>
      <xdr:rowOff>8316</xdr:rowOff>
    </xdr:to>
    <xdr:pic>
      <xdr:nvPicPr>
        <xdr:cNvPr id="101" name="Picture 30">
          <a:extLst>
            <a:ext uri="{FF2B5EF4-FFF2-40B4-BE49-F238E27FC236}">
              <a16:creationId xmlns:a16="http://schemas.microsoft.com/office/drawing/2014/main" id="{268AD27A-9C93-46DE-943E-B3A2DEB9F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75" y="162314420"/>
          <a:ext cx="386064" cy="46979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638</xdr:row>
      <xdr:rowOff>285103</xdr:rowOff>
    </xdr:from>
    <xdr:ext cx="474966" cy="501088"/>
    <xdr:pic>
      <xdr:nvPicPr>
        <xdr:cNvPr id="102" name="Picture 32">
          <a:extLst>
            <a:ext uri="{FF2B5EF4-FFF2-40B4-BE49-F238E27FC236}">
              <a16:creationId xmlns:a16="http://schemas.microsoft.com/office/drawing/2014/main" id="{18D66DB2-8CC7-4DD6-9457-F214950A3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6820203"/>
          <a:ext cx="474966" cy="501088"/>
        </a:xfrm>
        <a:prstGeom prst="rect">
          <a:avLst/>
        </a:prstGeom>
      </xdr:spPr>
    </xdr:pic>
    <xdr:clientData/>
  </xdr:oneCellAnchor>
  <xdr:oneCellAnchor>
    <xdr:from>
      <xdr:col>11</xdr:col>
      <xdr:colOff>116085</xdr:colOff>
      <xdr:row>637</xdr:row>
      <xdr:rowOff>65697</xdr:rowOff>
    </xdr:from>
    <xdr:ext cx="147600" cy="146115"/>
    <xdr:sp macro="" textlink="">
      <xdr:nvSpPr>
        <xdr:cNvPr id="103" name="Oval 40">
          <a:extLst>
            <a:ext uri="{FF2B5EF4-FFF2-40B4-BE49-F238E27FC236}">
              <a16:creationId xmlns:a16="http://schemas.microsoft.com/office/drawing/2014/main" id="{64689685-A932-431F-9AD0-C4CD5D6A0B30}"/>
            </a:ext>
          </a:extLst>
        </xdr:cNvPr>
        <xdr:cNvSpPr>
          <a:spLocks noChangeAspect="1"/>
        </xdr:cNvSpPr>
      </xdr:nvSpPr>
      <xdr:spPr>
        <a:xfrm>
          <a:off x="5313316" y="163133697"/>
          <a:ext cx="147600" cy="146115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="horz" wrap="square" lIns="45719" tIns="45719" rIns="45719" bIns="45719" numCol="1" spcCol="3810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113881</xdr:colOff>
      <xdr:row>637</xdr:row>
      <xdr:rowOff>65697</xdr:rowOff>
    </xdr:from>
    <xdr:ext cx="147600" cy="146115"/>
    <xdr:sp macro="" textlink="">
      <xdr:nvSpPr>
        <xdr:cNvPr id="104" name="Oval 41">
          <a:extLst>
            <a:ext uri="{FF2B5EF4-FFF2-40B4-BE49-F238E27FC236}">
              <a16:creationId xmlns:a16="http://schemas.microsoft.com/office/drawing/2014/main" id="{9C8F4AD7-3E45-4D0B-9A37-6C3FDFBAD172}"/>
            </a:ext>
          </a:extLst>
        </xdr:cNvPr>
        <xdr:cNvSpPr>
          <a:spLocks noChangeAspect="1"/>
        </xdr:cNvSpPr>
      </xdr:nvSpPr>
      <xdr:spPr>
        <a:xfrm>
          <a:off x="5682343" y="163133697"/>
          <a:ext cx="147600" cy="14611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="horz" wrap="square" lIns="45719" tIns="45719" rIns="45719" bIns="45719" numCol="1" spcCol="3810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15</xdr:col>
      <xdr:colOff>120085</xdr:colOff>
      <xdr:row>162</xdr:row>
      <xdr:rowOff>66508</xdr:rowOff>
    </xdr:from>
    <xdr:ext cx="144000" cy="144000"/>
    <xdr:sp macro="" textlink="">
      <xdr:nvSpPr>
        <xdr:cNvPr id="105" name="Oval 42">
          <a:extLst>
            <a:ext uri="{FF2B5EF4-FFF2-40B4-BE49-F238E27FC236}">
              <a16:creationId xmlns:a16="http://schemas.microsoft.com/office/drawing/2014/main" id="{A8F19176-1185-438F-BEF8-66F72A69449A}"/>
            </a:ext>
          </a:extLst>
        </xdr:cNvPr>
        <xdr:cNvSpPr>
          <a:spLocks noChangeAspect="1"/>
        </xdr:cNvSpPr>
      </xdr:nvSpPr>
      <xdr:spPr>
        <a:xfrm>
          <a:off x="6774885" y="40198508"/>
          <a:ext cx="144000" cy="144000"/>
        </a:xfrm>
        <a:prstGeom prst="ellipse">
          <a:avLst/>
        </a:prstGeom>
        <a:solidFill>
          <a:srgbClr val="93405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16</xdr:col>
      <xdr:colOff>120348</xdr:colOff>
      <xdr:row>162</xdr:row>
      <xdr:rowOff>66508</xdr:rowOff>
    </xdr:from>
    <xdr:ext cx="144000" cy="144000"/>
    <xdr:sp macro="" textlink="">
      <xdr:nvSpPr>
        <xdr:cNvPr id="106" name="Oval 49">
          <a:extLst>
            <a:ext uri="{FF2B5EF4-FFF2-40B4-BE49-F238E27FC236}">
              <a16:creationId xmlns:a16="http://schemas.microsoft.com/office/drawing/2014/main" id="{F08DFB62-8E70-4C62-98A5-C75ADC87A045}"/>
            </a:ext>
          </a:extLst>
        </xdr:cNvPr>
        <xdr:cNvSpPr>
          <a:spLocks noChangeAspect="1"/>
        </xdr:cNvSpPr>
      </xdr:nvSpPr>
      <xdr:spPr>
        <a:xfrm>
          <a:off x="7143448" y="40198508"/>
          <a:ext cx="144000" cy="144000"/>
        </a:xfrm>
        <a:prstGeom prst="ellipse">
          <a:avLst/>
        </a:prstGeom>
        <a:solidFill>
          <a:srgbClr val="B9D6D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17</xdr:col>
      <xdr:colOff>114655</xdr:colOff>
      <xdr:row>162</xdr:row>
      <xdr:rowOff>66508</xdr:rowOff>
    </xdr:from>
    <xdr:ext cx="144000" cy="144000"/>
    <xdr:sp macro="" textlink="">
      <xdr:nvSpPr>
        <xdr:cNvPr id="107" name="Oval 51">
          <a:extLst>
            <a:ext uri="{FF2B5EF4-FFF2-40B4-BE49-F238E27FC236}">
              <a16:creationId xmlns:a16="http://schemas.microsoft.com/office/drawing/2014/main" id="{F93D821E-AEE4-4F61-B149-E6EA9149F8E6}"/>
            </a:ext>
          </a:extLst>
        </xdr:cNvPr>
        <xdr:cNvSpPr>
          <a:spLocks noChangeAspect="1"/>
        </xdr:cNvSpPr>
      </xdr:nvSpPr>
      <xdr:spPr>
        <a:xfrm>
          <a:off x="7506055" y="40198508"/>
          <a:ext cx="144000" cy="144000"/>
        </a:xfrm>
        <a:prstGeom prst="ellipse">
          <a:avLst/>
        </a:prstGeom>
        <a:solidFill>
          <a:srgbClr val="F3E9B0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126595</xdr:colOff>
      <xdr:row>594</xdr:row>
      <xdr:rowOff>84059</xdr:rowOff>
    </xdr:from>
    <xdr:ext cx="145715" cy="149494"/>
    <xdr:sp macro="" textlink="">
      <xdr:nvSpPr>
        <xdr:cNvPr id="108" name="Oval 61">
          <a:extLst>
            <a:ext uri="{FF2B5EF4-FFF2-40B4-BE49-F238E27FC236}">
              <a16:creationId xmlns:a16="http://schemas.microsoft.com/office/drawing/2014/main" id="{D7E881D0-F8F5-4125-998C-83E44F132F5B}"/>
            </a:ext>
          </a:extLst>
        </xdr:cNvPr>
        <xdr:cNvSpPr>
          <a:spLocks noChangeAspect="1"/>
        </xdr:cNvSpPr>
      </xdr:nvSpPr>
      <xdr:spPr>
        <a:xfrm>
          <a:off x="5308195" y="154820859"/>
          <a:ext cx="145715" cy="149494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="horz" wrap="square" lIns="45719" tIns="45719" rIns="45719" bIns="45719" numCol="1" spcCol="3810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112561</xdr:colOff>
      <xdr:row>594</xdr:row>
      <xdr:rowOff>84059</xdr:rowOff>
    </xdr:from>
    <xdr:ext cx="145715" cy="149494"/>
    <xdr:sp macro="" textlink="">
      <xdr:nvSpPr>
        <xdr:cNvPr id="109" name="Oval 62">
          <a:extLst>
            <a:ext uri="{FF2B5EF4-FFF2-40B4-BE49-F238E27FC236}">
              <a16:creationId xmlns:a16="http://schemas.microsoft.com/office/drawing/2014/main" id="{48F5DD14-9DD8-46E3-9859-65600E7B876E}"/>
            </a:ext>
          </a:extLst>
        </xdr:cNvPr>
        <xdr:cNvSpPr>
          <a:spLocks noChangeAspect="1"/>
        </xdr:cNvSpPr>
      </xdr:nvSpPr>
      <xdr:spPr>
        <a:xfrm>
          <a:off x="5662461" y="154820859"/>
          <a:ext cx="145715" cy="149494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="horz" wrap="square" lIns="45719" tIns="45719" rIns="45719" bIns="45719" numCol="1" spcCol="3810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29308</xdr:colOff>
      <xdr:row>595</xdr:row>
      <xdr:rowOff>198346</xdr:rowOff>
    </xdr:from>
    <xdr:ext cx="429672" cy="429673"/>
    <xdr:pic>
      <xdr:nvPicPr>
        <xdr:cNvPr id="110" name="Picture 16576">
          <a:extLst>
            <a:ext uri="{FF2B5EF4-FFF2-40B4-BE49-F238E27FC236}">
              <a16:creationId xmlns:a16="http://schemas.microsoft.com/office/drawing/2014/main" id="{6940AAF2-B563-4DBE-AD19-9524F25FE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308" y="152344346"/>
          <a:ext cx="429672" cy="429673"/>
        </a:xfrm>
        <a:prstGeom prst="rect">
          <a:avLst/>
        </a:prstGeom>
      </xdr:spPr>
    </xdr:pic>
    <xdr:clientData/>
  </xdr:oneCellAnchor>
  <xdr:oneCellAnchor>
    <xdr:from>
      <xdr:col>0</xdr:col>
      <xdr:colOff>1962</xdr:colOff>
      <xdr:row>518</xdr:row>
      <xdr:rowOff>234461</xdr:rowOff>
    </xdr:from>
    <xdr:ext cx="371550" cy="575902"/>
    <xdr:pic>
      <xdr:nvPicPr>
        <xdr:cNvPr id="111" name="Picture 16577">
          <a:extLst>
            <a:ext uri="{FF2B5EF4-FFF2-40B4-BE49-F238E27FC236}">
              <a16:creationId xmlns:a16="http://schemas.microsoft.com/office/drawing/2014/main" id="{EE235A7A-53E3-43D6-A02E-5C836E190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62" y="133590811"/>
          <a:ext cx="371550" cy="575902"/>
        </a:xfrm>
        <a:prstGeom prst="rect">
          <a:avLst/>
        </a:prstGeom>
      </xdr:spPr>
    </xdr:pic>
    <xdr:clientData/>
  </xdr:oneCellAnchor>
  <xdr:oneCellAnchor>
    <xdr:from>
      <xdr:col>11</xdr:col>
      <xdr:colOff>122705</xdr:colOff>
      <xdr:row>517</xdr:row>
      <xdr:rowOff>82003</xdr:rowOff>
    </xdr:from>
    <xdr:ext cx="144000" cy="143999"/>
    <xdr:sp macro="" textlink="" fLocksText="0">
      <xdr:nvSpPr>
        <xdr:cNvPr id="112" name="Oval 16580">
          <a:extLst>
            <a:ext uri="{FF2B5EF4-FFF2-40B4-BE49-F238E27FC236}">
              <a16:creationId xmlns:a16="http://schemas.microsoft.com/office/drawing/2014/main" id="{0EC6ABB9-0165-4C0F-8B7E-B8E17465F786}"/>
            </a:ext>
          </a:extLst>
        </xdr:cNvPr>
        <xdr:cNvSpPr>
          <a:spLocks noChangeAspect="1"/>
        </xdr:cNvSpPr>
      </xdr:nvSpPr>
      <xdr:spPr>
        <a:xfrm>
          <a:off x="5319936" y="132162003"/>
          <a:ext cx="144000" cy="143999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120200</xdr:colOff>
      <xdr:row>117</xdr:row>
      <xdr:rowOff>54621</xdr:rowOff>
    </xdr:from>
    <xdr:ext cx="144000" cy="144000"/>
    <xdr:sp macro="" textlink="">
      <xdr:nvSpPr>
        <xdr:cNvPr id="113" name="Oval 16585">
          <a:extLst>
            <a:ext uri="{FF2B5EF4-FFF2-40B4-BE49-F238E27FC236}">
              <a16:creationId xmlns:a16="http://schemas.microsoft.com/office/drawing/2014/main" id="{5DB8DA09-4A29-48A8-8B26-8CC8A887F1D7}"/>
            </a:ext>
          </a:extLst>
        </xdr:cNvPr>
        <xdr:cNvSpPr>
          <a:spLocks noChangeAspect="1"/>
        </xdr:cNvSpPr>
      </xdr:nvSpPr>
      <xdr:spPr>
        <a:xfrm>
          <a:off x="5317431" y="29772621"/>
          <a:ext cx="144000" cy="14400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118219</xdr:colOff>
      <xdr:row>134</xdr:row>
      <xdr:rowOff>68960</xdr:rowOff>
    </xdr:from>
    <xdr:ext cx="144000" cy="144000"/>
    <xdr:sp macro="" textlink="">
      <xdr:nvSpPr>
        <xdr:cNvPr id="114" name="Oval 57">
          <a:extLst>
            <a:ext uri="{FF2B5EF4-FFF2-40B4-BE49-F238E27FC236}">
              <a16:creationId xmlns:a16="http://schemas.microsoft.com/office/drawing/2014/main" id="{F5C077E4-0F6B-410E-B68B-E246F58B9AB4}"/>
            </a:ext>
          </a:extLst>
        </xdr:cNvPr>
        <xdr:cNvSpPr>
          <a:spLocks noChangeAspect="1"/>
        </xdr:cNvSpPr>
      </xdr:nvSpPr>
      <xdr:spPr>
        <a:xfrm>
          <a:off x="5686681" y="34104960"/>
          <a:ext cx="144000" cy="144000"/>
        </a:xfrm>
        <a:prstGeom prst="ellipse">
          <a:avLst/>
        </a:prstGeom>
        <a:solidFill>
          <a:srgbClr val="A14B2C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126991</xdr:colOff>
      <xdr:row>134</xdr:row>
      <xdr:rowOff>68960</xdr:rowOff>
    </xdr:from>
    <xdr:ext cx="144000" cy="144000"/>
    <xdr:sp macro="" textlink="">
      <xdr:nvSpPr>
        <xdr:cNvPr id="115" name="Oval 59">
          <a:extLst>
            <a:ext uri="{FF2B5EF4-FFF2-40B4-BE49-F238E27FC236}">
              <a16:creationId xmlns:a16="http://schemas.microsoft.com/office/drawing/2014/main" id="{06D3132A-FA88-44E4-A6ED-CA37A542E1FE}"/>
            </a:ext>
          </a:extLst>
        </xdr:cNvPr>
        <xdr:cNvSpPr>
          <a:spLocks noChangeAspect="1"/>
        </xdr:cNvSpPr>
      </xdr:nvSpPr>
      <xdr:spPr>
        <a:xfrm>
          <a:off x="5324222" y="34104960"/>
          <a:ext cx="144000" cy="14400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13</xdr:col>
      <xdr:colOff>113123</xdr:colOff>
      <xdr:row>134</xdr:row>
      <xdr:rowOff>68960</xdr:rowOff>
    </xdr:from>
    <xdr:ext cx="144000" cy="144000"/>
    <xdr:sp macro="" textlink="">
      <xdr:nvSpPr>
        <xdr:cNvPr id="116" name="Oval 16589">
          <a:extLst>
            <a:ext uri="{FF2B5EF4-FFF2-40B4-BE49-F238E27FC236}">
              <a16:creationId xmlns:a16="http://schemas.microsoft.com/office/drawing/2014/main" id="{1B158108-33A3-4F00-B0D2-09108A2FCE6B}"/>
            </a:ext>
          </a:extLst>
        </xdr:cNvPr>
        <xdr:cNvSpPr>
          <a:spLocks noChangeAspect="1"/>
        </xdr:cNvSpPr>
      </xdr:nvSpPr>
      <xdr:spPr>
        <a:xfrm>
          <a:off x="6052815" y="34104960"/>
          <a:ext cx="144000" cy="144000"/>
        </a:xfrm>
        <a:prstGeom prst="ellipse">
          <a:avLst/>
        </a:prstGeom>
        <a:solidFill>
          <a:srgbClr val="FBC9C7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14</xdr:col>
      <xdr:colOff>115654</xdr:colOff>
      <xdr:row>134</xdr:row>
      <xdr:rowOff>68960</xdr:rowOff>
    </xdr:from>
    <xdr:ext cx="144000" cy="144000"/>
    <xdr:sp macro="" textlink="">
      <xdr:nvSpPr>
        <xdr:cNvPr id="117" name="Oval 16590">
          <a:extLst>
            <a:ext uri="{FF2B5EF4-FFF2-40B4-BE49-F238E27FC236}">
              <a16:creationId xmlns:a16="http://schemas.microsoft.com/office/drawing/2014/main" id="{41D4EBE6-ABCF-4ABA-BB13-E22131621AE8}"/>
            </a:ext>
          </a:extLst>
        </xdr:cNvPr>
        <xdr:cNvSpPr>
          <a:spLocks noChangeAspect="1"/>
        </xdr:cNvSpPr>
      </xdr:nvSpPr>
      <xdr:spPr>
        <a:xfrm>
          <a:off x="6426577" y="34104960"/>
          <a:ext cx="144000" cy="144000"/>
        </a:xfrm>
        <a:prstGeom prst="ellipse">
          <a:avLst/>
        </a:prstGeom>
        <a:solidFill>
          <a:srgbClr val="A3AEAA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111791</xdr:colOff>
      <xdr:row>144</xdr:row>
      <xdr:rowOff>56296</xdr:rowOff>
    </xdr:from>
    <xdr:ext cx="150350" cy="154946"/>
    <xdr:sp macro="" textlink="" fLocksText="0">
      <xdr:nvSpPr>
        <xdr:cNvPr id="118" name="Oval 36">
          <a:extLst>
            <a:ext uri="{FF2B5EF4-FFF2-40B4-BE49-F238E27FC236}">
              <a16:creationId xmlns:a16="http://schemas.microsoft.com/office/drawing/2014/main" id="{9BE16817-F80F-4CCB-A778-7AD1B603E48F}"/>
            </a:ext>
          </a:extLst>
        </xdr:cNvPr>
        <xdr:cNvSpPr>
          <a:spLocks noChangeAspect="1"/>
        </xdr:cNvSpPr>
      </xdr:nvSpPr>
      <xdr:spPr>
        <a:xfrm>
          <a:off x="5309022" y="36632296"/>
          <a:ext cx="150350" cy="154946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103130</xdr:colOff>
      <xdr:row>144</xdr:row>
      <xdr:rowOff>56296</xdr:rowOff>
    </xdr:from>
    <xdr:ext cx="157144" cy="155696"/>
    <xdr:sp macro="" textlink="" fLocksText="0">
      <xdr:nvSpPr>
        <xdr:cNvPr id="119" name="Oval 52">
          <a:extLst>
            <a:ext uri="{FF2B5EF4-FFF2-40B4-BE49-F238E27FC236}">
              <a16:creationId xmlns:a16="http://schemas.microsoft.com/office/drawing/2014/main" id="{1B982213-CE86-4B9A-9920-09C6B3A2D67A}"/>
            </a:ext>
          </a:extLst>
        </xdr:cNvPr>
        <xdr:cNvSpPr>
          <a:spLocks noChangeAspect="1"/>
        </xdr:cNvSpPr>
      </xdr:nvSpPr>
      <xdr:spPr>
        <a:xfrm>
          <a:off x="5671592" y="36632296"/>
          <a:ext cx="157144" cy="155696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twoCellAnchor editAs="oneCell">
    <xdr:from>
      <xdr:col>11</xdr:col>
      <xdr:colOff>118005</xdr:colOff>
      <xdr:row>694</xdr:row>
      <xdr:rowOff>56174</xdr:rowOff>
    </xdr:from>
    <xdr:to>
      <xdr:col>11</xdr:col>
      <xdr:colOff>262005</xdr:colOff>
      <xdr:row>694</xdr:row>
      <xdr:rowOff>200174</xdr:rowOff>
    </xdr:to>
    <xdr:sp macro="" textlink="" fLocksText="0">
      <xdr:nvSpPr>
        <xdr:cNvPr id="120" name="Oval 55">
          <a:extLst>
            <a:ext uri="{FF2B5EF4-FFF2-40B4-BE49-F238E27FC236}">
              <a16:creationId xmlns:a16="http://schemas.microsoft.com/office/drawing/2014/main" id="{0B6E6639-82A9-4759-B98A-10B5124EB18B}"/>
            </a:ext>
          </a:extLst>
        </xdr:cNvPr>
        <xdr:cNvSpPr>
          <a:spLocks noChangeAspect="1"/>
        </xdr:cNvSpPr>
      </xdr:nvSpPr>
      <xdr:spPr>
        <a:xfrm>
          <a:off x="5315236" y="177602174"/>
          <a:ext cx="144000" cy="1440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11</xdr:col>
      <xdr:colOff>119282</xdr:colOff>
      <xdr:row>523</xdr:row>
      <xdr:rowOff>52408</xdr:rowOff>
    </xdr:from>
    <xdr:to>
      <xdr:col>11</xdr:col>
      <xdr:colOff>264997</xdr:colOff>
      <xdr:row>523</xdr:row>
      <xdr:rowOff>208049</xdr:rowOff>
    </xdr:to>
    <xdr:sp macro="" textlink="" fLocksText="0">
      <xdr:nvSpPr>
        <xdr:cNvPr id="121" name="Oval 16595">
          <a:extLst>
            <a:ext uri="{FF2B5EF4-FFF2-40B4-BE49-F238E27FC236}">
              <a16:creationId xmlns:a16="http://schemas.microsoft.com/office/drawing/2014/main" id="{CC9777BC-6045-478F-A352-72C655747422}"/>
            </a:ext>
          </a:extLst>
        </xdr:cNvPr>
        <xdr:cNvSpPr>
          <a:spLocks noChangeAspect="1"/>
        </xdr:cNvSpPr>
      </xdr:nvSpPr>
      <xdr:spPr>
        <a:xfrm>
          <a:off x="5316513" y="133656408"/>
          <a:ext cx="145715" cy="155641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12</xdr:col>
      <xdr:colOff>111212</xdr:colOff>
      <xdr:row>523</xdr:row>
      <xdr:rowOff>52408</xdr:rowOff>
    </xdr:from>
    <xdr:to>
      <xdr:col>12</xdr:col>
      <xdr:colOff>260102</xdr:colOff>
      <xdr:row>523</xdr:row>
      <xdr:rowOff>208049</xdr:rowOff>
    </xdr:to>
    <xdr:sp macro="" textlink="" fLocksText="0">
      <xdr:nvSpPr>
        <xdr:cNvPr id="122" name="Oval 16596">
          <a:extLst>
            <a:ext uri="{FF2B5EF4-FFF2-40B4-BE49-F238E27FC236}">
              <a16:creationId xmlns:a16="http://schemas.microsoft.com/office/drawing/2014/main" id="{E4DF8DE3-6CF3-432A-911E-34B10AD3B2D1}"/>
            </a:ext>
          </a:extLst>
        </xdr:cNvPr>
        <xdr:cNvSpPr>
          <a:spLocks noChangeAspect="1"/>
        </xdr:cNvSpPr>
      </xdr:nvSpPr>
      <xdr:spPr>
        <a:xfrm>
          <a:off x="5679674" y="133656408"/>
          <a:ext cx="148890" cy="155641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11</xdr:col>
      <xdr:colOff>118470</xdr:colOff>
      <xdr:row>99</xdr:row>
      <xdr:rowOff>63918</xdr:rowOff>
    </xdr:from>
    <xdr:to>
      <xdr:col>11</xdr:col>
      <xdr:colOff>262470</xdr:colOff>
      <xdr:row>99</xdr:row>
      <xdr:rowOff>209211</xdr:rowOff>
    </xdr:to>
    <xdr:sp macro="" textlink="" fLocksText="0">
      <xdr:nvSpPr>
        <xdr:cNvPr id="123" name="Oval 16597">
          <a:extLst>
            <a:ext uri="{FF2B5EF4-FFF2-40B4-BE49-F238E27FC236}">
              <a16:creationId xmlns:a16="http://schemas.microsoft.com/office/drawing/2014/main" id="{0436D395-1162-4F34-9F45-30C2DA8D2599}"/>
            </a:ext>
          </a:extLst>
        </xdr:cNvPr>
        <xdr:cNvSpPr>
          <a:spLocks noChangeAspect="1"/>
        </xdr:cNvSpPr>
      </xdr:nvSpPr>
      <xdr:spPr>
        <a:xfrm>
          <a:off x="5300070" y="24505068"/>
          <a:ext cx="144000" cy="143339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12</xdr:col>
      <xdr:colOff>120664</xdr:colOff>
      <xdr:row>99</xdr:row>
      <xdr:rowOff>63918</xdr:rowOff>
    </xdr:from>
    <xdr:to>
      <xdr:col>12</xdr:col>
      <xdr:colOff>264664</xdr:colOff>
      <xdr:row>99</xdr:row>
      <xdr:rowOff>209211</xdr:rowOff>
    </xdr:to>
    <xdr:sp macro="" textlink="" fLocksText="0">
      <xdr:nvSpPr>
        <xdr:cNvPr id="124" name="Oval 16598">
          <a:extLst>
            <a:ext uri="{FF2B5EF4-FFF2-40B4-BE49-F238E27FC236}">
              <a16:creationId xmlns:a16="http://schemas.microsoft.com/office/drawing/2014/main" id="{B7361A8A-F228-418E-BA85-6D4B796E7E40}"/>
            </a:ext>
          </a:extLst>
        </xdr:cNvPr>
        <xdr:cNvSpPr>
          <a:spLocks noChangeAspect="1"/>
        </xdr:cNvSpPr>
      </xdr:nvSpPr>
      <xdr:spPr>
        <a:xfrm>
          <a:off x="5670564" y="24505068"/>
          <a:ext cx="144000" cy="143339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oneCellAnchor>
    <xdr:from>
      <xdr:col>0</xdr:col>
      <xdr:colOff>7216</xdr:colOff>
      <xdr:row>436</xdr:row>
      <xdr:rowOff>340275</xdr:rowOff>
    </xdr:from>
    <xdr:ext cx="346616" cy="346616"/>
    <xdr:pic>
      <xdr:nvPicPr>
        <xdr:cNvPr id="125" name="Picture 16599">
          <a:extLst>
            <a:ext uri="{FF2B5EF4-FFF2-40B4-BE49-F238E27FC236}">
              <a16:creationId xmlns:a16="http://schemas.microsoft.com/office/drawing/2014/main" id="{9ED277FB-16C5-47DE-B86C-138BB5A09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16" y="111503375"/>
          <a:ext cx="346616" cy="346616"/>
        </a:xfrm>
        <a:prstGeom prst="rect">
          <a:avLst/>
        </a:prstGeom>
      </xdr:spPr>
    </xdr:pic>
    <xdr:clientData/>
  </xdr:oneCellAnchor>
  <xdr:oneCellAnchor>
    <xdr:from>
      <xdr:col>11</xdr:col>
      <xdr:colOff>106854</xdr:colOff>
      <xdr:row>435</xdr:row>
      <xdr:rowOff>53424</xdr:rowOff>
    </xdr:from>
    <xdr:ext cx="153950" cy="152465"/>
    <xdr:sp macro="" textlink="" fLocksText="0">
      <xdr:nvSpPr>
        <xdr:cNvPr id="126" name="Oval 16600">
          <a:extLst>
            <a:ext uri="{FF2B5EF4-FFF2-40B4-BE49-F238E27FC236}">
              <a16:creationId xmlns:a16="http://schemas.microsoft.com/office/drawing/2014/main" id="{91598155-30A0-4A89-BBBE-C32B1AA6AF4B}"/>
            </a:ext>
          </a:extLst>
        </xdr:cNvPr>
        <xdr:cNvSpPr>
          <a:spLocks noChangeAspect="1"/>
        </xdr:cNvSpPr>
      </xdr:nvSpPr>
      <xdr:spPr>
        <a:xfrm>
          <a:off x="5304085" y="110797424"/>
          <a:ext cx="153950" cy="152465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108763</xdr:colOff>
      <xdr:row>435</xdr:row>
      <xdr:rowOff>53424</xdr:rowOff>
    </xdr:from>
    <xdr:ext cx="147600" cy="152465"/>
    <xdr:sp macro="" textlink="" fLocksText="0">
      <xdr:nvSpPr>
        <xdr:cNvPr id="127" name="Oval 16601">
          <a:extLst>
            <a:ext uri="{FF2B5EF4-FFF2-40B4-BE49-F238E27FC236}">
              <a16:creationId xmlns:a16="http://schemas.microsoft.com/office/drawing/2014/main" id="{65763313-DCCE-4B01-9D8B-207AC077F850}"/>
            </a:ext>
          </a:extLst>
        </xdr:cNvPr>
        <xdr:cNvSpPr>
          <a:spLocks noChangeAspect="1"/>
        </xdr:cNvSpPr>
      </xdr:nvSpPr>
      <xdr:spPr>
        <a:xfrm>
          <a:off x="5677225" y="110797424"/>
          <a:ext cx="147600" cy="15246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21185</xdr:colOff>
      <xdr:row>546</xdr:row>
      <xdr:rowOff>140566</xdr:rowOff>
    </xdr:from>
    <xdr:ext cx="382907" cy="382907"/>
    <xdr:pic>
      <xdr:nvPicPr>
        <xdr:cNvPr id="128" name="Picture 16603">
          <a:extLst>
            <a:ext uri="{FF2B5EF4-FFF2-40B4-BE49-F238E27FC236}">
              <a16:creationId xmlns:a16="http://schemas.microsoft.com/office/drawing/2014/main" id="{1E4BC888-DDEE-4CC8-A7D9-EDADB7A94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85" y="141155016"/>
          <a:ext cx="382907" cy="38290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449</xdr:row>
      <xdr:rowOff>304196</xdr:rowOff>
    </xdr:from>
    <xdr:ext cx="440170" cy="440170"/>
    <xdr:pic>
      <xdr:nvPicPr>
        <xdr:cNvPr id="129" name="Picture 16625">
          <a:extLst>
            <a:ext uri="{FF2B5EF4-FFF2-40B4-BE49-F238E27FC236}">
              <a16:creationId xmlns:a16="http://schemas.microsoft.com/office/drawing/2014/main" id="{65A23786-55CB-412C-A6C7-21992C4E7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4991546"/>
          <a:ext cx="440170" cy="440170"/>
        </a:xfrm>
        <a:prstGeom prst="rect">
          <a:avLst/>
        </a:prstGeom>
      </xdr:spPr>
    </xdr:pic>
    <xdr:clientData/>
  </xdr:oneCellAnchor>
  <xdr:oneCellAnchor>
    <xdr:from>
      <xdr:col>11</xdr:col>
      <xdr:colOff>106854</xdr:colOff>
      <xdr:row>448</xdr:row>
      <xdr:rowOff>50840</xdr:rowOff>
    </xdr:from>
    <xdr:ext cx="153950" cy="152465"/>
    <xdr:sp macro="" textlink="" fLocksText="0">
      <xdr:nvSpPr>
        <xdr:cNvPr id="130" name="Oval 16626">
          <a:extLst>
            <a:ext uri="{FF2B5EF4-FFF2-40B4-BE49-F238E27FC236}">
              <a16:creationId xmlns:a16="http://schemas.microsoft.com/office/drawing/2014/main" id="{A6F5AA51-1F91-4445-BCCB-37ACE526C4C1}"/>
            </a:ext>
          </a:extLst>
        </xdr:cNvPr>
        <xdr:cNvSpPr>
          <a:spLocks noChangeAspect="1"/>
        </xdr:cNvSpPr>
      </xdr:nvSpPr>
      <xdr:spPr>
        <a:xfrm>
          <a:off x="5304085" y="114350840"/>
          <a:ext cx="153950" cy="152465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108763</xdr:colOff>
      <xdr:row>448</xdr:row>
      <xdr:rowOff>50840</xdr:rowOff>
    </xdr:from>
    <xdr:ext cx="147600" cy="152465"/>
    <xdr:sp macro="" textlink="" fLocksText="0">
      <xdr:nvSpPr>
        <xdr:cNvPr id="131" name="Oval 16627">
          <a:extLst>
            <a:ext uri="{FF2B5EF4-FFF2-40B4-BE49-F238E27FC236}">
              <a16:creationId xmlns:a16="http://schemas.microsoft.com/office/drawing/2014/main" id="{A5FD8699-F986-4C7A-8371-50B2D4D7C1A8}"/>
            </a:ext>
          </a:extLst>
        </xdr:cNvPr>
        <xdr:cNvSpPr>
          <a:spLocks noChangeAspect="1"/>
        </xdr:cNvSpPr>
      </xdr:nvSpPr>
      <xdr:spPr>
        <a:xfrm>
          <a:off x="5677225" y="114350840"/>
          <a:ext cx="147600" cy="15246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0</xdr:colOff>
      <xdr:row>710</xdr:row>
      <xdr:rowOff>288636</xdr:rowOff>
    </xdr:from>
    <xdr:ext cx="425739" cy="484271"/>
    <xdr:pic>
      <xdr:nvPicPr>
        <xdr:cNvPr id="132" name="Picture 16628">
          <a:extLst>
            <a:ext uri="{FF2B5EF4-FFF2-40B4-BE49-F238E27FC236}">
              <a16:creationId xmlns:a16="http://schemas.microsoft.com/office/drawing/2014/main" id="{46EF959B-43D9-4955-BD81-C2C27CB0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5994386"/>
          <a:ext cx="425739" cy="48427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712</xdr:row>
      <xdr:rowOff>216880</xdr:rowOff>
    </xdr:from>
    <xdr:ext cx="425739" cy="425739"/>
    <xdr:pic>
      <xdr:nvPicPr>
        <xdr:cNvPr id="133" name="Picture 64">
          <a:extLst>
            <a:ext uri="{FF2B5EF4-FFF2-40B4-BE49-F238E27FC236}">
              <a16:creationId xmlns:a16="http://schemas.microsoft.com/office/drawing/2014/main" id="{3B925DBA-692D-4C56-B9B9-E700C6997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6544930"/>
          <a:ext cx="425739" cy="42573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714</xdr:row>
      <xdr:rowOff>209261</xdr:rowOff>
    </xdr:from>
    <xdr:ext cx="425739" cy="425739"/>
    <xdr:pic>
      <xdr:nvPicPr>
        <xdr:cNvPr id="134" name="Picture 65">
          <a:extLst>
            <a:ext uri="{FF2B5EF4-FFF2-40B4-BE49-F238E27FC236}">
              <a16:creationId xmlns:a16="http://schemas.microsoft.com/office/drawing/2014/main" id="{841CCFAF-1744-4D3A-97C5-C0FF77A63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7058011"/>
          <a:ext cx="425739" cy="425739"/>
        </a:xfrm>
        <a:prstGeom prst="rect">
          <a:avLst/>
        </a:prstGeom>
      </xdr:spPr>
    </xdr:pic>
    <xdr:clientData/>
  </xdr:oneCellAnchor>
  <xdr:oneCellAnchor>
    <xdr:from>
      <xdr:col>12</xdr:col>
      <xdr:colOff>109294</xdr:colOff>
      <xdr:row>689</xdr:row>
      <xdr:rowOff>43979</xdr:rowOff>
    </xdr:from>
    <xdr:ext cx="150350" cy="153525"/>
    <xdr:sp macro="" textlink="">
      <xdr:nvSpPr>
        <xdr:cNvPr id="135" name="Oval 66">
          <a:extLst>
            <a:ext uri="{FF2B5EF4-FFF2-40B4-BE49-F238E27FC236}">
              <a16:creationId xmlns:a16="http://schemas.microsoft.com/office/drawing/2014/main" id="{F4BC5B34-4283-4085-8B51-A24235C29955}"/>
            </a:ext>
          </a:extLst>
        </xdr:cNvPr>
        <xdr:cNvSpPr>
          <a:spLocks noChangeAspect="1"/>
        </xdr:cNvSpPr>
      </xdr:nvSpPr>
      <xdr:spPr>
        <a:xfrm>
          <a:off x="5659194" y="180072829"/>
          <a:ext cx="150350" cy="15352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="horz" wrap="square" lIns="45719" tIns="45719" rIns="45719" bIns="45719" numCol="1" spcCol="3810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118005</xdr:colOff>
      <xdr:row>689</xdr:row>
      <xdr:rowOff>47138</xdr:rowOff>
    </xdr:from>
    <xdr:ext cx="144000" cy="144000"/>
    <xdr:sp macro="" textlink="" fLocksText="0">
      <xdr:nvSpPr>
        <xdr:cNvPr id="136" name="Oval 70">
          <a:extLst>
            <a:ext uri="{FF2B5EF4-FFF2-40B4-BE49-F238E27FC236}">
              <a16:creationId xmlns:a16="http://schemas.microsoft.com/office/drawing/2014/main" id="{6A6E54DB-1C24-4D3A-822E-2AD48F3D15BD}"/>
            </a:ext>
          </a:extLst>
        </xdr:cNvPr>
        <xdr:cNvSpPr>
          <a:spLocks noChangeAspect="1"/>
        </xdr:cNvSpPr>
      </xdr:nvSpPr>
      <xdr:spPr>
        <a:xfrm>
          <a:off x="5299605" y="180075988"/>
          <a:ext cx="144000" cy="1440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38100</xdr:colOff>
      <xdr:row>690</xdr:row>
      <xdr:rowOff>129887</xdr:rowOff>
    </xdr:from>
    <xdr:ext cx="728807" cy="728807"/>
    <xdr:pic>
      <xdr:nvPicPr>
        <xdr:cNvPr id="137" name="Picture 71">
          <a:extLst>
            <a:ext uri="{FF2B5EF4-FFF2-40B4-BE49-F238E27FC236}">
              <a16:creationId xmlns:a16="http://schemas.microsoft.com/office/drawing/2014/main" id="{981C95A2-5EAA-43AD-B2A9-5F1FFFC35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80361937"/>
          <a:ext cx="728807" cy="728807"/>
        </a:xfrm>
        <a:prstGeom prst="rect">
          <a:avLst/>
        </a:prstGeom>
      </xdr:spPr>
    </xdr:pic>
    <xdr:clientData/>
  </xdr:oneCellAnchor>
  <xdr:twoCellAnchor editAs="oneCell">
    <xdr:from>
      <xdr:col>11</xdr:col>
      <xdr:colOff>122671</xdr:colOff>
      <xdr:row>709</xdr:row>
      <xdr:rowOff>52178</xdr:rowOff>
    </xdr:from>
    <xdr:to>
      <xdr:col>11</xdr:col>
      <xdr:colOff>268386</xdr:colOff>
      <xdr:row>709</xdr:row>
      <xdr:rowOff>201672</xdr:rowOff>
    </xdr:to>
    <xdr:sp macro="" textlink="">
      <xdr:nvSpPr>
        <xdr:cNvPr id="138" name="Oval 72">
          <a:extLst>
            <a:ext uri="{FF2B5EF4-FFF2-40B4-BE49-F238E27FC236}">
              <a16:creationId xmlns:a16="http://schemas.microsoft.com/office/drawing/2014/main" id="{37B562F9-4A7B-40FD-B5F2-86BE78DFC21A}"/>
            </a:ext>
          </a:extLst>
        </xdr:cNvPr>
        <xdr:cNvSpPr>
          <a:spLocks noChangeAspect="1"/>
        </xdr:cNvSpPr>
      </xdr:nvSpPr>
      <xdr:spPr>
        <a:xfrm>
          <a:off x="5319902" y="181408178"/>
          <a:ext cx="145715" cy="149494"/>
        </a:xfrm>
        <a:prstGeom prst="ellipse">
          <a:avLst/>
        </a:prstGeom>
        <a:solidFill>
          <a:srgbClr val="778A49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="horz" wrap="square" lIns="45719" tIns="45719" rIns="45719" bIns="45719" numCol="1" spcCol="3810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oneCellAnchor>
    <xdr:from>
      <xdr:col>12</xdr:col>
      <xdr:colOff>124178</xdr:colOff>
      <xdr:row>709</xdr:row>
      <xdr:rowOff>59394</xdr:rowOff>
    </xdr:from>
    <xdr:ext cx="144000" cy="144000"/>
    <xdr:sp macro="" textlink="">
      <xdr:nvSpPr>
        <xdr:cNvPr id="139" name="Oval 74">
          <a:extLst>
            <a:ext uri="{FF2B5EF4-FFF2-40B4-BE49-F238E27FC236}">
              <a16:creationId xmlns:a16="http://schemas.microsoft.com/office/drawing/2014/main" id="{0FA0D7C4-98EF-462A-938C-814A998E0E9F}"/>
            </a:ext>
          </a:extLst>
        </xdr:cNvPr>
        <xdr:cNvSpPr>
          <a:spLocks noChangeAspect="1"/>
        </xdr:cNvSpPr>
      </xdr:nvSpPr>
      <xdr:spPr>
        <a:xfrm>
          <a:off x="5692640" y="181415394"/>
          <a:ext cx="144000" cy="144000"/>
        </a:xfrm>
        <a:prstGeom prst="ellipse">
          <a:avLst/>
        </a:prstGeom>
        <a:solidFill>
          <a:srgbClr val="FFFFFF"/>
        </a:solidFill>
        <a:ln w="6350" cap="flat">
          <a:solidFill>
            <a:schemeClr val="tx1">
              <a:lumMod val="50000"/>
              <a:lumOff val="50000"/>
            </a:schemeClr>
          </a:solidFill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59947</xdr:colOff>
      <xdr:row>459</xdr:row>
      <xdr:rowOff>72809</xdr:rowOff>
    </xdr:from>
    <xdr:ext cx="294552" cy="209867"/>
    <xdr:pic>
      <xdr:nvPicPr>
        <xdr:cNvPr id="140" name="Picture 39">
          <a:extLst>
            <a:ext uri="{FF2B5EF4-FFF2-40B4-BE49-F238E27FC236}">
              <a16:creationId xmlns:a16="http://schemas.microsoft.com/office/drawing/2014/main" id="{B1D706C2-307B-4AEE-B8EB-C7B6FFCF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947" y="117509709"/>
          <a:ext cx="294552" cy="209867"/>
        </a:xfrm>
        <a:prstGeom prst="rect">
          <a:avLst/>
        </a:prstGeom>
      </xdr:spPr>
    </xdr:pic>
    <xdr:clientData/>
  </xdr:oneCellAnchor>
  <xdr:oneCellAnchor>
    <xdr:from>
      <xdr:col>0</xdr:col>
      <xdr:colOff>47304</xdr:colOff>
      <xdr:row>461</xdr:row>
      <xdr:rowOff>26187</xdr:rowOff>
    </xdr:from>
    <xdr:ext cx="319885" cy="293895"/>
    <xdr:pic>
      <xdr:nvPicPr>
        <xdr:cNvPr id="141" name="Picture 45">
          <a:extLst>
            <a:ext uri="{FF2B5EF4-FFF2-40B4-BE49-F238E27FC236}">
              <a16:creationId xmlns:a16="http://schemas.microsoft.com/office/drawing/2014/main" id="{1CA49A79-ACE7-4178-854F-908F9AEA0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04" y="117971087"/>
          <a:ext cx="319885" cy="293895"/>
        </a:xfrm>
        <a:prstGeom prst="rect">
          <a:avLst/>
        </a:prstGeom>
      </xdr:spPr>
    </xdr:pic>
    <xdr:clientData/>
  </xdr:oneCellAnchor>
  <xdr:oneCellAnchor>
    <xdr:from>
      <xdr:col>0</xdr:col>
      <xdr:colOff>26006</xdr:colOff>
      <xdr:row>463</xdr:row>
      <xdr:rowOff>11465</xdr:rowOff>
    </xdr:from>
    <xdr:ext cx="346616" cy="292457"/>
    <xdr:pic>
      <xdr:nvPicPr>
        <xdr:cNvPr id="142" name="Picture 46">
          <a:extLst>
            <a:ext uri="{FF2B5EF4-FFF2-40B4-BE49-F238E27FC236}">
              <a16:creationId xmlns:a16="http://schemas.microsoft.com/office/drawing/2014/main" id="{471BB4AA-B001-49F8-AB3F-94EC84B86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06" y="118464365"/>
          <a:ext cx="346616" cy="292457"/>
        </a:xfrm>
        <a:prstGeom prst="rect">
          <a:avLst/>
        </a:prstGeom>
      </xdr:spPr>
    </xdr:pic>
    <xdr:clientData/>
  </xdr:oneCellAnchor>
  <xdr:oneCellAnchor>
    <xdr:from>
      <xdr:col>0</xdr:col>
      <xdr:colOff>14583</xdr:colOff>
      <xdr:row>465</xdr:row>
      <xdr:rowOff>6739</xdr:rowOff>
    </xdr:from>
    <xdr:ext cx="346615" cy="292457"/>
    <xdr:pic>
      <xdr:nvPicPr>
        <xdr:cNvPr id="143" name="Picture 50">
          <a:extLst>
            <a:ext uri="{FF2B5EF4-FFF2-40B4-BE49-F238E27FC236}">
              <a16:creationId xmlns:a16="http://schemas.microsoft.com/office/drawing/2014/main" id="{F2EDDD1A-E3FD-4155-9118-B582F33E0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83" y="118967639"/>
          <a:ext cx="346615" cy="292457"/>
        </a:xfrm>
        <a:prstGeom prst="rect">
          <a:avLst/>
        </a:prstGeom>
      </xdr:spPr>
    </xdr:pic>
    <xdr:clientData/>
  </xdr:oneCellAnchor>
  <xdr:oneCellAnchor>
    <xdr:from>
      <xdr:col>0</xdr:col>
      <xdr:colOff>811</xdr:colOff>
      <xdr:row>467</xdr:row>
      <xdr:rowOff>2451</xdr:rowOff>
    </xdr:from>
    <xdr:ext cx="352593" cy="323945"/>
    <xdr:pic>
      <xdr:nvPicPr>
        <xdr:cNvPr id="144" name="Picture 53">
          <a:extLst>
            <a:ext uri="{FF2B5EF4-FFF2-40B4-BE49-F238E27FC236}">
              <a16:creationId xmlns:a16="http://schemas.microsoft.com/office/drawing/2014/main" id="{33BFD29E-2C8D-41D0-BBF3-D7E2C1FB9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1" y="119471351"/>
          <a:ext cx="352593" cy="323945"/>
        </a:xfrm>
        <a:prstGeom prst="rect">
          <a:avLst/>
        </a:prstGeom>
      </xdr:spPr>
    </xdr:pic>
    <xdr:clientData/>
  </xdr:oneCellAnchor>
  <xdr:twoCellAnchor editAs="oneCell">
    <xdr:from>
      <xdr:col>11</xdr:col>
      <xdr:colOff>108180</xdr:colOff>
      <xdr:row>457</xdr:row>
      <xdr:rowOff>53351</xdr:rowOff>
    </xdr:from>
    <xdr:to>
      <xdr:col>11</xdr:col>
      <xdr:colOff>255780</xdr:colOff>
      <xdr:row>457</xdr:row>
      <xdr:rowOff>197219</xdr:rowOff>
    </xdr:to>
    <xdr:sp macro="" textlink="" fLocksText="0">
      <xdr:nvSpPr>
        <xdr:cNvPr id="145" name="Oval 54">
          <a:extLst>
            <a:ext uri="{FF2B5EF4-FFF2-40B4-BE49-F238E27FC236}">
              <a16:creationId xmlns:a16="http://schemas.microsoft.com/office/drawing/2014/main" id="{B73C2A2A-D792-42B3-816D-9343BD5F5C3A}"/>
            </a:ext>
          </a:extLst>
        </xdr:cNvPr>
        <xdr:cNvSpPr>
          <a:spLocks noChangeAspect="1"/>
        </xdr:cNvSpPr>
      </xdr:nvSpPr>
      <xdr:spPr>
        <a:xfrm>
          <a:off x="5305411" y="116639351"/>
          <a:ext cx="147600" cy="143868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 editAs="oneCell">
    <xdr:from>
      <xdr:col>12</xdr:col>
      <xdr:colOff>106946</xdr:colOff>
      <xdr:row>457</xdr:row>
      <xdr:rowOff>53351</xdr:rowOff>
    </xdr:from>
    <xdr:to>
      <xdr:col>12</xdr:col>
      <xdr:colOff>254546</xdr:colOff>
      <xdr:row>457</xdr:row>
      <xdr:rowOff>197219</xdr:rowOff>
    </xdr:to>
    <xdr:sp macro="" textlink="" fLocksText="0">
      <xdr:nvSpPr>
        <xdr:cNvPr id="146" name="Oval 16593">
          <a:extLst>
            <a:ext uri="{FF2B5EF4-FFF2-40B4-BE49-F238E27FC236}">
              <a16:creationId xmlns:a16="http://schemas.microsoft.com/office/drawing/2014/main" id="{32819732-A2AF-41CF-B808-2A25F3326AF2}"/>
            </a:ext>
          </a:extLst>
        </xdr:cNvPr>
        <xdr:cNvSpPr>
          <a:spLocks noChangeAspect="1"/>
        </xdr:cNvSpPr>
      </xdr:nvSpPr>
      <xdr:spPr>
        <a:xfrm>
          <a:off x="5675408" y="116639351"/>
          <a:ext cx="147600" cy="143868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oneCellAnchor>
    <xdr:from>
      <xdr:col>0</xdr:col>
      <xdr:colOff>18635</xdr:colOff>
      <xdr:row>551</xdr:row>
      <xdr:rowOff>361287</xdr:rowOff>
    </xdr:from>
    <xdr:ext cx="354330" cy="431839"/>
    <xdr:pic>
      <xdr:nvPicPr>
        <xdr:cNvPr id="147" name="Picture 16594">
          <a:extLst>
            <a:ext uri="{FF2B5EF4-FFF2-40B4-BE49-F238E27FC236}">
              <a16:creationId xmlns:a16="http://schemas.microsoft.com/office/drawing/2014/main" id="{E9BB9F30-FE1E-4344-A5D2-C5BF6B06E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35" y="142912437"/>
          <a:ext cx="354330" cy="431839"/>
        </a:xfrm>
        <a:prstGeom prst="rect">
          <a:avLst/>
        </a:prstGeom>
      </xdr:spPr>
    </xdr:pic>
    <xdr:clientData/>
  </xdr:oneCellAnchor>
  <xdr:oneCellAnchor>
    <xdr:from>
      <xdr:col>11</xdr:col>
      <xdr:colOff>117456</xdr:colOff>
      <xdr:row>550</xdr:row>
      <xdr:rowOff>44329</xdr:rowOff>
    </xdr:from>
    <xdr:ext cx="145715" cy="155641"/>
    <xdr:sp macro="" textlink="" fLocksText="0">
      <xdr:nvSpPr>
        <xdr:cNvPr id="148" name="Oval 16610">
          <a:extLst>
            <a:ext uri="{FF2B5EF4-FFF2-40B4-BE49-F238E27FC236}">
              <a16:creationId xmlns:a16="http://schemas.microsoft.com/office/drawing/2014/main" id="{4F4C1E50-67C1-42B8-A642-7D6CB6A4296F}"/>
            </a:ext>
          </a:extLst>
        </xdr:cNvPr>
        <xdr:cNvSpPr>
          <a:spLocks noChangeAspect="1"/>
        </xdr:cNvSpPr>
      </xdr:nvSpPr>
      <xdr:spPr>
        <a:xfrm>
          <a:off x="5314687" y="140506329"/>
          <a:ext cx="145715" cy="155641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109386</xdr:colOff>
      <xdr:row>550</xdr:row>
      <xdr:rowOff>44329</xdr:rowOff>
    </xdr:from>
    <xdr:ext cx="148890" cy="155641"/>
    <xdr:sp macro="" textlink="" fLocksText="0">
      <xdr:nvSpPr>
        <xdr:cNvPr id="149" name="Oval 16611">
          <a:extLst>
            <a:ext uri="{FF2B5EF4-FFF2-40B4-BE49-F238E27FC236}">
              <a16:creationId xmlns:a16="http://schemas.microsoft.com/office/drawing/2014/main" id="{633F249A-38BB-40B4-A650-A937D34C54B0}"/>
            </a:ext>
          </a:extLst>
        </xdr:cNvPr>
        <xdr:cNvSpPr>
          <a:spLocks noChangeAspect="1"/>
        </xdr:cNvSpPr>
      </xdr:nvSpPr>
      <xdr:spPr>
        <a:xfrm>
          <a:off x="5677848" y="140506329"/>
          <a:ext cx="148890" cy="155641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twoCellAnchor editAs="oneCell">
    <xdr:from>
      <xdr:col>11</xdr:col>
      <xdr:colOff>117457</xdr:colOff>
      <xdr:row>542</xdr:row>
      <xdr:rowOff>61326</xdr:rowOff>
    </xdr:from>
    <xdr:to>
      <xdr:col>11</xdr:col>
      <xdr:colOff>263172</xdr:colOff>
      <xdr:row>542</xdr:row>
      <xdr:rowOff>216967</xdr:rowOff>
    </xdr:to>
    <xdr:sp macro="" textlink="" fLocksText="0">
      <xdr:nvSpPr>
        <xdr:cNvPr id="150" name="Oval 16612">
          <a:extLst>
            <a:ext uri="{FF2B5EF4-FFF2-40B4-BE49-F238E27FC236}">
              <a16:creationId xmlns:a16="http://schemas.microsoft.com/office/drawing/2014/main" id="{EAC4482F-635B-47E6-8583-5030B1206065}"/>
            </a:ext>
          </a:extLst>
        </xdr:cNvPr>
        <xdr:cNvSpPr>
          <a:spLocks noChangeAspect="1"/>
        </xdr:cNvSpPr>
      </xdr:nvSpPr>
      <xdr:spPr>
        <a:xfrm>
          <a:off x="5314688" y="138491326"/>
          <a:ext cx="145715" cy="155641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oneCellAnchor>
    <xdr:from>
      <xdr:col>0</xdr:col>
      <xdr:colOff>25715</xdr:colOff>
      <xdr:row>560</xdr:row>
      <xdr:rowOff>357177</xdr:rowOff>
    </xdr:from>
    <xdr:ext cx="378042" cy="460739"/>
    <xdr:pic>
      <xdr:nvPicPr>
        <xdr:cNvPr id="151" name="Picture 16614">
          <a:extLst>
            <a:ext uri="{FF2B5EF4-FFF2-40B4-BE49-F238E27FC236}">
              <a16:creationId xmlns:a16="http://schemas.microsoft.com/office/drawing/2014/main" id="{B113BBB4-6172-40F3-9176-5245F664E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15" y="145651527"/>
          <a:ext cx="378042" cy="460739"/>
        </a:xfrm>
        <a:prstGeom prst="rect">
          <a:avLst/>
        </a:prstGeom>
      </xdr:spPr>
    </xdr:pic>
    <xdr:clientData/>
  </xdr:oneCellAnchor>
  <xdr:oneCellAnchor>
    <xdr:from>
      <xdr:col>11</xdr:col>
      <xdr:colOff>117456</xdr:colOff>
      <xdr:row>559</xdr:row>
      <xdr:rowOff>44332</xdr:rowOff>
    </xdr:from>
    <xdr:ext cx="145715" cy="155641"/>
    <xdr:sp macro="" textlink="" fLocksText="0">
      <xdr:nvSpPr>
        <xdr:cNvPr id="152" name="Oval 16618">
          <a:extLst>
            <a:ext uri="{FF2B5EF4-FFF2-40B4-BE49-F238E27FC236}">
              <a16:creationId xmlns:a16="http://schemas.microsoft.com/office/drawing/2014/main" id="{3A9863E1-43E7-42BC-96CA-7CF6D302202F}"/>
            </a:ext>
          </a:extLst>
        </xdr:cNvPr>
        <xdr:cNvSpPr>
          <a:spLocks noChangeAspect="1"/>
        </xdr:cNvSpPr>
      </xdr:nvSpPr>
      <xdr:spPr>
        <a:xfrm>
          <a:off x="5314687" y="142792332"/>
          <a:ext cx="145715" cy="155641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109386</xdr:colOff>
      <xdr:row>559</xdr:row>
      <xdr:rowOff>44332</xdr:rowOff>
    </xdr:from>
    <xdr:ext cx="148890" cy="155641"/>
    <xdr:sp macro="" textlink="" fLocksText="0">
      <xdr:nvSpPr>
        <xdr:cNvPr id="153" name="Oval 16619">
          <a:extLst>
            <a:ext uri="{FF2B5EF4-FFF2-40B4-BE49-F238E27FC236}">
              <a16:creationId xmlns:a16="http://schemas.microsoft.com/office/drawing/2014/main" id="{76903EE8-B1B8-4932-A778-94F3513A8E88}"/>
            </a:ext>
          </a:extLst>
        </xdr:cNvPr>
        <xdr:cNvSpPr>
          <a:spLocks noChangeAspect="1"/>
        </xdr:cNvSpPr>
      </xdr:nvSpPr>
      <xdr:spPr>
        <a:xfrm>
          <a:off x="5677848" y="142792332"/>
          <a:ext cx="148890" cy="155641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27069</xdr:colOff>
      <xdr:row>243</xdr:row>
      <xdr:rowOff>352876</xdr:rowOff>
    </xdr:from>
    <xdr:ext cx="346616" cy="422438"/>
    <xdr:pic>
      <xdr:nvPicPr>
        <xdr:cNvPr id="154" name="Picture 16606">
          <a:extLst>
            <a:ext uri="{FF2B5EF4-FFF2-40B4-BE49-F238E27FC236}">
              <a16:creationId xmlns:a16="http://schemas.microsoft.com/office/drawing/2014/main" id="{DCEF90A6-4A05-43C6-8876-6073A5E3C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069" y="60900126"/>
          <a:ext cx="346616" cy="422438"/>
        </a:xfrm>
        <a:prstGeom prst="rect">
          <a:avLst/>
        </a:prstGeom>
      </xdr:spPr>
    </xdr:pic>
    <xdr:clientData/>
  </xdr:oneCellAnchor>
  <xdr:oneCellAnchor>
    <xdr:from>
      <xdr:col>11</xdr:col>
      <xdr:colOff>106854</xdr:colOff>
      <xdr:row>242</xdr:row>
      <xdr:rowOff>51567</xdr:rowOff>
    </xdr:from>
    <xdr:ext cx="153950" cy="152465"/>
    <xdr:sp macro="" textlink="" fLocksText="0">
      <xdr:nvSpPr>
        <xdr:cNvPr id="155" name="Oval 16613">
          <a:extLst>
            <a:ext uri="{FF2B5EF4-FFF2-40B4-BE49-F238E27FC236}">
              <a16:creationId xmlns:a16="http://schemas.microsoft.com/office/drawing/2014/main" id="{0645CAF2-48A0-44A8-8C72-7682B6BBFA73}"/>
            </a:ext>
          </a:extLst>
        </xdr:cNvPr>
        <xdr:cNvSpPr>
          <a:spLocks noChangeAspect="1"/>
        </xdr:cNvSpPr>
      </xdr:nvSpPr>
      <xdr:spPr>
        <a:xfrm>
          <a:off x="5304085" y="61773567"/>
          <a:ext cx="153950" cy="152465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108763</xdr:colOff>
      <xdr:row>242</xdr:row>
      <xdr:rowOff>51567</xdr:rowOff>
    </xdr:from>
    <xdr:ext cx="147600" cy="152465"/>
    <xdr:sp macro="" textlink="" fLocksText="0">
      <xdr:nvSpPr>
        <xdr:cNvPr id="156" name="Oval 16620">
          <a:extLst>
            <a:ext uri="{FF2B5EF4-FFF2-40B4-BE49-F238E27FC236}">
              <a16:creationId xmlns:a16="http://schemas.microsoft.com/office/drawing/2014/main" id="{D7CE1A6D-9DFA-4B58-A6B2-0367F2221748}"/>
            </a:ext>
          </a:extLst>
        </xdr:cNvPr>
        <xdr:cNvSpPr>
          <a:spLocks noChangeAspect="1"/>
        </xdr:cNvSpPr>
      </xdr:nvSpPr>
      <xdr:spPr>
        <a:xfrm>
          <a:off x="5677225" y="61773567"/>
          <a:ext cx="147600" cy="15246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0</xdr:colOff>
      <xdr:row>487</xdr:row>
      <xdr:rowOff>266634</xdr:rowOff>
    </xdr:from>
    <xdr:ext cx="401819" cy="494741"/>
    <xdr:pic>
      <xdr:nvPicPr>
        <xdr:cNvPr id="157" name="Picture 16624">
          <a:extLst>
            <a:ext uri="{FF2B5EF4-FFF2-40B4-BE49-F238E27FC236}">
              <a16:creationId xmlns:a16="http://schemas.microsoft.com/office/drawing/2014/main" id="{7E9A555C-B7D1-4AA9-BEA5-D361C0053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5082234"/>
          <a:ext cx="401819" cy="494741"/>
        </a:xfrm>
        <a:prstGeom prst="rect">
          <a:avLst/>
        </a:prstGeom>
      </xdr:spPr>
    </xdr:pic>
    <xdr:clientData/>
  </xdr:oneCellAnchor>
  <xdr:oneCellAnchor>
    <xdr:from>
      <xdr:col>11</xdr:col>
      <xdr:colOff>120952</xdr:colOff>
      <xdr:row>486</xdr:row>
      <xdr:rowOff>103674</xdr:rowOff>
    </xdr:from>
    <xdr:ext cx="136800" cy="136799"/>
    <xdr:sp macro="" textlink="">
      <xdr:nvSpPr>
        <xdr:cNvPr id="158" name="Oval 16632">
          <a:extLst>
            <a:ext uri="{FF2B5EF4-FFF2-40B4-BE49-F238E27FC236}">
              <a16:creationId xmlns:a16="http://schemas.microsoft.com/office/drawing/2014/main" id="{A90CCDA9-05B1-4875-B953-816BFC952366}"/>
            </a:ext>
          </a:extLst>
        </xdr:cNvPr>
        <xdr:cNvSpPr>
          <a:spLocks noChangeAspect="1"/>
        </xdr:cNvSpPr>
      </xdr:nvSpPr>
      <xdr:spPr>
        <a:xfrm>
          <a:off x="5302552" y="124639874"/>
          <a:ext cx="136800" cy="136799"/>
        </a:xfrm>
        <a:prstGeom prst="ellipse">
          <a:avLst/>
        </a:prstGeom>
        <a:solidFill>
          <a:srgbClr val="FFFFFF"/>
        </a:solidFill>
        <a:ln w="6350" cap="flat">
          <a:solidFill>
            <a:schemeClr val="tx1">
              <a:lumMod val="50000"/>
              <a:lumOff val="50000"/>
            </a:schemeClr>
          </a:solidFill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114544</xdr:colOff>
      <xdr:row>658</xdr:row>
      <xdr:rowOff>58370</xdr:rowOff>
    </xdr:from>
    <xdr:ext cx="145715" cy="146115"/>
    <xdr:sp macro="" textlink="" fLocksText="0">
      <xdr:nvSpPr>
        <xdr:cNvPr id="159" name="Oval 37">
          <a:extLst>
            <a:ext uri="{FF2B5EF4-FFF2-40B4-BE49-F238E27FC236}">
              <a16:creationId xmlns:a16="http://schemas.microsoft.com/office/drawing/2014/main" id="{7E37565A-21ED-4C21-BFB6-C65677C24D3C}"/>
            </a:ext>
          </a:extLst>
        </xdr:cNvPr>
        <xdr:cNvSpPr>
          <a:spLocks noChangeAspect="1"/>
        </xdr:cNvSpPr>
      </xdr:nvSpPr>
      <xdr:spPr>
        <a:xfrm>
          <a:off x="5311775" y="168460370"/>
          <a:ext cx="145715" cy="14611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105990</xdr:colOff>
      <xdr:row>401</xdr:row>
      <xdr:rowOff>60487</xdr:rowOff>
    </xdr:from>
    <xdr:ext cx="153950" cy="152465"/>
    <xdr:sp macro="" textlink="" fLocksText="0">
      <xdr:nvSpPr>
        <xdr:cNvPr id="160" name="Oval 16604">
          <a:extLst>
            <a:ext uri="{FF2B5EF4-FFF2-40B4-BE49-F238E27FC236}">
              <a16:creationId xmlns:a16="http://schemas.microsoft.com/office/drawing/2014/main" id="{0843DE24-F83D-4AEB-838E-DE9415418D1F}"/>
            </a:ext>
          </a:extLst>
        </xdr:cNvPr>
        <xdr:cNvSpPr>
          <a:spLocks noChangeAspect="1"/>
        </xdr:cNvSpPr>
      </xdr:nvSpPr>
      <xdr:spPr>
        <a:xfrm>
          <a:off x="5303221" y="102168487"/>
          <a:ext cx="153950" cy="152465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107899</xdr:colOff>
      <xdr:row>401</xdr:row>
      <xdr:rowOff>60487</xdr:rowOff>
    </xdr:from>
    <xdr:ext cx="147600" cy="152465"/>
    <xdr:sp macro="" textlink="" fLocksText="0">
      <xdr:nvSpPr>
        <xdr:cNvPr id="161" name="Oval 16629">
          <a:extLst>
            <a:ext uri="{FF2B5EF4-FFF2-40B4-BE49-F238E27FC236}">
              <a16:creationId xmlns:a16="http://schemas.microsoft.com/office/drawing/2014/main" id="{8FA239D5-5EBD-4364-8BAD-F9034B6AD5CB}"/>
            </a:ext>
          </a:extLst>
        </xdr:cNvPr>
        <xdr:cNvSpPr>
          <a:spLocks noChangeAspect="1"/>
        </xdr:cNvSpPr>
      </xdr:nvSpPr>
      <xdr:spPr>
        <a:xfrm>
          <a:off x="5676361" y="102168487"/>
          <a:ext cx="147600" cy="15246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52279</xdr:colOff>
      <xdr:row>678</xdr:row>
      <xdr:rowOff>363136</xdr:rowOff>
    </xdr:from>
    <xdr:ext cx="354328" cy="239256"/>
    <xdr:pic>
      <xdr:nvPicPr>
        <xdr:cNvPr id="162" name="Picture 16607">
          <a:extLst>
            <a:ext uri="{FF2B5EF4-FFF2-40B4-BE49-F238E27FC236}">
              <a16:creationId xmlns:a16="http://schemas.microsoft.com/office/drawing/2014/main" id="{2078ACD1-77E9-4F52-AC92-D1279D73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279" y="177394786"/>
          <a:ext cx="354328" cy="239256"/>
        </a:xfrm>
        <a:prstGeom prst="rect">
          <a:avLst/>
        </a:prstGeom>
      </xdr:spPr>
    </xdr:pic>
    <xdr:clientData/>
  </xdr:oneCellAnchor>
  <xdr:oneCellAnchor>
    <xdr:from>
      <xdr:col>11</xdr:col>
      <xdr:colOff>113978</xdr:colOff>
      <xdr:row>677</xdr:row>
      <xdr:rowOff>70139</xdr:rowOff>
    </xdr:from>
    <xdr:ext cx="145715" cy="146115"/>
    <xdr:sp macro="" textlink="" fLocksText="0">
      <xdr:nvSpPr>
        <xdr:cNvPr id="163" name="Oval 16608">
          <a:extLst>
            <a:ext uri="{FF2B5EF4-FFF2-40B4-BE49-F238E27FC236}">
              <a16:creationId xmlns:a16="http://schemas.microsoft.com/office/drawing/2014/main" id="{0A8BB07C-E725-4B41-BEFD-9C531633FA7E}"/>
            </a:ext>
          </a:extLst>
        </xdr:cNvPr>
        <xdr:cNvSpPr>
          <a:spLocks noChangeAspect="1"/>
        </xdr:cNvSpPr>
      </xdr:nvSpPr>
      <xdr:spPr>
        <a:xfrm>
          <a:off x="5295578" y="176847789"/>
          <a:ext cx="145715" cy="146115"/>
        </a:xfrm>
        <a:prstGeom prst="ellipse">
          <a:avLst/>
        </a:prstGeom>
        <a:gradFill>
          <a:gsLst>
            <a:gs pos="46000">
              <a:srgbClr val="E9E0CB"/>
            </a:gs>
            <a:gs pos="58000">
              <a:schemeClr val="bg1"/>
            </a:gs>
          </a:gsLst>
          <a:lin ang="5400000" scaled="1"/>
        </a:gradFill>
        <a:ln w="6350" cap="flat">
          <a:solidFill>
            <a:schemeClr val="accent2"/>
          </a:solidFill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twoCellAnchor>
    <xdr:from>
      <xdr:col>0</xdr:col>
      <xdr:colOff>117891</xdr:colOff>
      <xdr:row>682</xdr:row>
      <xdr:rowOff>11931</xdr:rowOff>
    </xdr:from>
    <xdr:to>
      <xdr:col>0</xdr:col>
      <xdr:colOff>357166</xdr:colOff>
      <xdr:row>682</xdr:row>
      <xdr:rowOff>249524</xdr:rowOff>
    </xdr:to>
    <xdr:sp macro="" textlink="">
      <xdr:nvSpPr>
        <xdr:cNvPr id="164" name="Oval 16609">
          <a:extLst>
            <a:ext uri="{FF2B5EF4-FFF2-40B4-BE49-F238E27FC236}">
              <a16:creationId xmlns:a16="http://schemas.microsoft.com/office/drawing/2014/main" id="{7FA528D6-BF51-4CF8-9E9D-DAAA042E855C}"/>
            </a:ext>
          </a:extLst>
        </xdr:cNvPr>
        <xdr:cNvSpPr/>
      </xdr:nvSpPr>
      <xdr:spPr>
        <a:xfrm>
          <a:off x="117891" y="178173881"/>
          <a:ext cx="239275" cy="237593"/>
        </a:xfrm>
        <a:prstGeom prst="ellipse">
          <a:avLst/>
        </a:prstGeom>
        <a:noFill/>
        <a:ln w="6350" cap="flat">
          <a:solidFill>
            <a:schemeClr val="tx2"/>
          </a:solidFill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sp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kern="1200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oneCellAnchor>
    <xdr:from>
      <xdr:col>12</xdr:col>
      <xdr:colOff>96660</xdr:colOff>
      <xdr:row>677</xdr:row>
      <xdr:rowOff>78797</xdr:rowOff>
    </xdr:from>
    <xdr:ext cx="145715" cy="146115"/>
    <xdr:sp macro="" textlink="" fLocksText="0">
      <xdr:nvSpPr>
        <xdr:cNvPr id="165" name="Oval 16631">
          <a:extLst>
            <a:ext uri="{FF2B5EF4-FFF2-40B4-BE49-F238E27FC236}">
              <a16:creationId xmlns:a16="http://schemas.microsoft.com/office/drawing/2014/main" id="{C8BCF734-1726-4CD1-9EC5-EA09082EFF56}"/>
            </a:ext>
          </a:extLst>
        </xdr:cNvPr>
        <xdr:cNvSpPr>
          <a:spLocks noChangeAspect="1"/>
        </xdr:cNvSpPr>
      </xdr:nvSpPr>
      <xdr:spPr>
        <a:xfrm>
          <a:off x="5646560" y="176856447"/>
          <a:ext cx="145715" cy="146115"/>
        </a:xfrm>
        <a:prstGeom prst="ellipse">
          <a:avLst/>
        </a:prstGeom>
        <a:gradFill>
          <a:gsLst>
            <a:gs pos="46000">
              <a:srgbClr val="E9E0CB"/>
            </a:gs>
            <a:gs pos="58000">
              <a:srgbClr val="93405D"/>
            </a:gs>
          </a:gsLst>
          <a:lin ang="5400000" scaled="1"/>
        </a:gradFill>
        <a:ln w="635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13</xdr:col>
      <xdr:colOff>79342</xdr:colOff>
      <xdr:row>677</xdr:row>
      <xdr:rowOff>78798</xdr:rowOff>
    </xdr:from>
    <xdr:ext cx="145715" cy="146115"/>
    <xdr:sp macro="" textlink="" fLocksText="0">
      <xdr:nvSpPr>
        <xdr:cNvPr id="166" name="Oval 16633">
          <a:extLst>
            <a:ext uri="{FF2B5EF4-FFF2-40B4-BE49-F238E27FC236}">
              <a16:creationId xmlns:a16="http://schemas.microsoft.com/office/drawing/2014/main" id="{8FB208F9-C322-45C2-B7FC-10DBC48146D1}"/>
            </a:ext>
          </a:extLst>
        </xdr:cNvPr>
        <xdr:cNvSpPr>
          <a:spLocks noChangeAspect="1"/>
        </xdr:cNvSpPr>
      </xdr:nvSpPr>
      <xdr:spPr>
        <a:xfrm>
          <a:off x="5997542" y="176856448"/>
          <a:ext cx="145715" cy="146115"/>
        </a:xfrm>
        <a:prstGeom prst="ellipse">
          <a:avLst/>
        </a:prstGeom>
        <a:gradFill>
          <a:gsLst>
            <a:gs pos="46000">
              <a:srgbClr val="E9E0CB"/>
            </a:gs>
            <a:gs pos="58000">
              <a:srgbClr val="B0CED1"/>
            </a:gs>
          </a:gsLst>
          <a:lin ang="5400000" scaled="1"/>
        </a:gradFill>
        <a:ln w="635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twoCellAnchor editAs="oneCell">
    <xdr:from>
      <xdr:col>17</xdr:col>
      <xdr:colOff>112184</xdr:colOff>
      <xdr:row>45</xdr:row>
      <xdr:rowOff>58952</xdr:rowOff>
    </xdr:from>
    <xdr:to>
      <xdr:col>17</xdr:col>
      <xdr:colOff>259359</xdr:colOff>
      <xdr:row>45</xdr:row>
      <xdr:rowOff>209302</xdr:rowOff>
    </xdr:to>
    <xdr:sp macro="" textlink="">
      <xdr:nvSpPr>
        <xdr:cNvPr id="167" name="Oval 16634">
          <a:extLst>
            <a:ext uri="{FF2B5EF4-FFF2-40B4-BE49-F238E27FC236}">
              <a16:creationId xmlns:a16="http://schemas.microsoft.com/office/drawing/2014/main" id="{2C912E7C-C51B-4FE0-B164-CF8BFD32FB8E}"/>
            </a:ext>
          </a:extLst>
        </xdr:cNvPr>
        <xdr:cNvSpPr>
          <a:spLocks noChangeAspect="1"/>
        </xdr:cNvSpPr>
      </xdr:nvSpPr>
      <xdr:spPr>
        <a:xfrm>
          <a:off x="7536799" y="11488952"/>
          <a:ext cx="147175" cy="150350"/>
        </a:xfrm>
        <a:prstGeom prst="ellipse">
          <a:avLst/>
        </a:prstGeom>
        <a:solidFill>
          <a:srgbClr val="112C60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oneCellAnchor>
    <xdr:from>
      <xdr:col>0</xdr:col>
      <xdr:colOff>84</xdr:colOff>
      <xdr:row>367</xdr:row>
      <xdr:rowOff>361061</xdr:rowOff>
    </xdr:from>
    <xdr:ext cx="479320" cy="294803"/>
    <xdr:pic>
      <xdr:nvPicPr>
        <xdr:cNvPr id="168" name="Picture 16635">
          <a:extLst>
            <a:ext uri="{FF2B5EF4-FFF2-40B4-BE49-F238E27FC236}">
              <a16:creationId xmlns:a16="http://schemas.microsoft.com/office/drawing/2014/main" id="{9AAF3E27-BFA4-4153-8A5E-BA8A2BB39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" y="93712411"/>
          <a:ext cx="479320" cy="294803"/>
        </a:xfrm>
        <a:prstGeom prst="rect">
          <a:avLst/>
        </a:prstGeom>
      </xdr:spPr>
    </xdr:pic>
    <xdr:clientData/>
  </xdr:oneCellAnchor>
  <xdr:oneCellAnchor>
    <xdr:from>
      <xdr:col>11</xdr:col>
      <xdr:colOff>106854</xdr:colOff>
      <xdr:row>366</xdr:row>
      <xdr:rowOff>56272</xdr:rowOff>
    </xdr:from>
    <xdr:ext cx="153950" cy="152465"/>
    <xdr:sp macro="" textlink="" fLocksText="0">
      <xdr:nvSpPr>
        <xdr:cNvPr id="169" name="Oval 16636">
          <a:extLst>
            <a:ext uri="{FF2B5EF4-FFF2-40B4-BE49-F238E27FC236}">
              <a16:creationId xmlns:a16="http://schemas.microsoft.com/office/drawing/2014/main" id="{2ED930E9-816F-4646-8C8A-A3BDB5E96531}"/>
            </a:ext>
          </a:extLst>
        </xdr:cNvPr>
        <xdr:cNvSpPr>
          <a:spLocks noChangeAspect="1"/>
        </xdr:cNvSpPr>
      </xdr:nvSpPr>
      <xdr:spPr>
        <a:xfrm>
          <a:off x="5304085" y="93274272"/>
          <a:ext cx="153950" cy="152465"/>
        </a:xfrm>
        <a:prstGeom prst="ellipse">
          <a:avLst/>
        </a:prstGeom>
        <a:solidFill>
          <a:srgbClr val="D17754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108763</xdr:colOff>
      <xdr:row>366</xdr:row>
      <xdr:rowOff>56272</xdr:rowOff>
    </xdr:from>
    <xdr:ext cx="147600" cy="152465"/>
    <xdr:sp macro="" textlink="" fLocksText="0">
      <xdr:nvSpPr>
        <xdr:cNvPr id="170" name="Oval 16637">
          <a:extLst>
            <a:ext uri="{FF2B5EF4-FFF2-40B4-BE49-F238E27FC236}">
              <a16:creationId xmlns:a16="http://schemas.microsoft.com/office/drawing/2014/main" id="{EB97E7A3-2623-45B6-8A0F-C43195615FEF}"/>
            </a:ext>
          </a:extLst>
        </xdr:cNvPr>
        <xdr:cNvSpPr>
          <a:spLocks noChangeAspect="1"/>
        </xdr:cNvSpPr>
      </xdr:nvSpPr>
      <xdr:spPr>
        <a:xfrm>
          <a:off x="5677225" y="93274272"/>
          <a:ext cx="147600" cy="152465"/>
        </a:xfrm>
        <a:prstGeom prst="ellipse">
          <a:avLst/>
        </a:prstGeom>
        <a:solidFill>
          <a:srgbClr val="4A4E44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13</xdr:col>
      <xdr:colOff>108763</xdr:colOff>
      <xdr:row>366</xdr:row>
      <xdr:rowOff>56272</xdr:rowOff>
    </xdr:from>
    <xdr:ext cx="147600" cy="152465"/>
    <xdr:sp macro="" textlink="" fLocksText="0">
      <xdr:nvSpPr>
        <xdr:cNvPr id="171" name="Oval 63">
          <a:extLst>
            <a:ext uri="{FF2B5EF4-FFF2-40B4-BE49-F238E27FC236}">
              <a16:creationId xmlns:a16="http://schemas.microsoft.com/office/drawing/2014/main" id="{9484BCF7-E887-4775-86BB-36FCFC43B617}"/>
            </a:ext>
          </a:extLst>
        </xdr:cNvPr>
        <xdr:cNvSpPr>
          <a:spLocks noChangeAspect="1"/>
        </xdr:cNvSpPr>
      </xdr:nvSpPr>
      <xdr:spPr>
        <a:xfrm>
          <a:off x="6048455" y="93274272"/>
          <a:ext cx="147600" cy="152465"/>
        </a:xfrm>
        <a:prstGeom prst="ellipse">
          <a:avLst/>
        </a:prstGeom>
        <a:solidFill>
          <a:srgbClr val="9D9480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0</xdr:colOff>
      <xdr:row>384</xdr:row>
      <xdr:rowOff>288225</xdr:rowOff>
    </xdr:from>
    <xdr:ext cx="462499" cy="282411"/>
    <xdr:pic>
      <xdr:nvPicPr>
        <xdr:cNvPr id="172" name="Picture 73">
          <a:extLst>
            <a:ext uri="{FF2B5EF4-FFF2-40B4-BE49-F238E27FC236}">
              <a16:creationId xmlns:a16="http://schemas.microsoft.com/office/drawing/2014/main" id="{BCFED514-0CD9-4820-8557-08A1C0EB5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8046475"/>
          <a:ext cx="462499" cy="282411"/>
        </a:xfrm>
        <a:prstGeom prst="rect">
          <a:avLst/>
        </a:prstGeom>
      </xdr:spPr>
    </xdr:pic>
    <xdr:clientData/>
  </xdr:oneCellAnchor>
  <xdr:oneCellAnchor>
    <xdr:from>
      <xdr:col>11</xdr:col>
      <xdr:colOff>106854</xdr:colOff>
      <xdr:row>383</xdr:row>
      <xdr:rowOff>60342</xdr:rowOff>
    </xdr:from>
    <xdr:ext cx="153950" cy="152465"/>
    <xdr:sp macro="" textlink="" fLocksText="0">
      <xdr:nvSpPr>
        <xdr:cNvPr id="173" name="Oval 76">
          <a:extLst>
            <a:ext uri="{FF2B5EF4-FFF2-40B4-BE49-F238E27FC236}">
              <a16:creationId xmlns:a16="http://schemas.microsoft.com/office/drawing/2014/main" id="{A91A40FA-8975-4C3E-934A-9CF457B2612A}"/>
            </a:ext>
          </a:extLst>
        </xdr:cNvPr>
        <xdr:cNvSpPr>
          <a:spLocks noChangeAspect="1"/>
        </xdr:cNvSpPr>
      </xdr:nvSpPr>
      <xdr:spPr>
        <a:xfrm>
          <a:off x="5304085" y="97596342"/>
          <a:ext cx="153950" cy="152465"/>
        </a:xfrm>
        <a:prstGeom prst="ellipse">
          <a:avLst/>
        </a:prstGeom>
        <a:solidFill>
          <a:srgbClr val="93405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108763</xdr:colOff>
      <xdr:row>383</xdr:row>
      <xdr:rowOff>60342</xdr:rowOff>
    </xdr:from>
    <xdr:ext cx="147600" cy="152465"/>
    <xdr:sp macro="" textlink="" fLocksText="0">
      <xdr:nvSpPr>
        <xdr:cNvPr id="174" name="Oval 77">
          <a:extLst>
            <a:ext uri="{FF2B5EF4-FFF2-40B4-BE49-F238E27FC236}">
              <a16:creationId xmlns:a16="http://schemas.microsoft.com/office/drawing/2014/main" id="{A17793E0-AF3C-4975-85B5-AD618B371370}"/>
            </a:ext>
          </a:extLst>
        </xdr:cNvPr>
        <xdr:cNvSpPr>
          <a:spLocks noChangeAspect="1"/>
        </xdr:cNvSpPr>
      </xdr:nvSpPr>
      <xdr:spPr>
        <a:xfrm>
          <a:off x="5677225" y="97596342"/>
          <a:ext cx="147600" cy="152465"/>
        </a:xfrm>
        <a:prstGeom prst="ellipse">
          <a:avLst/>
        </a:prstGeom>
        <a:solidFill>
          <a:srgbClr val="B0CED1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13</xdr:col>
      <xdr:colOff>108763</xdr:colOff>
      <xdr:row>383</xdr:row>
      <xdr:rowOff>60342</xdr:rowOff>
    </xdr:from>
    <xdr:ext cx="147600" cy="152465"/>
    <xdr:sp macro="" textlink="" fLocksText="0">
      <xdr:nvSpPr>
        <xdr:cNvPr id="175" name="Oval 78">
          <a:extLst>
            <a:ext uri="{FF2B5EF4-FFF2-40B4-BE49-F238E27FC236}">
              <a16:creationId xmlns:a16="http://schemas.microsoft.com/office/drawing/2014/main" id="{BE9B05EF-19A0-4EC3-879D-E3A87C0646B0}"/>
            </a:ext>
          </a:extLst>
        </xdr:cNvPr>
        <xdr:cNvSpPr>
          <a:spLocks noChangeAspect="1"/>
        </xdr:cNvSpPr>
      </xdr:nvSpPr>
      <xdr:spPr>
        <a:xfrm>
          <a:off x="6048455" y="97596342"/>
          <a:ext cx="147600" cy="152465"/>
        </a:xfrm>
        <a:prstGeom prst="ellipse">
          <a:avLst/>
        </a:prstGeom>
        <a:solidFill>
          <a:srgbClr val="E9E0C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30465</xdr:colOff>
      <xdr:row>670</xdr:row>
      <xdr:rowOff>0</xdr:rowOff>
    </xdr:from>
    <xdr:ext cx="344594" cy="432203"/>
    <xdr:pic>
      <xdr:nvPicPr>
        <xdr:cNvPr id="176" name="Picture 79">
          <a:extLst>
            <a:ext uri="{FF2B5EF4-FFF2-40B4-BE49-F238E27FC236}">
              <a16:creationId xmlns:a16="http://schemas.microsoft.com/office/drawing/2014/main" id="{A2D0D545-BD45-46B8-9627-B93FCEE20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65" y="174999650"/>
          <a:ext cx="344594" cy="432203"/>
        </a:xfrm>
        <a:prstGeom prst="rect">
          <a:avLst/>
        </a:prstGeom>
      </xdr:spPr>
    </xdr:pic>
    <xdr:clientData/>
  </xdr:oneCellAnchor>
  <xdr:oneCellAnchor>
    <xdr:from>
      <xdr:col>11</xdr:col>
      <xdr:colOff>123841</xdr:colOff>
      <xdr:row>665</xdr:row>
      <xdr:rowOff>54313</xdr:rowOff>
    </xdr:from>
    <xdr:ext cx="144000" cy="144000"/>
    <xdr:sp macro="" textlink="" fLocksText="0">
      <xdr:nvSpPr>
        <xdr:cNvPr id="177" name="Oval 80">
          <a:extLst>
            <a:ext uri="{FF2B5EF4-FFF2-40B4-BE49-F238E27FC236}">
              <a16:creationId xmlns:a16="http://schemas.microsoft.com/office/drawing/2014/main" id="{7D944B39-5A1E-4553-B9F3-14B5911D636A}"/>
            </a:ext>
          </a:extLst>
        </xdr:cNvPr>
        <xdr:cNvSpPr>
          <a:spLocks noChangeAspect="1"/>
        </xdr:cNvSpPr>
      </xdr:nvSpPr>
      <xdr:spPr>
        <a:xfrm>
          <a:off x="5305441" y="173707763"/>
          <a:ext cx="144000" cy="144000"/>
        </a:xfrm>
        <a:prstGeom prst="ellipse">
          <a:avLst/>
        </a:prstGeom>
        <a:solidFill>
          <a:srgbClr val="93405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115180</xdr:colOff>
      <xdr:row>665</xdr:row>
      <xdr:rowOff>54313</xdr:rowOff>
    </xdr:from>
    <xdr:ext cx="144000" cy="144000"/>
    <xdr:sp macro="" textlink="" fLocksText="0">
      <xdr:nvSpPr>
        <xdr:cNvPr id="178" name="Oval 81">
          <a:extLst>
            <a:ext uri="{FF2B5EF4-FFF2-40B4-BE49-F238E27FC236}">
              <a16:creationId xmlns:a16="http://schemas.microsoft.com/office/drawing/2014/main" id="{B860EBE6-73C3-4F15-A642-32E86C797D37}"/>
            </a:ext>
          </a:extLst>
        </xdr:cNvPr>
        <xdr:cNvSpPr>
          <a:spLocks noChangeAspect="1"/>
        </xdr:cNvSpPr>
      </xdr:nvSpPr>
      <xdr:spPr>
        <a:xfrm>
          <a:off x="5665080" y="173707763"/>
          <a:ext cx="144000" cy="144000"/>
        </a:xfrm>
        <a:prstGeom prst="ellipse">
          <a:avLst/>
        </a:prstGeom>
        <a:solidFill>
          <a:srgbClr val="B0CED1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13</xdr:col>
      <xdr:colOff>115180</xdr:colOff>
      <xdr:row>665</xdr:row>
      <xdr:rowOff>54313</xdr:rowOff>
    </xdr:from>
    <xdr:ext cx="144000" cy="144000"/>
    <xdr:sp macro="" textlink="" fLocksText="0">
      <xdr:nvSpPr>
        <xdr:cNvPr id="179" name="Oval 82">
          <a:extLst>
            <a:ext uri="{FF2B5EF4-FFF2-40B4-BE49-F238E27FC236}">
              <a16:creationId xmlns:a16="http://schemas.microsoft.com/office/drawing/2014/main" id="{12061023-CF2C-448C-9EA0-2151AFC886F6}"/>
            </a:ext>
          </a:extLst>
        </xdr:cNvPr>
        <xdr:cNvSpPr>
          <a:spLocks noChangeAspect="1"/>
        </xdr:cNvSpPr>
      </xdr:nvSpPr>
      <xdr:spPr>
        <a:xfrm>
          <a:off x="6033380" y="173707763"/>
          <a:ext cx="144000" cy="144000"/>
        </a:xfrm>
        <a:prstGeom prst="ellipse">
          <a:avLst/>
        </a:prstGeom>
        <a:solidFill>
          <a:srgbClr val="E9E0C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119914</xdr:colOff>
      <xdr:row>117</xdr:row>
      <xdr:rowOff>54621</xdr:rowOff>
    </xdr:from>
    <xdr:ext cx="144000" cy="144000"/>
    <xdr:sp macro="" textlink="">
      <xdr:nvSpPr>
        <xdr:cNvPr id="180" name="Oval 56">
          <a:extLst>
            <a:ext uri="{FF2B5EF4-FFF2-40B4-BE49-F238E27FC236}">
              <a16:creationId xmlns:a16="http://schemas.microsoft.com/office/drawing/2014/main" id="{575CFDEE-9EF9-42D8-B2F0-DBEFBFAB4DCE}"/>
            </a:ext>
          </a:extLst>
        </xdr:cNvPr>
        <xdr:cNvSpPr>
          <a:spLocks noChangeAspect="1"/>
        </xdr:cNvSpPr>
      </xdr:nvSpPr>
      <xdr:spPr>
        <a:xfrm>
          <a:off x="5688376" y="29772621"/>
          <a:ext cx="144000" cy="144000"/>
        </a:xfrm>
        <a:prstGeom prst="ellipse">
          <a:avLst/>
        </a:prstGeom>
        <a:solidFill>
          <a:srgbClr val="FBC9C7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13</xdr:col>
      <xdr:colOff>126530</xdr:colOff>
      <xdr:row>117</xdr:row>
      <xdr:rowOff>66257</xdr:rowOff>
    </xdr:from>
    <xdr:ext cx="144000" cy="144000"/>
    <xdr:sp macro="" textlink="">
      <xdr:nvSpPr>
        <xdr:cNvPr id="181" name="Oval 16592">
          <a:extLst>
            <a:ext uri="{FF2B5EF4-FFF2-40B4-BE49-F238E27FC236}">
              <a16:creationId xmlns:a16="http://schemas.microsoft.com/office/drawing/2014/main" id="{AD567F59-A82B-4FF6-94AF-2EEA77AB69FD}"/>
            </a:ext>
          </a:extLst>
        </xdr:cNvPr>
        <xdr:cNvSpPr>
          <a:spLocks noChangeAspect="1"/>
        </xdr:cNvSpPr>
      </xdr:nvSpPr>
      <xdr:spPr>
        <a:xfrm>
          <a:off x="6066222" y="29784257"/>
          <a:ext cx="144000" cy="144000"/>
        </a:xfrm>
        <a:prstGeom prst="ellipse">
          <a:avLst/>
        </a:prstGeom>
        <a:solidFill>
          <a:srgbClr val="93405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14</xdr:col>
      <xdr:colOff>107851</xdr:colOff>
      <xdr:row>117</xdr:row>
      <xdr:rowOff>66257</xdr:rowOff>
    </xdr:from>
    <xdr:ext cx="144000" cy="144000"/>
    <xdr:sp macro="" textlink="">
      <xdr:nvSpPr>
        <xdr:cNvPr id="182" name="Oval 16602">
          <a:extLst>
            <a:ext uri="{FF2B5EF4-FFF2-40B4-BE49-F238E27FC236}">
              <a16:creationId xmlns:a16="http://schemas.microsoft.com/office/drawing/2014/main" id="{F403A242-E484-4C04-8790-A24A3366D4E5}"/>
            </a:ext>
          </a:extLst>
        </xdr:cNvPr>
        <xdr:cNvSpPr>
          <a:spLocks noChangeAspect="1"/>
        </xdr:cNvSpPr>
      </xdr:nvSpPr>
      <xdr:spPr>
        <a:xfrm>
          <a:off x="6418774" y="29784257"/>
          <a:ext cx="144000" cy="144000"/>
        </a:xfrm>
        <a:prstGeom prst="ellipse">
          <a:avLst/>
        </a:prstGeom>
        <a:solidFill>
          <a:srgbClr val="B9D6D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15</xdr:col>
      <xdr:colOff>117173</xdr:colOff>
      <xdr:row>117</xdr:row>
      <xdr:rowOff>59643</xdr:rowOff>
    </xdr:from>
    <xdr:ext cx="144000" cy="144000"/>
    <xdr:sp macro="" textlink="">
      <xdr:nvSpPr>
        <xdr:cNvPr id="183" name="Oval 67">
          <a:extLst>
            <a:ext uri="{FF2B5EF4-FFF2-40B4-BE49-F238E27FC236}">
              <a16:creationId xmlns:a16="http://schemas.microsoft.com/office/drawing/2014/main" id="{7C311810-C276-4A4E-A177-B7E1BFA8B0FD}"/>
            </a:ext>
          </a:extLst>
        </xdr:cNvPr>
        <xdr:cNvSpPr>
          <a:spLocks noChangeAspect="1"/>
        </xdr:cNvSpPr>
      </xdr:nvSpPr>
      <xdr:spPr>
        <a:xfrm>
          <a:off x="6799327" y="29777643"/>
          <a:ext cx="144000" cy="144000"/>
        </a:xfrm>
        <a:prstGeom prst="ellipse">
          <a:avLst/>
        </a:prstGeom>
        <a:solidFill>
          <a:srgbClr val="F3E9B0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15528</xdr:colOff>
      <xdr:row>666</xdr:row>
      <xdr:rowOff>327749</xdr:rowOff>
    </xdr:from>
    <xdr:ext cx="374998" cy="330506"/>
    <xdr:pic>
      <xdr:nvPicPr>
        <xdr:cNvPr id="184" name="Picture 87">
          <a:extLst>
            <a:ext uri="{FF2B5EF4-FFF2-40B4-BE49-F238E27FC236}">
              <a16:creationId xmlns:a16="http://schemas.microsoft.com/office/drawing/2014/main" id="{F7F1EB13-AB97-48DE-9D02-B9C6F8621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28" y="174197099"/>
          <a:ext cx="374998" cy="330506"/>
        </a:xfrm>
        <a:prstGeom prst="rect">
          <a:avLst/>
        </a:prstGeom>
      </xdr:spPr>
    </xdr:pic>
    <xdr:clientData/>
  </xdr:oneCellAnchor>
  <xdr:oneCellAnchor>
    <xdr:from>
      <xdr:col>0</xdr:col>
      <xdr:colOff>33073</xdr:colOff>
      <xdr:row>673</xdr:row>
      <xdr:rowOff>0</xdr:rowOff>
    </xdr:from>
    <xdr:ext cx="330730" cy="553087"/>
    <xdr:pic>
      <xdr:nvPicPr>
        <xdr:cNvPr id="185" name="Picture 88">
          <a:extLst>
            <a:ext uri="{FF2B5EF4-FFF2-40B4-BE49-F238E27FC236}">
              <a16:creationId xmlns:a16="http://schemas.microsoft.com/office/drawing/2014/main" id="{E8663BDE-42E9-4BF2-B172-5D011F9F6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073" y="175761650"/>
          <a:ext cx="330730" cy="55308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224497</xdr:rowOff>
    </xdr:from>
    <xdr:ext cx="423333" cy="423333"/>
    <xdr:pic>
      <xdr:nvPicPr>
        <xdr:cNvPr id="186" name="Picture 16584">
          <a:extLst>
            <a:ext uri="{FF2B5EF4-FFF2-40B4-BE49-F238E27FC236}">
              <a16:creationId xmlns:a16="http://schemas.microsoft.com/office/drawing/2014/main" id="{EC7682AC-43C1-43D5-9A3C-7390B8E65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396397"/>
          <a:ext cx="423333" cy="42333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135</xdr:row>
      <xdr:rowOff>166958</xdr:rowOff>
    </xdr:from>
    <xdr:ext cx="423333" cy="423333"/>
    <xdr:pic>
      <xdr:nvPicPr>
        <xdr:cNvPr id="187" name="Picture 16586">
          <a:extLst>
            <a:ext uri="{FF2B5EF4-FFF2-40B4-BE49-F238E27FC236}">
              <a16:creationId xmlns:a16="http://schemas.microsoft.com/office/drawing/2014/main" id="{76BD4217-F491-45C9-8A4E-0209105A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733058"/>
          <a:ext cx="423333" cy="423333"/>
        </a:xfrm>
        <a:prstGeom prst="rect">
          <a:avLst/>
        </a:prstGeom>
      </xdr:spPr>
    </xdr:pic>
    <xdr:clientData/>
  </xdr:oneCellAnchor>
  <xdr:oneCellAnchor>
    <xdr:from>
      <xdr:col>0</xdr:col>
      <xdr:colOff>10079</xdr:colOff>
      <xdr:row>163</xdr:row>
      <xdr:rowOff>28592</xdr:rowOff>
    </xdr:from>
    <xdr:ext cx="450146" cy="450146"/>
    <xdr:pic>
      <xdr:nvPicPr>
        <xdr:cNvPr id="188" name="Picture 16588">
          <a:extLst>
            <a:ext uri="{FF2B5EF4-FFF2-40B4-BE49-F238E27FC236}">
              <a16:creationId xmlns:a16="http://schemas.microsoft.com/office/drawing/2014/main" id="{15BC714B-C3F7-497F-88AC-A3FC233DC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79" y="40376492"/>
          <a:ext cx="450146" cy="4501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226</xdr:row>
      <xdr:rowOff>271812</xdr:rowOff>
    </xdr:from>
    <xdr:ext cx="445043" cy="473673"/>
    <xdr:pic>
      <xdr:nvPicPr>
        <xdr:cNvPr id="189" name="Picture 89">
          <a:extLst>
            <a:ext uri="{FF2B5EF4-FFF2-40B4-BE49-F238E27FC236}">
              <a16:creationId xmlns:a16="http://schemas.microsoft.com/office/drawing/2014/main" id="{16C344DD-BD91-452A-92A5-1AB10014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5605712"/>
          <a:ext cx="445043" cy="473673"/>
        </a:xfrm>
        <a:prstGeom prst="rect">
          <a:avLst/>
        </a:prstGeom>
      </xdr:spPr>
    </xdr:pic>
    <xdr:clientData/>
  </xdr:oneCellAnchor>
  <xdr:oneCellAnchor>
    <xdr:from>
      <xdr:col>11</xdr:col>
      <xdr:colOff>107615</xdr:colOff>
      <xdr:row>225</xdr:row>
      <xdr:rowOff>65869</xdr:rowOff>
    </xdr:from>
    <xdr:ext cx="144000" cy="146381"/>
    <xdr:sp macro="" textlink="" fLocksText="0">
      <xdr:nvSpPr>
        <xdr:cNvPr id="190" name="Oval 90">
          <a:extLst>
            <a:ext uri="{FF2B5EF4-FFF2-40B4-BE49-F238E27FC236}">
              <a16:creationId xmlns:a16="http://schemas.microsoft.com/office/drawing/2014/main" id="{0B6FD7B3-F116-4C94-8D55-5AFBFB86B1C4}"/>
            </a:ext>
          </a:extLst>
        </xdr:cNvPr>
        <xdr:cNvSpPr>
          <a:spLocks noChangeAspect="1"/>
        </xdr:cNvSpPr>
      </xdr:nvSpPr>
      <xdr:spPr>
        <a:xfrm>
          <a:off x="5304846" y="57215869"/>
          <a:ext cx="144000" cy="146381"/>
        </a:xfrm>
        <a:prstGeom prst="ellipse">
          <a:avLst/>
        </a:prstGeom>
        <a:solidFill>
          <a:srgbClr val="112C60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109809</xdr:colOff>
      <xdr:row>225</xdr:row>
      <xdr:rowOff>65869</xdr:rowOff>
    </xdr:from>
    <xdr:ext cx="144000" cy="146381"/>
    <xdr:sp macro="" textlink="" fLocksText="0">
      <xdr:nvSpPr>
        <xdr:cNvPr id="191" name="Oval 92">
          <a:extLst>
            <a:ext uri="{FF2B5EF4-FFF2-40B4-BE49-F238E27FC236}">
              <a16:creationId xmlns:a16="http://schemas.microsoft.com/office/drawing/2014/main" id="{48A6B83C-D307-4F05-9E52-45C8AF9CA74E}"/>
            </a:ext>
          </a:extLst>
        </xdr:cNvPr>
        <xdr:cNvSpPr>
          <a:spLocks noChangeAspect="1"/>
        </xdr:cNvSpPr>
      </xdr:nvSpPr>
      <xdr:spPr>
        <a:xfrm>
          <a:off x="5678271" y="57215869"/>
          <a:ext cx="144000" cy="146381"/>
        </a:xfrm>
        <a:prstGeom prst="ellipse">
          <a:avLst/>
        </a:prstGeom>
        <a:solidFill>
          <a:srgbClr val="E9E0C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27069</xdr:colOff>
      <xdr:row>259</xdr:row>
      <xdr:rowOff>1039</xdr:rowOff>
    </xdr:from>
    <xdr:ext cx="346616" cy="422438"/>
    <xdr:pic>
      <xdr:nvPicPr>
        <xdr:cNvPr id="192" name="Picture 93">
          <a:extLst>
            <a:ext uri="{FF2B5EF4-FFF2-40B4-BE49-F238E27FC236}">
              <a16:creationId xmlns:a16="http://schemas.microsoft.com/office/drawing/2014/main" id="{986D98EA-CCE9-449A-9841-19A7B470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069" y="64866289"/>
          <a:ext cx="346616" cy="422438"/>
        </a:xfrm>
        <a:prstGeom prst="rect">
          <a:avLst/>
        </a:prstGeom>
      </xdr:spPr>
    </xdr:pic>
    <xdr:clientData/>
  </xdr:oneCellAnchor>
  <xdr:oneCellAnchor>
    <xdr:from>
      <xdr:col>11</xdr:col>
      <xdr:colOff>113644</xdr:colOff>
      <xdr:row>257</xdr:row>
      <xdr:rowOff>51540</xdr:rowOff>
    </xdr:from>
    <xdr:ext cx="147600" cy="146115"/>
    <xdr:sp macro="" textlink="" fLocksText="0">
      <xdr:nvSpPr>
        <xdr:cNvPr id="193" name="Oval 97">
          <a:extLst>
            <a:ext uri="{FF2B5EF4-FFF2-40B4-BE49-F238E27FC236}">
              <a16:creationId xmlns:a16="http://schemas.microsoft.com/office/drawing/2014/main" id="{F3C3772B-BFE1-4A1E-93FB-F33820A98885}"/>
            </a:ext>
          </a:extLst>
        </xdr:cNvPr>
        <xdr:cNvSpPr>
          <a:spLocks noChangeAspect="1"/>
        </xdr:cNvSpPr>
      </xdr:nvSpPr>
      <xdr:spPr>
        <a:xfrm>
          <a:off x="5310875" y="65583540"/>
          <a:ext cx="147600" cy="146115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104983</xdr:colOff>
      <xdr:row>257</xdr:row>
      <xdr:rowOff>51540</xdr:rowOff>
    </xdr:from>
    <xdr:ext cx="147600" cy="146115"/>
    <xdr:sp macro="" textlink="" fLocksText="0">
      <xdr:nvSpPr>
        <xdr:cNvPr id="194" name="Oval 98">
          <a:extLst>
            <a:ext uri="{FF2B5EF4-FFF2-40B4-BE49-F238E27FC236}">
              <a16:creationId xmlns:a16="http://schemas.microsoft.com/office/drawing/2014/main" id="{365196B5-6A8B-4BD7-9587-B3E78E4053D1}"/>
            </a:ext>
          </a:extLst>
        </xdr:cNvPr>
        <xdr:cNvSpPr>
          <a:spLocks noChangeAspect="1"/>
        </xdr:cNvSpPr>
      </xdr:nvSpPr>
      <xdr:spPr>
        <a:xfrm>
          <a:off x="5673445" y="65583540"/>
          <a:ext cx="147600" cy="14611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61079</xdr:colOff>
      <xdr:row>310</xdr:row>
      <xdr:rowOff>327965</xdr:rowOff>
    </xdr:from>
    <xdr:ext cx="320078" cy="391648"/>
    <xdr:pic>
      <xdr:nvPicPr>
        <xdr:cNvPr id="195" name="Picture 100">
          <a:extLst>
            <a:ext uri="{FF2B5EF4-FFF2-40B4-BE49-F238E27FC236}">
              <a16:creationId xmlns:a16="http://schemas.microsoft.com/office/drawing/2014/main" id="{C6AE47A8-D29C-4074-9CA6-EBA27CF38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079" y="78426615"/>
          <a:ext cx="320078" cy="391648"/>
        </a:xfrm>
        <a:prstGeom prst="rect">
          <a:avLst/>
        </a:prstGeom>
      </xdr:spPr>
    </xdr:pic>
    <xdr:clientData/>
  </xdr:oneCellAnchor>
  <xdr:oneCellAnchor>
    <xdr:from>
      <xdr:col>11</xdr:col>
      <xdr:colOff>106854</xdr:colOff>
      <xdr:row>309</xdr:row>
      <xdr:rowOff>63598</xdr:rowOff>
    </xdr:from>
    <xdr:ext cx="153950" cy="152465"/>
    <xdr:sp macro="" textlink="" fLocksText="0">
      <xdr:nvSpPr>
        <xdr:cNvPr id="196" name="Oval 101">
          <a:extLst>
            <a:ext uri="{FF2B5EF4-FFF2-40B4-BE49-F238E27FC236}">
              <a16:creationId xmlns:a16="http://schemas.microsoft.com/office/drawing/2014/main" id="{01A16598-9502-45B9-BDC8-31B03D7A04FA}"/>
            </a:ext>
          </a:extLst>
        </xdr:cNvPr>
        <xdr:cNvSpPr>
          <a:spLocks noChangeAspect="1"/>
        </xdr:cNvSpPr>
      </xdr:nvSpPr>
      <xdr:spPr>
        <a:xfrm>
          <a:off x="5304085" y="78803598"/>
          <a:ext cx="153950" cy="152465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108763</xdr:colOff>
      <xdr:row>309</xdr:row>
      <xdr:rowOff>63598</xdr:rowOff>
    </xdr:from>
    <xdr:ext cx="147600" cy="152465"/>
    <xdr:sp macro="" textlink="" fLocksText="0">
      <xdr:nvSpPr>
        <xdr:cNvPr id="197" name="Oval 102">
          <a:extLst>
            <a:ext uri="{FF2B5EF4-FFF2-40B4-BE49-F238E27FC236}">
              <a16:creationId xmlns:a16="http://schemas.microsoft.com/office/drawing/2014/main" id="{FA9EBA71-DC2B-4D93-BC7D-E0C77BE0F1C9}"/>
            </a:ext>
          </a:extLst>
        </xdr:cNvPr>
        <xdr:cNvSpPr>
          <a:spLocks noChangeAspect="1"/>
        </xdr:cNvSpPr>
      </xdr:nvSpPr>
      <xdr:spPr>
        <a:xfrm>
          <a:off x="5677225" y="78803598"/>
          <a:ext cx="147600" cy="15246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124318</xdr:colOff>
      <xdr:row>75</xdr:row>
      <xdr:rowOff>70576</xdr:rowOff>
    </xdr:from>
    <xdr:ext cx="144000" cy="150350"/>
    <xdr:sp macro="" textlink="" fLocksText="0">
      <xdr:nvSpPr>
        <xdr:cNvPr id="198" name="Oval 126">
          <a:extLst>
            <a:ext uri="{FF2B5EF4-FFF2-40B4-BE49-F238E27FC236}">
              <a16:creationId xmlns:a16="http://schemas.microsoft.com/office/drawing/2014/main" id="{07941657-A481-2649-8653-1EEA405CC749}"/>
            </a:ext>
          </a:extLst>
        </xdr:cNvPr>
        <xdr:cNvSpPr>
          <a:spLocks noChangeAspect="1"/>
        </xdr:cNvSpPr>
      </xdr:nvSpPr>
      <xdr:spPr>
        <a:xfrm>
          <a:off x="5321549" y="17342576"/>
          <a:ext cx="144000" cy="15035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115572</xdr:colOff>
      <xdr:row>75</xdr:row>
      <xdr:rowOff>70576</xdr:rowOff>
    </xdr:from>
    <xdr:ext cx="144000" cy="150350"/>
    <xdr:sp macro="" textlink="">
      <xdr:nvSpPr>
        <xdr:cNvPr id="199" name="Oval 127">
          <a:extLst>
            <a:ext uri="{FF2B5EF4-FFF2-40B4-BE49-F238E27FC236}">
              <a16:creationId xmlns:a16="http://schemas.microsoft.com/office/drawing/2014/main" id="{993D3D24-8857-114C-AD07-B167648226CD}"/>
            </a:ext>
          </a:extLst>
        </xdr:cNvPr>
        <xdr:cNvSpPr>
          <a:spLocks noChangeAspect="1"/>
        </xdr:cNvSpPr>
      </xdr:nvSpPr>
      <xdr:spPr>
        <a:xfrm>
          <a:off x="5684034" y="17342576"/>
          <a:ext cx="144000" cy="150350"/>
        </a:xfrm>
        <a:prstGeom prst="ellipse">
          <a:avLst/>
        </a:prstGeom>
        <a:solidFill>
          <a:srgbClr val="EEAF4C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13</xdr:col>
      <xdr:colOff>115883</xdr:colOff>
      <xdr:row>75</xdr:row>
      <xdr:rowOff>70576</xdr:rowOff>
    </xdr:from>
    <xdr:ext cx="144000" cy="150350"/>
    <xdr:sp macro="" textlink="">
      <xdr:nvSpPr>
        <xdr:cNvPr id="200" name="Oval 128">
          <a:extLst>
            <a:ext uri="{FF2B5EF4-FFF2-40B4-BE49-F238E27FC236}">
              <a16:creationId xmlns:a16="http://schemas.microsoft.com/office/drawing/2014/main" id="{C4244785-7D99-7A43-B13B-DD5197239604}"/>
            </a:ext>
          </a:extLst>
        </xdr:cNvPr>
        <xdr:cNvSpPr>
          <a:spLocks noChangeAspect="1"/>
        </xdr:cNvSpPr>
      </xdr:nvSpPr>
      <xdr:spPr>
        <a:xfrm>
          <a:off x="6055575" y="17342576"/>
          <a:ext cx="144000" cy="150350"/>
        </a:xfrm>
        <a:prstGeom prst="ellipse">
          <a:avLst/>
        </a:prstGeom>
        <a:solidFill>
          <a:srgbClr val="A3AEAA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14</xdr:col>
      <xdr:colOff>125042</xdr:colOff>
      <xdr:row>75</xdr:row>
      <xdr:rowOff>70576</xdr:rowOff>
    </xdr:from>
    <xdr:ext cx="153525" cy="150350"/>
    <xdr:sp macro="" textlink="">
      <xdr:nvSpPr>
        <xdr:cNvPr id="201" name="Oval 129">
          <a:extLst>
            <a:ext uri="{FF2B5EF4-FFF2-40B4-BE49-F238E27FC236}">
              <a16:creationId xmlns:a16="http://schemas.microsoft.com/office/drawing/2014/main" id="{18E18448-FF36-B449-AB94-7B61BCD8C85A}"/>
            </a:ext>
          </a:extLst>
        </xdr:cNvPr>
        <xdr:cNvSpPr>
          <a:spLocks noChangeAspect="1"/>
        </xdr:cNvSpPr>
      </xdr:nvSpPr>
      <xdr:spPr>
        <a:xfrm>
          <a:off x="6435965" y="17342576"/>
          <a:ext cx="153525" cy="150350"/>
        </a:xfrm>
        <a:prstGeom prst="ellipse">
          <a:avLst/>
        </a:prstGeom>
        <a:solidFill>
          <a:srgbClr val="E7E5C8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15</xdr:col>
      <xdr:colOff>113160</xdr:colOff>
      <xdr:row>75</xdr:row>
      <xdr:rowOff>70576</xdr:rowOff>
    </xdr:from>
    <xdr:ext cx="147175" cy="150350"/>
    <xdr:sp macro="" textlink="">
      <xdr:nvSpPr>
        <xdr:cNvPr id="202" name="Oval 3">
          <a:extLst>
            <a:ext uri="{FF2B5EF4-FFF2-40B4-BE49-F238E27FC236}">
              <a16:creationId xmlns:a16="http://schemas.microsoft.com/office/drawing/2014/main" id="{4E00F236-3ACC-E049-8785-14A3A609FFE6}"/>
            </a:ext>
          </a:extLst>
        </xdr:cNvPr>
        <xdr:cNvSpPr>
          <a:spLocks noChangeAspect="1"/>
        </xdr:cNvSpPr>
      </xdr:nvSpPr>
      <xdr:spPr>
        <a:xfrm>
          <a:off x="6795314" y="17342576"/>
          <a:ext cx="147175" cy="150350"/>
        </a:xfrm>
        <a:prstGeom prst="ellipse">
          <a:avLst/>
        </a:prstGeom>
        <a:solidFill>
          <a:srgbClr val="1A4D56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twoCellAnchor>
    <xdr:from>
      <xdr:col>16</xdr:col>
      <xdr:colOff>111086</xdr:colOff>
      <xdr:row>75</xdr:row>
      <xdr:rowOff>70576</xdr:rowOff>
    </xdr:from>
    <xdr:to>
      <xdr:col>16</xdr:col>
      <xdr:colOff>255086</xdr:colOff>
      <xdr:row>75</xdr:row>
      <xdr:rowOff>201876</xdr:rowOff>
    </xdr:to>
    <xdr:sp macro="" textlink="">
      <xdr:nvSpPr>
        <xdr:cNvPr id="203" name="Oval 14">
          <a:extLst>
            <a:ext uri="{FF2B5EF4-FFF2-40B4-BE49-F238E27FC236}">
              <a16:creationId xmlns:a16="http://schemas.microsoft.com/office/drawing/2014/main" id="{59A34F09-98BD-9E48-8834-6799DD4BFBD9}"/>
            </a:ext>
          </a:extLst>
        </xdr:cNvPr>
        <xdr:cNvSpPr>
          <a:spLocks noChangeAspect="1"/>
        </xdr:cNvSpPr>
      </xdr:nvSpPr>
      <xdr:spPr>
        <a:xfrm>
          <a:off x="7164471" y="17342576"/>
          <a:ext cx="144000" cy="131300"/>
        </a:xfrm>
        <a:prstGeom prst="ellipse">
          <a:avLst/>
        </a:prstGeom>
        <a:solidFill>
          <a:srgbClr val="FFFFFF"/>
        </a:solidFill>
        <a:ln w="6350" cap="flat">
          <a:solidFill>
            <a:schemeClr val="tx1">
              <a:lumMod val="50000"/>
              <a:lumOff val="50000"/>
            </a:schemeClr>
          </a:solidFill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oneCellAnchor>
    <xdr:from>
      <xdr:col>17</xdr:col>
      <xdr:colOff>121953</xdr:colOff>
      <xdr:row>75</xdr:row>
      <xdr:rowOff>58952</xdr:rowOff>
    </xdr:from>
    <xdr:ext cx="147175" cy="150350"/>
    <xdr:sp macro="" textlink="">
      <xdr:nvSpPr>
        <xdr:cNvPr id="204" name="Oval 16634">
          <a:extLst>
            <a:ext uri="{FF2B5EF4-FFF2-40B4-BE49-F238E27FC236}">
              <a16:creationId xmlns:a16="http://schemas.microsoft.com/office/drawing/2014/main" id="{DDEAA27B-A580-9D44-A1E8-34079E8DB34B}"/>
            </a:ext>
          </a:extLst>
        </xdr:cNvPr>
        <xdr:cNvSpPr>
          <a:spLocks noChangeAspect="1"/>
        </xdr:cNvSpPr>
      </xdr:nvSpPr>
      <xdr:spPr>
        <a:xfrm>
          <a:off x="7546568" y="17330952"/>
          <a:ext cx="147175" cy="150350"/>
        </a:xfrm>
        <a:prstGeom prst="ellipse">
          <a:avLst/>
        </a:prstGeom>
        <a:solidFill>
          <a:srgbClr val="112C60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107394</xdr:colOff>
      <xdr:row>76</xdr:row>
      <xdr:rowOff>36543</xdr:rowOff>
    </xdr:from>
    <xdr:ext cx="334952" cy="480571"/>
    <xdr:pic>
      <xdr:nvPicPr>
        <xdr:cNvPr id="205" name="Picture 34">
          <a:extLst>
            <a:ext uri="{FF2B5EF4-FFF2-40B4-BE49-F238E27FC236}">
              <a16:creationId xmlns:a16="http://schemas.microsoft.com/office/drawing/2014/main" id="{086C0AA9-BCF2-764F-86CA-7884A3A77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394" y="19340543"/>
          <a:ext cx="334952" cy="480571"/>
        </a:xfrm>
        <a:prstGeom prst="rect">
          <a:avLst/>
        </a:prstGeom>
      </xdr:spPr>
    </xdr:pic>
    <xdr:clientData/>
  </xdr:oneCellAnchor>
  <xdr:oneCellAnchor>
    <xdr:from>
      <xdr:col>12</xdr:col>
      <xdr:colOff>123975</xdr:colOff>
      <xdr:row>178</xdr:row>
      <xdr:rowOff>64062</xdr:rowOff>
    </xdr:from>
    <xdr:ext cx="144000" cy="144000"/>
    <xdr:sp macro="" textlink="">
      <xdr:nvSpPr>
        <xdr:cNvPr id="212" name="Oval 29">
          <a:extLst>
            <a:ext uri="{FF2B5EF4-FFF2-40B4-BE49-F238E27FC236}">
              <a16:creationId xmlns:a16="http://schemas.microsoft.com/office/drawing/2014/main" id="{19199D27-765B-AB49-845D-276BE098643C}"/>
            </a:ext>
          </a:extLst>
        </xdr:cNvPr>
        <xdr:cNvSpPr>
          <a:spLocks noChangeAspect="1"/>
        </xdr:cNvSpPr>
      </xdr:nvSpPr>
      <xdr:spPr>
        <a:xfrm>
          <a:off x="5692437" y="43498062"/>
          <a:ext cx="144000" cy="144000"/>
        </a:xfrm>
        <a:prstGeom prst="ellipse">
          <a:avLst/>
        </a:prstGeom>
        <a:solidFill>
          <a:srgbClr val="A14B2C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119165</xdr:colOff>
      <xdr:row>178</xdr:row>
      <xdr:rowOff>64062</xdr:rowOff>
    </xdr:from>
    <xdr:ext cx="144000" cy="144000"/>
    <xdr:sp macro="" textlink="">
      <xdr:nvSpPr>
        <xdr:cNvPr id="213" name="Oval 68">
          <a:extLst>
            <a:ext uri="{FF2B5EF4-FFF2-40B4-BE49-F238E27FC236}">
              <a16:creationId xmlns:a16="http://schemas.microsoft.com/office/drawing/2014/main" id="{1D94269E-8E7D-1D4C-B967-021C1707E3FA}"/>
            </a:ext>
          </a:extLst>
        </xdr:cNvPr>
        <xdr:cNvSpPr>
          <a:spLocks noChangeAspect="1"/>
        </xdr:cNvSpPr>
      </xdr:nvSpPr>
      <xdr:spPr>
        <a:xfrm>
          <a:off x="5316396" y="43498062"/>
          <a:ext cx="144000" cy="14400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13</xdr:col>
      <xdr:colOff>125670</xdr:colOff>
      <xdr:row>178</xdr:row>
      <xdr:rowOff>64062</xdr:rowOff>
    </xdr:from>
    <xdr:ext cx="144000" cy="144000"/>
    <xdr:sp macro="" textlink="">
      <xdr:nvSpPr>
        <xdr:cNvPr id="214" name="Oval 122">
          <a:extLst>
            <a:ext uri="{FF2B5EF4-FFF2-40B4-BE49-F238E27FC236}">
              <a16:creationId xmlns:a16="http://schemas.microsoft.com/office/drawing/2014/main" id="{50779299-6A78-CF4A-94DA-7224000BD4C5}"/>
            </a:ext>
          </a:extLst>
        </xdr:cNvPr>
        <xdr:cNvSpPr>
          <a:spLocks noChangeAspect="1"/>
        </xdr:cNvSpPr>
      </xdr:nvSpPr>
      <xdr:spPr>
        <a:xfrm>
          <a:off x="6065362" y="43498062"/>
          <a:ext cx="144000" cy="144000"/>
        </a:xfrm>
        <a:prstGeom prst="ellipse">
          <a:avLst/>
        </a:prstGeom>
        <a:solidFill>
          <a:srgbClr val="FBC9C7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14</xdr:col>
      <xdr:colOff>114619</xdr:colOff>
      <xdr:row>178</xdr:row>
      <xdr:rowOff>64062</xdr:rowOff>
    </xdr:from>
    <xdr:ext cx="144000" cy="144000"/>
    <xdr:sp macro="" textlink="">
      <xdr:nvSpPr>
        <xdr:cNvPr id="215" name="Oval 123">
          <a:extLst>
            <a:ext uri="{FF2B5EF4-FFF2-40B4-BE49-F238E27FC236}">
              <a16:creationId xmlns:a16="http://schemas.microsoft.com/office/drawing/2014/main" id="{3D79D4E2-5F24-AE48-8216-4814DD529974}"/>
            </a:ext>
          </a:extLst>
        </xdr:cNvPr>
        <xdr:cNvSpPr>
          <a:spLocks noChangeAspect="1"/>
        </xdr:cNvSpPr>
      </xdr:nvSpPr>
      <xdr:spPr>
        <a:xfrm>
          <a:off x="6425542" y="43498062"/>
          <a:ext cx="144000" cy="144000"/>
        </a:xfrm>
        <a:prstGeom prst="ellipse">
          <a:avLst/>
        </a:prstGeom>
        <a:solidFill>
          <a:srgbClr val="A3AEAA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15</xdr:col>
      <xdr:colOff>120085</xdr:colOff>
      <xdr:row>178</xdr:row>
      <xdr:rowOff>66508</xdr:rowOff>
    </xdr:from>
    <xdr:ext cx="144000" cy="144000"/>
    <xdr:sp macro="" textlink="">
      <xdr:nvSpPr>
        <xdr:cNvPr id="216" name="Oval 42">
          <a:extLst>
            <a:ext uri="{FF2B5EF4-FFF2-40B4-BE49-F238E27FC236}">
              <a16:creationId xmlns:a16="http://schemas.microsoft.com/office/drawing/2014/main" id="{410FC251-ED72-6940-BAA8-129297FCC156}"/>
            </a:ext>
          </a:extLst>
        </xdr:cNvPr>
        <xdr:cNvSpPr>
          <a:spLocks noChangeAspect="1"/>
        </xdr:cNvSpPr>
      </xdr:nvSpPr>
      <xdr:spPr>
        <a:xfrm>
          <a:off x="6781812" y="40810417"/>
          <a:ext cx="144000" cy="144000"/>
        </a:xfrm>
        <a:prstGeom prst="ellipse">
          <a:avLst/>
        </a:prstGeom>
        <a:solidFill>
          <a:srgbClr val="93405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16</xdr:col>
      <xdr:colOff>120348</xdr:colOff>
      <xdr:row>178</xdr:row>
      <xdr:rowOff>66508</xdr:rowOff>
    </xdr:from>
    <xdr:ext cx="144000" cy="144000"/>
    <xdr:sp macro="" textlink="">
      <xdr:nvSpPr>
        <xdr:cNvPr id="217" name="Oval 49">
          <a:extLst>
            <a:ext uri="{FF2B5EF4-FFF2-40B4-BE49-F238E27FC236}">
              <a16:creationId xmlns:a16="http://schemas.microsoft.com/office/drawing/2014/main" id="{2E8E7E2B-30BF-8642-A571-C9F580FC625F}"/>
            </a:ext>
          </a:extLst>
        </xdr:cNvPr>
        <xdr:cNvSpPr>
          <a:spLocks noChangeAspect="1"/>
        </xdr:cNvSpPr>
      </xdr:nvSpPr>
      <xdr:spPr>
        <a:xfrm>
          <a:off x="7151530" y="40810417"/>
          <a:ext cx="144000" cy="144000"/>
        </a:xfrm>
        <a:prstGeom prst="ellipse">
          <a:avLst/>
        </a:prstGeom>
        <a:solidFill>
          <a:srgbClr val="B9D6D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17</xdr:col>
      <xdr:colOff>114655</xdr:colOff>
      <xdr:row>178</xdr:row>
      <xdr:rowOff>66508</xdr:rowOff>
    </xdr:from>
    <xdr:ext cx="144000" cy="144000"/>
    <xdr:sp macro="" textlink="">
      <xdr:nvSpPr>
        <xdr:cNvPr id="218" name="Oval 51">
          <a:extLst>
            <a:ext uri="{FF2B5EF4-FFF2-40B4-BE49-F238E27FC236}">
              <a16:creationId xmlns:a16="http://schemas.microsoft.com/office/drawing/2014/main" id="{53F6100F-52B5-094D-B1FE-67DC880D5345}"/>
            </a:ext>
          </a:extLst>
        </xdr:cNvPr>
        <xdr:cNvSpPr>
          <a:spLocks noChangeAspect="1"/>
        </xdr:cNvSpPr>
      </xdr:nvSpPr>
      <xdr:spPr>
        <a:xfrm>
          <a:off x="7515291" y="40810417"/>
          <a:ext cx="144000" cy="144000"/>
        </a:xfrm>
        <a:prstGeom prst="ellipse">
          <a:avLst/>
        </a:prstGeom>
        <a:solidFill>
          <a:srgbClr val="F3E9B0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10079</xdr:colOff>
      <xdr:row>178</xdr:row>
      <xdr:rowOff>29308</xdr:rowOff>
    </xdr:from>
    <xdr:ext cx="450146" cy="450146"/>
    <xdr:pic>
      <xdr:nvPicPr>
        <xdr:cNvPr id="224" name="Picture 16588">
          <a:extLst>
            <a:ext uri="{FF2B5EF4-FFF2-40B4-BE49-F238E27FC236}">
              <a16:creationId xmlns:a16="http://schemas.microsoft.com/office/drawing/2014/main" id="{FBE5E458-2BCD-894D-9051-99BE92B7E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79" y="45241308"/>
          <a:ext cx="450146" cy="450146"/>
        </a:xfrm>
        <a:prstGeom prst="rect">
          <a:avLst/>
        </a:prstGeom>
      </xdr:spPr>
    </xdr:pic>
    <xdr:clientData/>
  </xdr:oneCellAnchor>
  <xdr:oneCellAnchor>
    <xdr:from>
      <xdr:col>11</xdr:col>
      <xdr:colOff>112375</xdr:colOff>
      <xdr:row>37</xdr:row>
      <xdr:rowOff>67181</xdr:rowOff>
    </xdr:from>
    <xdr:ext cx="144000" cy="144000"/>
    <xdr:sp macro="" textlink="" fLocksText="0">
      <xdr:nvSpPr>
        <xdr:cNvPr id="225" name="Oval 31">
          <a:extLst>
            <a:ext uri="{FF2B5EF4-FFF2-40B4-BE49-F238E27FC236}">
              <a16:creationId xmlns:a16="http://schemas.microsoft.com/office/drawing/2014/main" id="{1B4D6C76-0479-FD49-8800-B4C5329C8458}"/>
            </a:ext>
          </a:extLst>
        </xdr:cNvPr>
        <xdr:cNvSpPr/>
      </xdr:nvSpPr>
      <xdr:spPr>
        <a:xfrm>
          <a:off x="5309606" y="9465181"/>
          <a:ext cx="144000" cy="1440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110227</xdr:colOff>
      <xdr:row>37</xdr:row>
      <xdr:rowOff>67181</xdr:rowOff>
    </xdr:from>
    <xdr:ext cx="144000" cy="144000"/>
    <xdr:sp macro="" textlink="" fLocksText="0">
      <xdr:nvSpPr>
        <xdr:cNvPr id="226" name="Oval 16630">
          <a:extLst>
            <a:ext uri="{FF2B5EF4-FFF2-40B4-BE49-F238E27FC236}">
              <a16:creationId xmlns:a16="http://schemas.microsoft.com/office/drawing/2014/main" id="{D82FE404-3D85-824C-B73A-F80EAA50B1B7}"/>
            </a:ext>
          </a:extLst>
        </xdr:cNvPr>
        <xdr:cNvSpPr/>
      </xdr:nvSpPr>
      <xdr:spPr>
        <a:xfrm>
          <a:off x="5678689" y="9465181"/>
          <a:ext cx="144000" cy="144000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123975</xdr:colOff>
      <xdr:row>208</xdr:row>
      <xdr:rowOff>64062</xdr:rowOff>
    </xdr:from>
    <xdr:ext cx="144000" cy="144000"/>
    <xdr:sp macro="" textlink="">
      <xdr:nvSpPr>
        <xdr:cNvPr id="229" name="Oval 29">
          <a:extLst>
            <a:ext uri="{FF2B5EF4-FFF2-40B4-BE49-F238E27FC236}">
              <a16:creationId xmlns:a16="http://schemas.microsoft.com/office/drawing/2014/main" id="{906E839E-D550-3A4A-B914-8A3D857E10BB}"/>
            </a:ext>
          </a:extLst>
        </xdr:cNvPr>
        <xdr:cNvSpPr>
          <a:spLocks noChangeAspect="1"/>
        </xdr:cNvSpPr>
      </xdr:nvSpPr>
      <xdr:spPr>
        <a:xfrm>
          <a:off x="5692437" y="52896062"/>
          <a:ext cx="144000" cy="144000"/>
        </a:xfrm>
        <a:prstGeom prst="ellipse">
          <a:avLst/>
        </a:prstGeom>
        <a:solidFill>
          <a:srgbClr val="A14B2C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119165</xdr:colOff>
      <xdr:row>208</xdr:row>
      <xdr:rowOff>64062</xdr:rowOff>
    </xdr:from>
    <xdr:ext cx="144000" cy="144000"/>
    <xdr:sp macro="" textlink="">
      <xdr:nvSpPr>
        <xdr:cNvPr id="230" name="Oval 68">
          <a:extLst>
            <a:ext uri="{FF2B5EF4-FFF2-40B4-BE49-F238E27FC236}">
              <a16:creationId xmlns:a16="http://schemas.microsoft.com/office/drawing/2014/main" id="{A6C55E08-6419-C142-AC8F-CDB4734E0902}"/>
            </a:ext>
          </a:extLst>
        </xdr:cNvPr>
        <xdr:cNvSpPr>
          <a:spLocks noChangeAspect="1"/>
        </xdr:cNvSpPr>
      </xdr:nvSpPr>
      <xdr:spPr>
        <a:xfrm>
          <a:off x="5316396" y="52896062"/>
          <a:ext cx="144000" cy="144000"/>
        </a:xfrm>
        <a:prstGeom prst="ellipse">
          <a:avLst/>
        </a:prstGeom>
        <a:solidFill>
          <a:srgbClr val="316C3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13</xdr:col>
      <xdr:colOff>125670</xdr:colOff>
      <xdr:row>208</xdr:row>
      <xdr:rowOff>64062</xdr:rowOff>
    </xdr:from>
    <xdr:ext cx="144000" cy="144000"/>
    <xdr:sp macro="" textlink="">
      <xdr:nvSpPr>
        <xdr:cNvPr id="231" name="Oval 122">
          <a:extLst>
            <a:ext uri="{FF2B5EF4-FFF2-40B4-BE49-F238E27FC236}">
              <a16:creationId xmlns:a16="http://schemas.microsoft.com/office/drawing/2014/main" id="{55E5C89F-F317-594A-876C-81932660416F}"/>
            </a:ext>
          </a:extLst>
        </xdr:cNvPr>
        <xdr:cNvSpPr>
          <a:spLocks noChangeAspect="1"/>
        </xdr:cNvSpPr>
      </xdr:nvSpPr>
      <xdr:spPr>
        <a:xfrm>
          <a:off x="6065362" y="52896062"/>
          <a:ext cx="144000" cy="144000"/>
        </a:xfrm>
        <a:prstGeom prst="ellipse">
          <a:avLst/>
        </a:prstGeom>
        <a:solidFill>
          <a:srgbClr val="FBC9C7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14</xdr:col>
      <xdr:colOff>114619</xdr:colOff>
      <xdr:row>208</xdr:row>
      <xdr:rowOff>64062</xdr:rowOff>
    </xdr:from>
    <xdr:ext cx="144000" cy="144000"/>
    <xdr:sp macro="" textlink="">
      <xdr:nvSpPr>
        <xdr:cNvPr id="232" name="Oval 123">
          <a:extLst>
            <a:ext uri="{FF2B5EF4-FFF2-40B4-BE49-F238E27FC236}">
              <a16:creationId xmlns:a16="http://schemas.microsoft.com/office/drawing/2014/main" id="{88CE62C5-F082-3040-B14E-A584FEF4BE7E}"/>
            </a:ext>
          </a:extLst>
        </xdr:cNvPr>
        <xdr:cNvSpPr>
          <a:spLocks noChangeAspect="1"/>
        </xdr:cNvSpPr>
      </xdr:nvSpPr>
      <xdr:spPr>
        <a:xfrm>
          <a:off x="6425542" y="52896062"/>
          <a:ext cx="144000" cy="144000"/>
        </a:xfrm>
        <a:prstGeom prst="ellipse">
          <a:avLst/>
        </a:prstGeom>
        <a:solidFill>
          <a:srgbClr val="A3AEAA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15</xdr:col>
      <xdr:colOff>120085</xdr:colOff>
      <xdr:row>208</xdr:row>
      <xdr:rowOff>66508</xdr:rowOff>
    </xdr:from>
    <xdr:ext cx="144000" cy="144000"/>
    <xdr:sp macro="" textlink="">
      <xdr:nvSpPr>
        <xdr:cNvPr id="233" name="Oval 42">
          <a:extLst>
            <a:ext uri="{FF2B5EF4-FFF2-40B4-BE49-F238E27FC236}">
              <a16:creationId xmlns:a16="http://schemas.microsoft.com/office/drawing/2014/main" id="{540C68C8-981B-FE4A-ADCE-5E15D6CACEC9}"/>
            </a:ext>
          </a:extLst>
        </xdr:cNvPr>
        <xdr:cNvSpPr>
          <a:spLocks noChangeAspect="1"/>
        </xdr:cNvSpPr>
      </xdr:nvSpPr>
      <xdr:spPr>
        <a:xfrm>
          <a:off x="6777002" y="43818008"/>
          <a:ext cx="144000" cy="144000"/>
        </a:xfrm>
        <a:prstGeom prst="ellipse">
          <a:avLst/>
        </a:prstGeom>
        <a:solidFill>
          <a:srgbClr val="93405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16</xdr:col>
      <xdr:colOff>120348</xdr:colOff>
      <xdr:row>208</xdr:row>
      <xdr:rowOff>66508</xdr:rowOff>
    </xdr:from>
    <xdr:ext cx="144000" cy="144000"/>
    <xdr:sp macro="" textlink="">
      <xdr:nvSpPr>
        <xdr:cNvPr id="234" name="Oval 49">
          <a:extLst>
            <a:ext uri="{FF2B5EF4-FFF2-40B4-BE49-F238E27FC236}">
              <a16:creationId xmlns:a16="http://schemas.microsoft.com/office/drawing/2014/main" id="{B036566C-DDB7-E547-9003-7317EB50FA0C}"/>
            </a:ext>
          </a:extLst>
        </xdr:cNvPr>
        <xdr:cNvSpPr>
          <a:spLocks noChangeAspect="1"/>
        </xdr:cNvSpPr>
      </xdr:nvSpPr>
      <xdr:spPr>
        <a:xfrm>
          <a:off x="7147681" y="43818008"/>
          <a:ext cx="144000" cy="144000"/>
        </a:xfrm>
        <a:prstGeom prst="ellipse">
          <a:avLst/>
        </a:prstGeom>
        <a:solidFill>
          <a:srgbClr val="B9D6DB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17</xdr:col>
      <xdr:colOff>114655</xdr:colOff>
      <xdr:row>208</xdr:row>
      <xdr:rowOff>66508</xdr:rowOff>
    </xdr:from>
    <xdr:ext cx="144000" cy="144000"/>
    <xdr:sp macro="" textlink="">
      <xdr:nvSpPr>
        <xdr:cNvPr id="235" name="Oval 51">
          <a:extLst>
            <a:ext uri="{FF2B5EF4-FFF2-40B4-BE49-F238E27FC236}">
              <a16:creationId xmlns:a16="http://schemas.microsoft.com/office/drawing/2014/main" id="{813847A5-CC36-F34D-886B-912895177D31}"/>
            </a:ext>
          </a:extLst>
        </xdr:cNvPr>
        <xdr:cNvSpPr>
          <a:spLocks noChangeAspect="1"/>
        </xdr:cNvSpPr>
      </xdr:nvSpPr>
      <xdr:spPr>
        <a:xfrm>
          <a:off x="7512405" y="43818008"/>
          <a:ext cx="144000" cy="144000"/>
        </a:xfrm>
        <a:prstGeom prst="ellipse">
          <a:avLst/>
        </a:prstGeom>
        <a:solidFill>
          <a:srgbClr val="F3E9B0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0</xdr:col>
      <xdr:colOff>10079</xdr:colOff>
      <xdr:row>210</xdr:row>
      <xdr:rowOff>0</xdr:rowOff>
    </xdr:from>
    <xdr:ext cx="450146" cy="450146"/>
    <xdr:pic>
      <xdr:nvPicPr>
        <xdr:cNvPr id="236" name="Picture 16588">
          <a:extLst>
            <a:ext uri="{FF2B5EF4-FFF2-40B4-BE49-F238E27FC236}">
              <a16:creationId xmlns:a16="http://schemas.microsoft.com/office/drawing/2014/main" id="{07E5FA71-180E-B24A-BD8E-E0FA461EB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79" y="44259500"/>
          <a:ext cx="450146" cy="450146"/>
        </a:xfrm>
        <a:prstGeom prst="rect">
          <a:avLst/>
        </a:prstGeom>
      </xdr:spPr>
    </xdr:pic>
    <xdr:clientData/>
  </xdr:oneCellAnchor>
  <xdr:oneCellAnchor>
    <xdr:from>
      <xdr:col>0</xdr:col>
      <xdr:colOff>10079</xdr:colOff>
      <xdr:row>210</xdr:row>
      <xdr:rowOff>0</xdr:rowOff>
    </xdr:from>
    <xdr:ext cx="450146" cy="450146"/>
    <xdr:pic>
      <xdr:nvPicPr>
        <xdr:cNvPr id="237" name="Picture 16588">
          <a:extLst>
            <a:ext uri="{FF2B5EF4-FFF2-40B4-BE49-F238E27FC236}">
              <a16:creationId xmlns:a16="http://schemas.microsoft.com/office/drawing/2014/main" id="{7E4D9CB3-6A73-5246-8185-AC20068A6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79" y="44259500"/>
          <a:ext cx="450146" cy="450146"/>
        </a:xfrm>
        <a:prstGeom prst="rect">
          <a:avLst/>
        </a:prstGeom>
      </xdr:spPr>
    </xdr:pic>
    <xdr:clientData/>
  </xdr:oneCellAnchor>
  <xdr:oneCellAnchor>
    <xdr:from>
      <xdr:col>11</xdr:col>
      <xdr:colOff>132707</xdr:colOff>
      <xdr:row>292</xdr:row>
      <xdr:rowOff>70060</xdr:rowOff>
    </xdr:from>
    <xdr:ext cx="144000" cy="144000"/>
    <xdr:sp macro="" textlink="" fLocksText="0">
      <xdr:nvSpPr>
        <xdr:cNvPr id="209" name="Oval 156">
          <a:extLst>
            <a:ext uri="{FF2B5EF4-FFF2-40B4-BE49-F238E27FC236}">
              <a16:creationId xmlns:a16="http://schemas.microsoft.com/office/drawing/2014/main" id="{89DB7B36-02A7-0F44-B861-1C25FFD4DA5C}"/>
            </a:ext>
          </a:extLst>
        </xdr:cNvPr>
        <xdr:cNvSpPr>
          <a:spLocks noChangeAspect="1"/>
        </xdr:cNvSpPr>
      </xdr:nvSpPr>
      <xdr:spPr>
        <a:xfrm>
          <a:off x="5329938" y="69412060"/>
          <a:ext cx="144000" cy="144000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113243</xdr:colOff>
      <xdr:row>292</xdr:row>
      <xdr:rowOff>64287</xdr:rowOff>
    </xdr:from>
    <xdr:ext cx="153525" cy="144000"/>
    <xdr:sp macro="" textlink="" fLocksText="0">
      <xdr:nvSpPr>
        <xdr:cNvPr id="210" name="Oval 157">
          <a:extLst>
            <a:ext uri="{FF2B5EF4-FFF2-40B4-BE49-F238E27FC236}">
              <a16:creationId xmlns:a16="http://schemas.microsoft.com/office/drawing/2014/main" id="{4D312B9A-9743-5E49-98C0-4890DD474B05}"/>
            </a:ext>
          </a:extLst>
        </xdr:cNvPr>
        <xdr:cNvSpPr>
          <a:spLocks noChangeAspect="1"/>
        </xdr:cNvSpPr>
      </xdr:nvSpPr>
      <xdr:spPr>
        <a:xfrm>
          <a:off x="5681705" y="69406287"/>
          <a:ext cx="153525" cy="144000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11</xdr:col>
      <xdr:colOff>105990</xdr:colOff>
      <xdr:row>417</xdr:row>
      <xdr:rowOff>60487</xdr:rowOff>
    </xdr:from>
    <xdr:ext cx="153950" cy="152465"/>
    <xdr:sp macro="" textlink="" fLocksText="0">
      <xdr:nvSpPr>
        <xdr:cNvPr id="206" name="Oval 16604">
          <a:extLst>
            <a:ext uri="{FF2B5EF4-FFF2-40B4-BE49-F238E27FC236}">
              <a16:creationId xmlns:a16="http://schemas.microsoft.com/office/drawing/2014/main" id="{01B4663A-1560-1A44-A6B8-44F0E42D5846}"/>
            </a:ext>
          </a:extLst>
        </xdr:cNvPr>
        <xdr:cNvSpPr>
          <a:spLocks noChangeAspect="1"/>
        </xdr:cNvSpPr>
      </xdr:nvSpPr>
      <xdr:spPr>
        <a:xfrm>
          <a:off x="5385561" y="101914487"/>
          <a:ext cx="153950" cy="152465"/>
        </a:xfrm>
        <a:prstGeom prst="ellipse">
          <a:avLst/>
        </a:prstGeom>
        <a:solidFill>
          <a:srgbClr val="ECA98D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  <xdr:oneCellAnchor>
    <xdr:from>
      <xdr:col>12</xdr:col>
      <xdr:colOff>107899</xdr:colOff>
      <xdr:row>417</xdr:row>
      <xdr:rowOff>60487</xdr:rowOff>
    </xdr:from>
    <xdr:ext cx="147600" cy="152465"/>
    <xdr:sp macro="" textlink="" fLocksText="0">
      <xdr:nvSpPr>
        <xdr:cNvPr id="207" name="Oval 16629">
          <a:extLst>
            <a:ext uri="{FF2B5EF4-FFF2-40B4-BE49-F238E27FC236}">
              <a16:creationId xmlns:a16="http://schemas.microsoft.com/office/drawing/2014/main" id="{284B6BE3-7073-FB49-BA63-D4F5AD8BD1FD}"/>
            </a:ext>
          </a:extLst>
        </xdr:cNvPr>
        <xdr:cNvSpPr>
          <a:spLocks noChangeAspect="1"/>
        </xdr:cNvSpPr>
      </xdr:nvSpPr>
      <xdr:spPr>
        <a:xfrm>
          <a:off x="5759399" y="101914487"/>
          <a:ext cx="147600" cy="152465"/>
        </a:xfrm>
        <a:prstGeom prst="ellipse">
          <a:avLst/>
        </a:prstGeom>
        <a:solidFill>
          <a:srgbClr val="9F9395"/>
        </a:solidFill>
        <a:ln w="38100" cap="flat">
          <a:noFill/>
          <a:prstDash val="solid"/>
          <a:round/>
        </a:ln>
        <a:effectLst/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  <xdr:txBody>
        <a:bodyPr rot="0" spcFirstLastPara="1" vertOverflow="overflow" horzOverflow="overflow" vert="horz" wrap="square" lIns="45719" tIns="45719" rIns="45719" bIns="45719" numCol="1" spcCol="38100" rtlCol="0" anchor="ctr">
          <a:noAutofit/>
        </a:bodyPr>
        <a:lstStyle/>
        <a:p>
          <a:pPr marL="0" marR="0" indent="0" algn="l" defTabSz="9144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endParaRPr kumimoji="0" lang="en-GB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Greyscal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bergspotter.com/collection/hoff/" TargetMode="External"/><Relationship Id="rId18" Type="http://schemas.openxmlformats.org/officeDocument/2006/relationships/hyperlink" Target="http://bergspotter.com/collection/belle" TargetMode="External"/><Relationship Id="rId26" Type="http://schemas.openxmlformats.org/officeDocument/2006/relationships/hyperlink" Target="https://bergspotter.com/collection/the-oak/" TargetMode="External"/><Relationship Id="rId39" Type="http://schemas.openxmlformats.org/officeDocument/2006/relationships/hyperlink" Target="https://bergspotter.com/collection/daisy" TargetMode="External"/><Relationship Id="rId21" Type="http://schemas.openxmlformats.org/officeDocument/2006/relationships/hyperlink" Target="https://bergspotter.com/collection/planeterne" TargetMode="External"/><Relationship Id="rId34" Type="http://schemas.openxmlformats.org/officeDocument/2006/relationships/hyperlink" Target="https://bergspotter.com/collection/cove" TargetMode="External"/><Relationship Id="rId42" Type="http://schemas.openxmlformats.org/officeDocument/2006/relationships/hyperlink" Target="https://bergspotter.com/collection/romeo" TargetMode="External"/><Relationship Id="rId47" Type="http://schemas.openxmlformats.org/officeDocument/2006/relationships/hyperlink" Target="https://bergspotter.com/collection/large-flora/" TargetMode="External"/><Relationship Id="rId50" Type="http://schemas.openxmlformats.org/officeDocument/2006/relationships/hyperlink" Target="https://bergspotter.com/collection/campana" TargetMode="External"/><Relationship Id="rId55" Type="http://schemas.openxmlformats.org/officeDocument/2006/relationships/hyperlink" Target="https://bergspotter.com/collection/galestro" TargetMode="External"/><Relationship Id="rId7" Type="http://schemas.openxmlformats.org/officeDocument/2006/relationships/hyperlink" Target="https://bergspotter.com/collection/romeo" TargetMode="External"/><Relationship Id="rId2" Type="http://schemas.openxmlformats.org/officeDocument/2006/relationships/hyperlink" Target="http://bergspotter.com/collections/simona" TargetMode="External"/><Relationship Id="rId16" Type="http://schemas.openxmlformats.org/officeDocument/2006/relationships/hyperlink" Target="https://bergspotter.com/collection/large-flora/" TargetMode="External"/><Relationship Id="rId29" Type="http://schemas.openxmlformats.org/officeDocument/2006/relationships/hyperlink" Target="https://bergspotter.com/collections/romeo" TargetMode="External"/><Relationship Id="rId11" Type="http://schemas.openxmlformats.org/officeDocument/2006/relationships/hyperlink" Target="http://bergspotter.com/tote-bag/" TargetMode="External"/><Relationship Id="rId24" Type="http://schemas.openxmlformats.org/officeDocument/2006/relationships/hyperlink" Target="https://bergspotter.com/collection/large-kobenhavner/" TargetMode="External"/><Relationship Id="rId32" Type="http://schemas.openxmlformats.org/officeDocument/2006/relationships/hyperlink" Target="https://bergspotter.com/collections/rollingstones/" TargetMode="External"/><Relationship Id="rId37" Type="http://schemas.openxmlformats.org/officeDocument/2006/relationships/hyperlink" Target="http://bergspotter.com/collection/emilia" TargetMode="External"/><Relationship Id="rId40" Type="http://schemas.openxmlformats.org/officeDocument/2006/relationships/hyperlink" Target="http://bergspotter.com/collection/modena" TargetMode="External"/><Relationship Id="rId45" Type="http://schemas.openxmlformats.org/officeDocument/2006/relationships/hyperlink" Target="https://bergspotter.com/collection/galestro" TargetMode="External"/><Relationship Id="rId53" Type="http://schemas.openxmlformats.org/officeDocument/2006/relationships/hyperlink" Target="https://bergspotter.com/collection/elizabeth" TargetMode="External"/><Relationship Id="rId58" Type="http://schemas.openxmlformats.org/officeDocument/2006/relationships/drawing" Target="../drawings/drawing1.xml"/><Relationship Id="rId5" Type="http://schemas.openxmlformats.org/officeDocument/2006/relationships/hyperlink" Target="https://bergspotter.com/collection/lucca" TargetMode="External"/><Relationship Id="rId19" Type="http://schemas.openxmlformats.org/officeDocument/2006/relationships/hyperlink" Target="https://bergspotter.com/collection/gaia" TargetMode="External"/><Relationship Id="rId4" Type="http://schemas.openxmlformats.org/officeDocument/2006/relationships/hyperlink" Target="http://bergspotter.com/collection/modena" TargetMode="External"/><Relationship Id="rId9" Type="http://schemas.openxmlformats.org/officeDocument/2006/relationships/hyperlink" Target="http://bergspotter.com/collection/willow" TargetMode="External"/><Relationship Id="rId14" Type="http://schemas.openxmlformats.org/officeDocument/2006/relationships/hyperlink" Target="https://bergspotter.com/collection/celeste" TargetMode="External"/><Relationship Id="rId22" Type="http://schemas.openxmlformats.org/officeDocument/2006/relationships/hyperlink" Target="https://bergspotter.com/collection/piccolina" TargetMode="External"/><Relationship Id="rId27" Type="http://schemas.openxmlformats.org/officeDocument/2006/relationships/hyperlink" Target="https://bergspotter.com/collection/elizabeth" TargetMode="External"/><Relationship Id="rId30" Type="http://schemas.openxmlformats.org/officeDocument/2006/relationships/hyperlink" Target="https://www.bergspotter.com/collections/folk" TargetMode="External"/><Relationship Id="rId35" Type="http://schemas.openxmlformats.org/officeDocument/2006/relationships/hyperlink" Target="https://bergspotter.com/collection/pantheon" TargetMode="External"/><Relationship Id="rId43" Type="http://schemas.openxmlformats.org/officeDocument/2006/relationships/hyperlink" Target="https://bergspotter.com/collection/misty" TargetMode="External"/><Relationship Id="rId48" Type="http://schemas.openxmlformats.org/officeDocument/2006/relationships/hyperlink" Target="https://bergspotter.com/collection/planeterne" TargetMode="External"/><Relationship Id="rId56" Type="http://schemas.openxmlformats.org/officeDocument/2006/relationships/hyperlink" Target="http://bergspotter.com/collection/emilia" TargetMode="External"/><Relationship Id="rId8" Type="http://schemas.openxmlformats.org/officeDocument/2006/relationships/hyperlink" Target="https://bergspotter.com/collection/misty" TargetMode="External"/><Relationship Id="rId51" Type="http://schemas.openxmlformats.org/officeDocument/2006/relationships/hyperlink" Target="https://bergspotter.com/collection/large-kobenhavner/" TargetMode="External"/><Relationship Id="rId3" Type="http://schemas.openxmlformats.org/officeDocument/2006/relationships/hyperlink" Target="https://bergspotter.com/collection/daisy" TargetMode="External"/><Relationship Id="rId12" Type="http://schemas.openxmlformats.org/officeDocument/2006/relationships/hyperlink" Target="https://bergspotter.com/collection/flora/" TargetMode="External"/><Relationship Id="rId17" Type="http://schemas.openxmlformats.org/officeDocument/2006/relationships/hyperlink" Target="https://bergspotter.com/collection/atlas" TargetMode="External"/><Relationship Id="rId25" Type="http://schemas.openxmlformats.org/officeDocument/2006/relationships/hyperlink" Target="http://bergspotter.com/collection/koebenhavner-2/" TargetMode="External"/><Relationship Id="rId33" Type="http://schemas.openxmlformats.org/officeDocument/2006/relationships/hyperlink" Target="https://bergspotter.com/collection/galestro" TargetMode="External"/><Relationship Id="rId38" Type="http://schemas.openxmlformats.org/officeDocument/2006/relationships/hyperlink" Target="https://bergspotter.com/collection/pantheon" TargetMode="External"/><Relationship Id="rId46" Type="http://schemas.openxmlformats.org/officeDocument/2006/relationships/hyperlink" Target="http://bergspotter.com/tote-bag/" TargetMode="External"/><Relationship Id="rId20" Type="http://schemas.openxmlformats.org/officeDocument/2006/relationships/hyperlink" Target="https://bergspotter.com/collection/folk" TargetMode="External"/><Relationship Id="rId41" Type="http://schemas.openxmlformats.org/officeDocument/2006/relationships/hyperlink" Target="https://bergspotter.com/collection/lucca" TargetMode="External"/><Relationship Id="rId54" Type="http://schemas.openxmlformats.org/officeDocument/2006/relationships/hyperlink" Target="http://bergspotter.com/collections/koebenhavnervase" TargetMode="External"/><Relationship Id="rId1" Type="http://schemas.openxmlformats.org/officeDocument/2006/relationships/hyperlink" Target="https://bergspotter.com/collection/helena" TargetMode="External"/><Relationship Id="rId6" Type="http://schemas.openxmlformats.org/officeDocument/2006/relationships/hyperlink" Target="http://bergspotter.com/collection/julie" TargetMode="External"/><Relationship Id="rId15" Type="http://schemas.openxmlformats.org/officeDocument/2006/relationships/hyperlink" Target="https://bergspotter.com/bergs-original-pots/large-kobenhavner-og-flora/" TargetMode="External"/><Relationship Id="rId23" Type="http://schemas.openxmlformats.org/officeDocument/2006/relationships/hyperlink" Target="https://bergspotter.com/collection/campana" TargetMode="External"/><Relationship Id="rId28" Type="http://schemas.openxmlformats.org/officeDocument/2006/relationships/hyperlink" Target="http://bergspotter.com/collections/koebenhavnervase" TargetMode="External"/><Relationship Id="rId36" Type="http://schemas.openxmlformats.org/officeDocument/2006/relationships/hyperlink" Target="https://bergspotter.com/collection/lily" TargetMode="External"/><Relationship Id="rId49" Type="http://schemas.openxmlformats.org/officeDocument/2006/relationships/hyperlink" Target="https://bergspotter.com/collection/piccolina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https://bergspotter.com/collection/galestro" TargetMode="External"/><Relationship Id="rId31" Type="http://schemas.openxmlformats.org/officeDocument/2006/relationships/hyperlink" Target="http://bergspotter.com/collection/nuna" TargetMode="External"/><Relationship Id="rId44" Type="http://schemas.openxmlformats.org/officeDocument/2006/relationships/hyperlink" Target="http://bergspotter.com/collection/willow" TargetMode="External"/><Relationship Id="rId52" Type="http://schemas.openxmlformats.org/officeDocument/2006/relationships/hyperlink" Target="https://bergspotter.com/collection/the-oa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4C676-DC09-47FE-AEF4-99F87C32A88F}">
  <dimension ref="A1:HO2309"/>
  <sheetViews>
    <sheetView showGridLines="0" tabSelected="1" view="pageBreakPreview" zoomScale="140" zoomScaleNormal="130" zoomScaleSheetLayoutView="140" zoomScalePageLayoutView="110" workbookViewId="0">
      <selection activeCell="H351" sqref="H351:I351"/>
    </sheetView>
  </sheetViews>
  <sheetFormatPr baseColWidth="10" defaultColWidth="9" defaultRowHeight="20" customHeight="1"/>
  <cols>
    <col min="1" max="1" width="8.75" style="147" customWidth="1"/>
    <col min="2" max="2" width="13.75" style="148" customWidth="1"/>
    <col min="3" max="3" width="10.75" style="147" customWidth="1"/>
    <col min="4" max="5" width="8.25" style="147" customWidth="1"/>
    <col min="6" max="6" width="7.75" style="147" customWidth="1"/>
    <col min="7" max="7" width="8.75" style="296" customWidth="1"/>
    <col min="8" max="8" width="6.75" style="8" customWidth="1"/>
    <col min="9" max="9" width="8" style="8" customWidth="1"/>
    <col min="10" max="10" width="8" style="225" customWidth="1"/>
    <col min="11" max="11" width="15" style="216" customWidth="1"/>
    <col min="12" max="18" width="7.25" style="149" customWidth="1"/>
    <col min="19" max="24" width="10.75" style="85" hidden="1" customWidth="1"/>
    <col min="25" max="25" width="10.75" style="8" hidden="1" customWidth="1"/>
    <col min="26" max="27" width="10.5" style="8" hidden="1" customWidth="1"/>
    <col min="28" max="28" width="17" style="8" hidden="1" customWidth="1"/>
    <col min="29" max="34" width="6.5" style="8" hidden="1" customWidth="1"/>
    <col min="35" max="35" width="10.5" style="8" hidden="1" customWidth="1"/>
    <col min="36" max="36" width="9.75" style="8" hidden="1" customWidth="1"/>
    <col min="37" max="37" width="9.5" style="8" hidden="1" customWidth="1"/>
    <col min="38" max="43" width="10" style="8" hidden="1" customWidth="1"/>
    <col min="44" max="44" width="10.25" style="8" hidden="1" customWidth="1"/>
    <col min="45" max="45" width="10" style="8" hidden="1" customWidth="1"/>
    <col min="46" max="46" width="10.25" style="8" hidden="1" customWidth="1"/>
    <col min="47" max="47" width="11" style="8" hidden="1" customWidth="1"/>
    <col min="48" max="48" width="9.5" style="8" hidden="1" customWidth="1"/>
    <col min="49" max="49" width="12.5" style="8" hidden="1" customWidth="1"/>
    <col min="50" max="66" width="9.5" style="8" hidden="1" customWidth="1"/>
    <col min="67" max="67" width="7.25" style="8" hidden="1" customWidth="1"/>
    <col min="68" max="68" width="8.25" style="8" hidden="1" customWidth="1"/>
    <col min="69" max="74" width="9" style="8" hidden="1" customWidth="1"/>
    <col min="75" max="75" width="11.5" style="8" hidden="1" customWidth="1"/>
    <col min="76" max="106" width="9" style="8" hidden="1" customWidth="1"/>
    <col min="107" max="16384" width="9" style="8"/>
  </cols>
  <sheetData>
    <row r="1" spans="1:223" ht="20" customHeight="1">
      <c r="A1" s="1" t="s">
        <v>0</v>
      </c>
      <c r="B1" s="2"/>
      <c r="C1" s="3"/>
      <c r="D1" s="3"/>
      <c r="E1" s="3"/>
      <c r="F1" s="3"/>
      <c r="G1" s="3"/>
      <c r="H1" s="4"/>
      <c r="I1" s="4"/>
      <c r="J1" s="114"/>
      <c r="K1" s="20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4"/>
      <c r="Z1" s="7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</row>
    <row r="2" spans="1:223" ht="20" customHeight="1">
      <c r="A2" s="3"/>
      <c r="B2" s="2"/>
      <c r="C2" s="3"/>
      <c r="D2" s="3"/>
      <c r="E2" s="3"/>
      <c r="F2" s="3"/>
      <c r="G2" s="3"/>
      <c r="H2" s="4"/>
      <c r="I2" s="4"/>
      <c r="J2" s="114"/>
      <c r="K2" s="20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4"/>
      <c r="Z2" s="7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</row>
    <row r="3" spans="1:223" ht="20" customHeight="1">
      <c r="A3" s="263" t="s">
        <v>1453</v>
      </c>
      <c r="B3" s="153"/>
      <c r="C3" s="15"/>
      <c r="D3" s="15"/>
      <c r="E3" s="15"/>
      <c r="F3" s="15"/>
      <c r="G3" s="15"/>
      <c r="H3" s="15"/>
      <c r="I3" s="15"/>
      <c r="J3" s="218"/>
      <c r="K3" s="210"/>
      <c r="L3" s="5"/>
      <c r="M3" s="11"/>
      <c r="N3" s="165"/>
      <c r="O3" s="166"/>
      <c r="P3" s="166"/>
      <c r="Q3" s="166"/>
      <c r="R3" s="150"/>
      <c r="S3" s="6"/>
      <c r="T3" s="6"/>
      <c r="U3" s="6"/>
      <c r="V3" s="6"/>
      <c r="W3" s="6"/>
      <c r="X3" s="6"/>
      <c r="Y3" s="4"/>
      <c r="Z3" s="7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</row>
    <row r="4" spans="1:223" ht="20" customHeight="1">
      <c r="A4" s="263" t="s">
        <v>1452</v>
      </c>
      <c r="B4" s="155"/>
      <c r="C4" s="156"/>
      <c r="D4" s="156"/>
      <c r="E4" s="156"/>
      <c r="F4" s="156"/>
      <c r="G4" s="156"/>
      <c r="H4" s="156"/>
      <c r="I4" s="156"/>
      <c r="J4" s="219"/>
      <c r="K4" s="211"/>
      <c r="L4" s="5"/>
      <c r="M4" s="11"/>
      <c r="N4" s="10"/>
      <c r="O4" s="166"/>
      <c r="P4" s="12"/>
      <c r="Q4" s="12"/>
      <c r="R4" s="271" t="s">
        <v>1461</v>
      </c>
      <c r="S4" s="6"/>
      <c r="T4" s="6"/>
      <c r="U4" s="6"/>
      <c r="V4" s="6"/>
      <c r="W4" s="6"/>
      <c r="X4" s="6"/>
      <c r="Y4" s="4"/>
      <c r="Z4" s="7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</row>
    <row r="5" spans="1:223" ht="20" customHeight="1">
      <c r="A5" s="154" t="s">
        <v>1454</v>
      </c>
      <c r="B5" s="155"/>
      <c r="C5" s="157"/>
      <c r="D5" s="157"/>
      <c r="E5" s="157"/>
      <c r="F5" s="157"/>
      <c r="G5" s="157"/>
      <c r="H5" s="157"/>
      <c r="I5" s="157"/>
      <c r="J5" s="219"/>
      <c r="K5" s="211"/>
      <c r="L5" s="5"/>
      <c r="M5" s="11"/>
      <c r="N5" s="160"/>
      <c r="O5" s="166"/>
      <c r="P5" s="152"/>
      <c r="Q5" s="159"/>
      <c r="R5" s="272" t="s">
        <v>1462</v>
      </c>
      <c r="S5" s="6"/>
      <c r="T5" s="6"/>
      <c r="U5" s="6"/>
      <c r="V5" s="6"/>
      <c r="W5" s="6"/>
      <c r="X5" s="6"/>
      <c r="Y5" s="4"/>
      <c r="Z5" s="1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</row>
    <row r="6" spans="1:223" ht="20" customHeight="1">
      <c r="A6" s="154" t="s">
        <v>1455</v>
      </c>
      <c r="B6" s="155"/>
      <c r="C6" s="157"/>
      <c r="D6" s="157"/>
      <c r="E6" s="157"/>
      <c r="F6" s="157"/>
      <c r="G6" s="157"/>
      <c r="H6" s="157"/>
      <c r="I6" s="157"/>
      <c r="J6" s="219"/>
      <c r="K6" s="211"/>
      <c r="L6" s="5"/>
      <c r="M6" s="11"/>
      <c r="N6" s="160"/>
      <c r="O6" s="166"/>
      <c r="P6" s="161" t="s">
        <v>707</v>
      </c>
      <c r="Q6" s="162"/>
      <c r="R6" s="163" t="s">
        <v>706</v>
      </c>
      <c r="S6" s="6"/>
      <c r="T6" s="6"/>
      <c r="U6" s="6"/>
      <c r="V6" s="6"/>
      <c r="W6" s="6"/>
      <c r="X6" s="6"/>
      <c r="Y6" s="4"/>
      <c r="Z6" s="7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</row>
    <row r="7" spans="1:223" ht="20" customHeight="1">
      <c r="A7" s="154" t="s">
        <v>1456</v>
      </c>
      <c r="B7" s="155"/>
      <c r="C7" s="157"/>
      <c r="D7" s="157"/>
      <c r="E7" s="158"/>
      <c r="F7" s="264" t="s">
        <v>1457</v>
      </c>
      <c r="G7" s="157"/>
      <c r="H7" s="157"/>
      <c r="I7" s="157"/>
      <c r="J7" s="220"/>
      <c r="K7" s="211"/>
      <c r="L7" s="5"/>
      <c r="M7" s="11"/>
      <c r="N7" s="10"/>
      <c r="O7" s="166"/>
      <c r="P7" s="161" t="s">
        <v>709</v>
      </c>
      <c r="Q7" s="162"/>
      <c r="R7" s="164" t="s">
        <v>708</v>
      </c>
      <c r="S7" s="16"/>
      <c r="T7" s="6"/>
      <c r="U7" s="6"/>
      <c r="V7" s="6"/>
      <c r="W7" s="6"/>
      <c r="X7" s="6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</row>
    <row r="8" spans="1:223" ht="20" customHeight="1">
      <c r="A8" s="17"/>
      <c r="B8" s="9"/>
      <c r="C8" s="18"/>
      <c r="D8" s="18"/>
      <c r="E8" s="18"/>
      <c r="F8" s="18"/>
      <c r="G8" s="18"/>
      <c r="H8" s="19"/>
      <c r="I8" s="19"/>
      <c r="J8" s="84"/>
      <c r="K8" s="20"/>
      <c r="L8" s="21"/>
      <c r="M8" s="11"/>
      <c r="N8" s="22"/>
      <c r="O8" s="166"/>
      <c r="P8" s="22"/>
      <c r="Q8" s="22"/>
      <c r="R8" s="151"/>
      <c r="S8" s="6"/>
      <c r="T8" s="6"/>
      <c r="U8" s="6"/>
      <c r="V8" s="6"/>
      <c r="W8" s="6"/>
      <c r="X8" s="6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</row>
    <row r="9" spans="1:223" ht="20" customHeight="1">
      <c r="A9" s="324" t="s">
        <v>1</v>
      </c>
      <c r="B9" s="324"/>
      <c r="C9" s="324"/>
      <c r="D9" s="324"/>
      <c r="E9" s="324"/>
      <c r="F9" s="324"/>
      <c r="G9" s="72"/>
      <c r="H9" s="23"/>
      <c r="I9" s="23"/>
      <c r="J9" s="221"/>
      <c r="K9" s="20"/>
      <c r="L9" s="24"/>
      <c r="M9" s="24"/>
      <c r="N9" s="25"/>
      <c r="O9" s="166"/>
      <c r="P9" s="25"/>
      <c r="Q9" s="25"/>
      <c r="R9" s="25"/>
      <c r="S9" s="26"/>
      <c r="T9" s="6"/>
      <c r="U9" s="6"/>
      <c r="V9" s="6"/>
      <c r="W9" s="27"/>
      <c r="X9" s="6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28">
        <v>113</v>
      </c>
      <c r="AM9" s="28"/>
      <c r="AN9" s="28"/>
      <c r="AO9" s="28"/>
      <c r="AP9" s="28"/>
      <c r="AQ9" s="29">
        <v>125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</row>
    <row r="10" spans="1:223" s="37" customFormat="1" ht="20" customHeight="1">
      <c r="A10" s="18"/>
      <c r="B10" s="30"/>
      <c r="C10" s="31"/>
      <c r="D10" s="31"/>
      <c r="E10" s="31"/>
      <c r="F10" s="31"/>
      <c r="G10" s="273"/>
      <c r="H10" s="32"/>
      <c r="I10" s="32"/>
      <c r="J10" s="222"/>
      <c r="K10" s="33"/>
      <c r="L10" s="34"/>
      <c r="M10" s="34"/>
      <c r="N10" s="21" t="s">
        <v>2</v>
      </c>
      <c r="O10" s="21" t="s">
        <v>2</v>
      </c>
      <c r="P10" s="21"/>
      <c r="Q10" s="21"/>
      <c r="R10" s="21" t="s">
        <v>2</v>
      </c>
      <c r="S10" s="6"/>
      <c r="T10" s="6"/>
      <c r="U10" s="6"/>
      <c r="V10" s="27"/>
      <c r="W10" s="27"/>
      <c r="X10" s="6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35">
        <v>111</v>
      </c>
      <c r="AM10" s="28"/>
      <c r="AN10" s="35">
        <v>115</v>
      </c>
      <c r="AO10" s="35"/>
      <c r="AP10" s="35"/>
      <c r="AQ10" s="35">
        <v>124</v>
      </c>
      <c r="AR10" s="4"/>
      <c r="AS10" s="4"/>
      <c r="AT10" s="4"/>
      <c r="AU10" s="4"/>
      <c r="AV10" s="4"/>
      <c r="AW10" s="4"/>
      <c r="AX10" s="4"/>
      <c r="AY10" s="36"/>
      <c r="AZ10" s="4"/>
      <c r="BA10" s="4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</row>
    <row r="11" spans="1:223" ht="20" customHeight="1">
      <c r="A11" s="38"/>
      <c r="B11" s="39"/>
      <c r="C11" s="265" t="s">
        <v>3</v>
      </c>
      <c r="D11" s="265" t="s">
        <v>4</v>
      </c>
      <c r="E11" s="265" t="s">
        <v>5</v>
      </c>
      <c r="F11" s="265" t="s">
        <v>6</v>
      </c>
      <c r="G11" s="265" t="s">
        <v>1458</v>
      </c>
      <c r="H11" s="267" t="s">
        <v>1460</v>
      </c>
      <c r="I11" s="265"/>
      <c r="J11" s="266" t="s">
        <v>1459</v>
      </c>
      <c r="K11" s="212" t="s">
        <v>7</v>
      </c>
      <c r="L11" s="41" t="s">
        <v>8</v>
      </c>
      <c r="M11" s="41" t="s">
        <v>9</v>
      </c>
      <c r="N11" s="42"/>
      <c r="O11" s="42"/>
      <c r="P11" s="43"/>
      <c r="Q11" s="43"/>
      <c r="R11" s="42"/>
      <c r="S11" s="6" t="s">
        <v>10</v>
      </c>
      <c r="T11" s="6" t="s">
        <v>11</v>
      </c>
      <c r="U11" s="6" t="s">
        <v>12</v>
      </c>
      <c r="V11" s="6" t="s">
        <v>13</v>
      </c>
      <c r="W11" s="6" t="s">
        <v>14</v>
      </c>
      <c r="X11" s="6" t="s">
        <v>15</v>
      </c>
      <c r="Y11" s="6" t="s">
        <v>16</v>
      </c>
      <c r="Z11" s="4" t="s">
        <v>17</v>
      </c>
      <c r="AA11" s="4" t="s">
        <v>18</v>
      </c>
      <c r="AB11" s="4" t="s">
        <v>19</v>
      </c>
      <c r="AC11" s="4" t="s">
        <v>10</v>
      </c>
      <c r="AD11" s="4" t="s">
        <v>11</v>
      </c>
      <c r="AE11" s="4" t="s">
        <v>12</v>
      </c>
      <c r="AF11" s="4" t="s">
        <v>13</v>
      </c>
      <c r="AG11" s="4" t="s">
        <v>14</v>
      </c>
      <c r="AH11" s="4" t="s">
        <v>15</v>
      </c>
      <c r="AI11" s="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"/>
      <c r="AY11" s="45" t="s">
        <v>20</v>
      </c>
      <c r="AZ11" s="44"/>
      <c r="BA11" s="4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</row>
    <row r="12" spans="1:223" ht="20" customHeight="1">
      <c r="A12" s="46"/>
      <c r="B12" s="9" t="s">
        <v>21</v>
      </c>
      <c r="C12" s="47">
        <v>10</v>
      </c>
      <c r="D12" s="47">
        <v>9</v>
      </c>
      <c r="E12" s="47"/>
      <c r="F12" s="48">
        <v>21</v>
      </c>
      <c r="G12" s="274">
        <v>5000</v>
      </c>
      <c r="H12" s="50"/>
      <c r="I12" s="268" t="s">
        <v>22</v>
      </c>
      <c r="J12" s="301">
        <v>45588</v>
      </c>
      <c r="K12" s="298">
        <v>4570198575889</v>
      </c>
      <c r="L12" s="199"/>
      <c r="M12" s="199"/>
      <c r="N12" s="51"/>
      <c r="O12" s="51"/>
      <c r="P12" s="51"/>
      <c r="Q12" s="51"/>
      <c r="R12" s="51"/>
      <c r="S12" s="6" t="e">
        <f>#REF!*L12</f>
        <v>#REF!</v>
      </c>
      <c r="T12" s="6" t="e">
        <f>#REF!*M12</f>
        <v>#REF!</v>
      </c>
      <c r="U12" s="6"/>
      <c r="V12" s="6"/>
      <c r="W12" s="6"/>
      <c r="X12" s="6"/>
      <c r="Y12" s="4"/>
      <c r="Z12" s="4" t="s">
        <v>23</v>
      </c>
      <c r="AA12" s="4" t="s">
        <v>24</v>
      </c>
      <c r="AB12" s="4" t="s">
        <v>25</v>
      </c>
      <c r="AC12" s="4">
        <f t="shared" ref="AC12:AC28" si="0">L12</f>
        <v>0</v>
      </c>
      <c r="AD12" s="4">
        <f t="shared" ref="AD12:AD28" si="1">+M12</f>
        <v>0</v>
      </c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6"/>
      <c r="AS12" s="6"/>
      <c r="AT12" s="6"/>
      <c r="AU12" s="6"/>
      <c r="AV12" s="6"/>
      <c r="AW12" s="6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52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</row>
    <row r="13" spans="1:223" ht="20" customHeight="1">
      <c r="A13" s="46"/>
      <c r="B13" s="9"/>
      <c r="C13" s="185"/>
      <c r="D13" s="185"/>
      <c r="E13" s="185"/>
      <c r="F13" s="186"/>
      <c r="G13" s="275"/>
      <c r="H13" s="188"/>
      <c r="I13" s="269" t="s">
        <v>26</v>
      </c>
      <c r="J13" s="302">
        <v>45589</v>
      </c>
      <c r="K13" s="300">
        <v>4570198575896</v>
      </c>
      <c r="L13" s="201"/>
      <c r="M13" s="201"/>
      <c r="N13" s="51"/>
      <c r="O13" s="51"/>
      <c r="P13" s="51"/>
      <c r="Q13" s="51"/>
      <c r="R13" s="51"/>
      <c r="S13" s="6"/>
      <c r="T13" s="6"/>
      <c r="U13" s="6"/>
      <c r="V13" s="6"/>
      <c r="W13" s="6"/>
      <c r="X13" s="6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6"/>
      <c r="AS13" s="6"/>
      <c r="AT13" s="6"/>
      <c r="AU13" s="6"/>
      <c r="AV13" s="6"/>
      <c r="AW13" s="6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52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</row>
    <row r="14" spans="1:223" ht="20" customHeight="1">
      <c r="A14" s="46"/>
      <c r="B14" s="53"/>
      <c r="C14" s="47">
        <v>12</v>
      </c>
      <c r="D14" s="47">
        <v>11</v>
      </c>
      <c r="E14" s="54" t="s">
        <v>27</v>
      </c>
      <c r="F14" s="48">
        <v>6</v>
      </c>
      <c r="G14" s="274">
        <v>5500</v>
      </c>
      <c r="H14" s="50"/>
      <c r="I14" s="269" t="s">
        <v>22</v>
      </c>
      <c r="J14" s="302">
        <v>42853</v>
      </c>
      <c r="K14" s="300">
        <v>4582528498539</v>
      </c>
      <c r="L14" s="201"/>
      <c r="M14" s="201"/>
      <c r="N14" s="51"/>
      <c r="O14" s="51"/>
      <c r="P14" s="51"/>
      <c r="Q14" s="51"/>
      <c r="R14" s="51"/>
      <c r="S14" s="6" t="e">
        <f>#REF!*L14</f>
        <v>#REF!</v>
      </c>
      <c r="T14" s="6" t="e">
        <f>#REF!*M14</f>
        <v>#REF!</v>
      </c>
      <c r="U14" s="6"/>
      <c r="V14" s="6"/>
      <c r="W14" s="6"/>
      <c r="X14" s="6"/>
      <c r="Y14" s="4"/>
      <c r="Z14" s="4" t="s">
        <v>28</v>
      </c>
      <c r="AA14" s="4" t="s">
        <v>29</v>
      </c>
      <c r="AB14" s="4" t="s">
        <v>30</v>
      </c>
      <c r="AC14" s="4">
        <f t="shared" si="0"/>
        <v>0</v>
      </c>
      <c r="AD14" s="4">
        <f t="shared" si="1"/>
        <v>0</v>
      </c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6"/>
      <c r="AS14" s="6"/>
      <c r="AT14" s="6"/>
      <c r="AU14" s="6"/>
      <c r="AV14" s="6"/>
      <c r="AW14" s="6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52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</row>
    <row r="15" spans="1:223" ht="20" customHeight="1">
      <c r="A15" s="46"/>
      <c r="B15" s="53"/>
      <c r="C15" s="185"/>
      <c r="D15" s="185"/>
      <c r="E15" s="191" t="s">
        <v>27</v>
      </c>
      <c r="F15" s="186"/>
      <c r="G15" s="275"/>
      <c r="H15" s="188"/>
      <c r="I15" s="269" t="s">
        <v>26</v>
      </c>
      <c r="J15" s="302">
        <v>42857</v>
      </c>
      <c r="K15" s="300">
        <v>4582528498577</v>
      </c>
      <c r="L15" s="201"/>
      <c r="M15" s="201"/>
      <c r="N15" s="51"/>
      <c r="O15" s="51"/>
      <c r="P15" s="51"/>
      <c r="Q15" s="51"/>
      <c r="R15" s="51"/>
      <c r="S15" s="6"/>
      <c r="T15" s="6"/>
      <c r="U15" s="6"/>
      <c r="V15" s="6"/>
      <c r="W15" s="6"/>
      <c r="X15" s="6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6"/>
      <c r="AS15" s="6"/>
      <c r="AT15" s="6"/>
      <c r="AU15" s="6"/>
      <c r="AV15" s="6"/>
      <c r="AW15" s="6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52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</row>
    <row r="16" spans="1:223" ht="20" customHeight="1">
      <c r="A16" s="46"/>
      <c r="B16" s="53"/>
      <c r="C16" s="47">
        <v>14</v>
      </c>
      <c r="D16" s="47">
        <v>12</v>
      </c>
      <c r="E16" s="54" t="s">
        <v>27</v>
      </c>
      <c r="F16" s="48">
        <v>4</v>
      </c>
      <c r="G16" s="274">
        <v>7500</v>
      </c>
      <c r="H16" s="50"/>
      <c r="I16" s="269" t="s">
        <v>22</v>
      </c>
      <c r="J16" s="302">
        <v>45590</v>
      </c>
      <c r="K16" s="300">
        <v>4570198575902</v>
      </c>
      <c r="L16" s="201"/>
      <c r="M16" s="201"/>
      <c r="N16" s="51"/>
      <c r="O16" s="51"/>
      <c r="P16" s="51"/>
      <c r="Q16" s="51"/>
      <c r="R16" s="51"/>
      <c r="S16" s="6" t="e">
        <f>#REF!*L16</f>
        <v>#REF!</v>
      </c>
      <c r="T16" s="6" t="e">
        <f>#REF!*M16</f>
        <v>#REF!</v>
      </c>
      <c r="U16" s="6"/>
      <c r="V16" s="6"/>
      <c r="W16" s="6"/>
      <c r="X16" s="6"/>
      <c r="Y16" s="4"/>
      <c r="Z16" s="4" t="s">
        <v>31</v>
      </c>
      <c r="AA16" s="4" t="s">
        <v>32</v>
      </c>
      <c r="AB16" s="4" t="s">
        <v>33</v>
      </c>
      <c r="AC16" s="4">
        <f t="shared" si="0"/>
        <v>0</v>
      </c>
      <c r="AD16" s="4">
        <f t="shared" si="1"/>
        <v>0</v>
      </c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6"/>
      <c r="AS16" s="6"/>
      <c r="AT16" s="6"/>
      <c r="AU16" s="6"/>
      <c r="AV16" s="6"/>
      <c r="AW16" s="6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52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</row>
    <row r="17" spans="1:223" ht="20" customHeight="1">
      <c r="A17" s="46"/>
      <c r="B17" s="53"/>
      <c r="C17" s="185"/>
      <c r="D17" s="185"/>
      <c r="E17" s="191" t="s">
        <v>27</v>
      </c>
      <c r="F17" s="186"/>
      <c r="G17" s="275"/>
      <c r="H17" s="188"/>
      <c r="I17" s="269" t="s">
        <v>26</v>
      </c>
      <c r="J17" s="302">
        <v>45591</v>
      </c>
      <c r="K17" s="300">
        <v>4570198575919</v>
      </c>
      <c r="L17" s="201"/>
      <c r="M17" s="201"/>
      <c r="N17" s="51"/>
      <c r="O17" s="51"/>
      <c r="P17" s="51"/>
      <c r="Q17" s="51"/>
      <c r="R17" s="51"/>
      <c r="S17" s="6"/>
      <c r="T17" s="6"/>
      <c r="U17" s="6"/>
      <c r="V17" s="6"/>
      <c r="W17" s="6"/>
      <c r="X17" s="6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6"/>
      <c r="AS17" s="6"/>
      <c r="AT17" s="6"/>
      <c r="AU17" s="6"/>
      <c r="AV17" s="6"/>
      <c r="AW17" s="6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52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</row>
    <row r="18" spans="1:223" ht="20" customHeight="1">
      <c r="A18" s="3"/>
      <c r="B18" s="53"/>
      <c r="C18" s="47">
        <v>16</v>
      </c>
      <c r="D18" s="47">
        <v>14</v>
      </c>
      <c r="E18" s="54" t="s">
        <v>27</v>
      </c>
      <c r="F18" s="48">
        <v>4</v>
      </c>
      <c r="G18" s="274">
        <v>8500</v>
      </c>
      <c r="H18" s="50"/>
      <c r="I18" s="269" t="s">
        <v>22</v>
      </c>
      <c r="J18" s="302">
        <v>42854</v>
      </c>
      <c r="K18" s="300">
        <v>4582528498546</v>
      </c>
      <c r="L18" s="201"/>
      <c r="M18" s="201"/>
      <c r="N18" s="51"/>
      <c r="O18" s="51"/>
      <c r="P18" s="51"/>
      <c r="Q18" s="51"/>
      <c r="R18" s="51"/>
      <c r="S18" s="6" t="e">
        <f>#REF!*L18</f>
        <v>#REF!</v>
      </c>
      <c r="T18" s="6" t="e">
        <f>#REF!*M18</f>
        <v>#REF!</v>
      </c>
      <c r="U18" s="6"/>
      <c r="V18" s="6"/>
      <c r="W18" s="6"/>
      <c r="X18" s="6"/>
      <c r="Y18" s="4"/>
      <c r="Z18" s="4" t="s">
        <v>34</v>
      </c>
      <c r="AA18" s="4" t="s">
        <v>35</v>
      </c>
      <c r="AB18" s="4" t="s">
        <v>36</v>
      </c>
      <c r="AC18" s="4">
        <f t="shared" si="0"/>
        <v>0</v>
      </c>
      <c r="AD18" s="4">
        <f t="shared" si="1"/>
        <v>0</v>
      </c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6"/>
      <c r="AS18" s="6"/>
      <c r="AT18" s="6"/>
      <c r="AU18" s="6"/>
      <c r="AV18" s="6"/>
      <c r="AW18" s="6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52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</row>
    <row r="19" spans="1:223" ht="20" customHeight="1">
      <c r="A19" s="3"/>
      <c r="B19" s="53"/>
      <c r="C19" s="185"/>
      <c r="D19" s="185"/>
      <c r="E19" s="191" t="s">
        <v>27</v>
      </c>
      <c r="F19" s="186"/>
      <c r="G19" s="275"/>
      <c r="H19" s="188"/>
      <c r="I19" s="269" t="s">
        <v>26</v>
      </c>
      <c r="J19" s="302">
        <v>42858</v>
      </c>
      <c r="K19" s="300">
        <v>4582528498584</v>
      </c>
      <c r="L19" s="201"/>
      <c r="M19" s="201"/>
      <c r="N19" s="51"/>
      <c r="O19" s="51"/>
      <c r="P19" s="51"/>
      <c r="Q19" s="51"/>
      <c r="R19" s="51"/>
      <c r="S19" s="6"/>
      <c r="T19" s="6"/>
      <c r="U19" s="6"/>
      <c r="V19" s="6"/>
      <c r="W19" s="6"/>
      <c r="X19" s="6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6"/>
      <c r="AS19" s="6"/>
      <c r="AT19" s="6"/>
      <c r="AU19" s="6"/>
      <c r="AV19" s="6"/>
      <c r="AW19" s="6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52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</row>
    <row r="20" spans="1:223" ht="20" customHeight="1">
      <c r="A20" s="46"/>
      <c r="B20" s="53"/>
      <c r="C20" s="47">
        <v>18</v>
      </c>
      <c r="D20" s="47">
        <v>16</v>
      </c>
      <c r="E20" s="54" t="s">
        <v>27</v>
      </c>
      <c r="F20" s="48">
        <v>2</v>
      </c>
      <c r="G20" s="274">
        <v>10500</v>
      </c>
      <c r="H20" s="50"/>
      <c r="I20" s="269" t="s">
        <v>22</v>
      </c>
      <c r="J20" s="302">
        <v>45592</v>
      </c>
      <c r="K20" s="300">
        <v>4570198575926</v>
      </c>
      <c r="L20" s="201"/>
      <c r="M20" s="201"/>
      <c r="N20" s="51"/>
      <c r="O20" s="51"/>
      <c r="P20" s="51"/>
      <c r="Q20" s="51"/>
      <c r="R20" s="51"/>
      <c r="S20" s="6" t="e">
        <f>#REF!*L20</f>
        <v>#REF!</v>
      </c>
      <c r="T20" s="6" t="e">
        <f>#REF!*M20</f>
        <v>#REF!</v>
      </c>
      <c r="U20" s="6"/>
      <c r="V20" s="6"/>
      <c r="W20" s="6"/>
      <c r="X20" s="6"/>
      <c r="Y20" s="4"/>
      <c r="Z20" s="4" t="s">
        <v>37</v>
      </c>
      <c r="AA20" s="4" t="s">
        <v>38</v>
      </c>
      <c r="AB20" s="4" t="s">
        <v>39</v>
      </c>
      <c r="AC20" s="4">
        <f t="shared" si="0"/>
        <v>0</v>
      </c>
      <c r="AD20" s="4">
        <f t="shared" si="1"/>
        <v>0</v>
      </c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6"/>
      <c r="AS20" s="6"/>
      <c r="AT20" s="6"/>
      <c r="AU20" s="6"/>
      <c r="AV20" s="6"/>
      <c r="AW20" s="6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52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</row>
    <row r="21" spans="1:223" ht="20" customHeight="1">
      <c r="A21" s="46"/>
      <c r="B21" s="53"/>
      <c r="C21" s="185"/>
      <c r="D21" s="185"/>
      <c r="E21" s="191" t="s">
        <v>27</v>
      </c>
      <c r="F21" s="186"/>
      <c r="G21" s="275"/>
      <c r="H21" s="188"/>
      <c r="I21" s="269" t="s">
        <v>26</v>
      </c>
      <c r="J21" s="302">
        <v>45593</v>
      </c>
      <c r="K21" s="300">
        <v>4570198575933</v>
      </c>
      <c r="L21" s="201"/>
      <c r="M21" s="201"/>
      <c r="N21" s="51"/>
      <c r="O21" s="51"/>
      <c r="P21" s="51"/>
      <c r="Q21" s="51"/>
      <c r="R21" s="51"/>
      <c r="S21" s="6"/>
      <c r="T21" s="6"/>
      <c r="U21" s="6"/>
      <c r="V21" s="6"/>
      <c r="W21" s="6"/>
      <c r="X21" s="6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6"/>
      <c r="AS21" s="6"/>
      <c r="AT21" s="6"/>
      <c r="AU21" s="6"/>
      <c r="AV21" s="6"/>
      <c r="AW21" s="6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52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</row>
    <row r="22" spans="1:223" ht="20" customHeight="1">
      <c r="A22" s="46"/>
      <c r="B22" s="53"/>
      <c r="C22" s="47">
        <v>21</v>
      </c>
      <c r="D22" s="47">
        <v>19</v>
      </c>
      <c r="E22" s="54" t="s">
        <v>27</v>
      </c>
      <c r="F22" s="48">
        <v>2</v>
      </c>
      <c r="G22" s="274">
        <v>14500</v>
      </c>
      <c r="H22" s="50"/>
      <c r="I22" s="269" t="s">
        <v>22</v>
      </c>
      <c r="J22" s="302">
        <v>42855</v>
      </c>
      <c r="K22" s="300">
        <v>4582528498553</v>
      </c>
      <c r="L22" s="201"/>
      <c r="M22" s="201"/>
      <c r="N22" s="51"/>
      <c r="O22" s="51"/>
      <c r="P22" s="51"/>
      <c r="Q22" s="51"/>
      <c r="R22" s="51"/>
      <c r="S22" s="6" t="e">
        <f>#REF!*L22</f>
        <v>#REF!</v>
      </c>
      <c r="T22" s="6" t="e">
        <f>#REF!*M22</f>
        <v>#REF!</v>
      </c>
      <c r="U22" s="6"/>
      <c r="V22" s="6"/>
      <c r="W22" s="6"/>
      <c r="X22" s="6"/>
      <c r="Y22" s="4"/>
      <c r="Z22" s="4" t="s">
        <v>40</v>
      </c>
      <c r="AA22" s="4" t="s">
        <v>41</v>
      </c>
      <c r="AB22" s="4" t="s">
        <v>42</v>
      </c>
      <c r="AC22" s="4">
        <f t="shared" si="0"/>
        <v>0</v>
      </c>
      <c r="AD22" s="4">
        <f t="shared" si="1"/>
        <v>0</v>
      </c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6"/>
      <c r="AS22" s="6"/>
      <c r="AT22" s="6"/>
      <c r="AU22" s="6"/>
      <c r="AV22" s="6"/>
      <c r="AW22" s="6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52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</row>
    <row r="23" spans="1:223" ht="20" customHeight="1">
      <c r="A23" s="46"/>
      <c r="B23" s="53"/>
      <c r="C23" s="185"/>
      <c r="D23" s="185"/>
      <c r="E23" s="191" t="s">
        <v>27</v>
      </c>
      <c r="F23" s="186"/>
      <c r="G23" s="275"/>
      <c r="H23" s="188"/>
      <c r="I23" s="269" t="s">
        <v>26</v>
      </c>
      <c r="J23" s="302">
        <v>42859</v>
      </c>
      <c r="K23" s="300">
        <v>4582528498591</v>
      </c>
      <c r="L23" s="201"/>
      <c r="M23" s="201"/>
      <c r="N23" s="51"/>
      <c r="O23" s="51"/>
      <c r="P23" s="51"/>
      <c r="Q23" s="51"/>
      <c r="R23" s="51"/>
      <c r="S23" s="6"/>
      <c r="T23" s="6"/>
      <c r="U23" s="6"/>
      <c r="V23" s="6"/>
      <c r="W23" s="6"/>
      <c r="X23" s="6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6"/>
      <c r="AS23" s="6"/>
      <c r="AT23" s="6"/>
      <c r="AU23" s="6"/>
      <c r="AV23" s="6"/>
      <c r="AW23" s="6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52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</row>
    <row r="24" spans="1:223" ht="20" customHeight="1">
      <c r="A24" s="46"/>
      <c r="B24" s="53"/>
      <c r="C24" s="47">
        <v>25</v>
      </c>
      <c r="D24" s="47">
        <v>22</v>
      </c>
      <c r="E24" s="47"/>
      <c r="F24" s="48">
        <v>4</v>
      </c>
      <c r="G24" s="274">
        <v>22000</v>
      </c>
      <c r="H24" s="50"/>
      <c r="I24" s="269" t="s">
        <v>22</v>
      </c>
      <c r="J24" s="302">
        <v>42856</v>
      </c>
      <c r="K24" s="300">
        <v>4582528498560</v>
      </c>
      <c r="L24" s="201"/>
      <c r="M24" s="201"/>
      <c r="N24" s="51"/>
      <c r="O24" s="51"/>
      <c r="P24" s="51"/>
      <c r="Q24" s="51"/>
      <c r="R24" s="51"/>
      <c r="S24" s="6" t="e">
        <f>#REF!*L24</f>
        <v>#REF!</v>
      </c>
      <c r="T24" s="6" t="e">
        <f>#REF!*M24</f>
        <v>#REF!</v>
      </c>
      <c r="U24" s="6"/>
      <c r="V24" s="6"/>
      <c r="W24" s="6"/>
      <c r="X24" s="6"/>
      <c r="Y24" s="4"/>
      <c r="Z24" s="4" t="s">
        <v>43</v>
      </c>
      <c r="AA24" s="4" t="s">
        <v>44</v>
      </c>
      <c r="AB24" s="4" t="s">
        <v>45</v>
      </c>
      <c r="AC24" s="4">
        <f t="shared" si="0"/>
        <v>0</v>
      </c>
      <c r="AD24" s="4">
        <f t="shared" si="1"/>
        <v>0</v>
      </c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6"/>
      <c r="AS24" s="6"/>
      <c r="AT24" s="6"/>
      <c r="AU24" s="6"/>
      <c r="AV24" s="6"/>
      <c r="AW24" s="6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52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</row>
    <row r="25" spans="1:223" ht="20" customHeight="1">
      <c r="A25" s="46"/>
      <c r="B25" s="53"/>
      <c r="C25" s="185"/>
      <c r="D25" s="185"/>
      <c r="E25" s="185"/>
      <c r="F25" s="186"/>
      <c r="G25" s="275"/>
      <c r="H25" s="188"/>
      <c r="I25" s="269" t="s">
        <v>26</v>
      </c>
      <c r="J25" s="302">
        <v>42860</v>
      </c>
      <c r="K25" s="300">
        <v>4582528498607</v>
      </c>
      <c r="L25" s="201"/>
      <c r="M25" s="201"/>
      <c r="N25" s="51"/>
      <c r="O25" s="51"/>
      <c r="P25" s="51"/>
      <c r="Q25" s="51"/>
      <c r="R25" s="51"/>
      <c r="S25" s="6"/>
      <c r="T25" s="6"/>
      <c r="U25" s="6"/>
      <c r="V25" s="6"/>
      <c r="W25" s="6"/>
      <c r="X25" s="6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6"/>
      <c r="AS25" s="6"/>
      <c r="AT25" s="6"/>
      <c r="AU25" s="6"/>
      <c r="AV25" s="6"/>
      <c r="AW25" s="6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52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</row>
    <row r="26" spans="1:223" ht="20" customHeight="1">
      <c r="A26" s="46"/>
      <c r="B26" s="53"/>
      <c r="C26" s="47">
        <v>30</v>
      </c>
      <c r="D26" s="47">
        <v>25</v>
      </c>
      <c r="E26" s="47"/>
      <c r="F26" s="48">
        <v>2</v>
      </c>
      <c r="G26" s="274">
        <v>33000</v>
      </c>
      <c r="H26" s="50"/>
      <c r="I26" s="269" t="s">
        <v>22</v>
      </c>
      <c r="J26" s="302">
        <v>45594</v>
      </c>
      <c r="K26" s="300">
        <v>4570198575940</v>
      </c>
      <c r="L26" s="201"/>
      <c r="M26" s="201"/>
      <c r="N26" s="51"/>
      <c r="O26" s="51"/>
      <c r="P26" s="51"/>
      <c r="Q26" s="51"/>
      <c r="R26" s="51"/>
      <c r="S26" s="6" t="e">
        <f>#REF!*L26</f>
        <v>#REF!</v>
      </c>
      <c r="T26" s="6" t="e">
        <f>#REF!*M26</f>
        <v>#REF!</v>
      </c>
      <c r="U26" s="6"/>
      <c r="V26" s="6"/>
      <c r="W26" s="6"/>
      <c r="X26" s="6"/>
      <c r="Y26" s="4"/>
      <c r="Z26" s="4" t="s">
        <v>46</v>
      </c>
      <c r="AA26" s="4" t="s">
        <v>47</v>
      </c>
      <c r="AB26" s="4" t="s">
        <v>48</v>
      </c>
      <c r="AC26" s="4">
        <f t="shared" si="0"/>
        <v>0</v>
      </c>
      <c r="AD26" s="4">
        <f t="shared" si="1"/>
        <v>0</v>
      </c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6"/>
      <c r="AS26" s="6"/>
      <c r="AT26" s="6"/>
      <c r="AU26" s="6"/>
      <c r="AV26" s="6"/>
      <c r="AW26" s="6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52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</row>
    <row r="27" spans="1:223" ht="20" customHeight="1">
      <c r="A27" s="46"/>
      <c r="B27" s="53"/>
      <c r="C27" s="185"/>
      <c r="D27" s="185"/>
      <c r="E27" s="185"/>
      <c r="F27" s="186"/>
      <c r="G27" s="275"/>
      <c r="H27" s="188"/>
      <c r="I27" s="269" t="s">
        <v>26</v>
      </c>
      <c r="J27" s="302">
        <v>45595</v>
      </c>
      <c r="K27" s="300">
        <v>4570198575957</v>
      </c>
      <c r="L27" s="201"/>
      <c r="M27" s="201"/>
      <c r="N27" s="51"/>
      <c r="O27" s="51"/>
      <c r="P27" s="51"/>
      <c r="Q27" s="51"/>
      <c r="R27" s="51"/>
      <c r="S27" s="6"/>
      <c r="T27" s="6"/>
      <c r="U27" s="6"/>
      <c r="V27" s="6"/>
      <c r="W27" s="6"/>
      <c r="X27" s="6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6"/>
      <c r="AS27" s="6"/>
      <c r="AT27" s="6"/>
      <c r="AU27" s="6"/>
      <c r="AV27" s="6"/>
      <c r="AW27" s="6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52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</row>
    <row r="28" spans="1:223" ht="20" customHeight="1">
      <c r="A28" s="46"/>
      <c r="B28" s="53"/>
      <c r="C28" s="47">
        <v>35</v>
      </c>
      <c r="D28" s="47">
        <v>28</v>
      </c>
      <c r="E28" s="47"/>
      <c r="F28" s="48">
        <v>2</v>
      </c>
      <c r="G28" s="274">
        <v>43000</v>
      </c>
      <c r="H28" s="50"/>
      <c r="I28" s="269" t="s">
        <v>22</v>
      </c>
      <c r="J28" s="302">
        <v>45596</v>
      </c>
      <c r="K28" s="300">
        <v>4570198575964</v>
      </c>
      <c r="L28" s="201"/>
      <c r="M28" s="201"/>
      <c r="N28" s="51"/>
      <c r="O28" s="51"/>
      <c r="P28" s="51"/>
      <c r="Q28" s="51"/>
      <c r="R28" s="51"/>
      <c r="S28" s="6" t="e">
        <f>#REF!*L28</f>
        <v>#REF!</v>
      </c>
      <c r="T28" s="6" t="e">
        <f>#REF!*M28</f>
        <v>#REF!</v>
      </c>
      <c r="U28" s="6"/>
      <c r="V28" s="6"/>
      <c r="W28" s="6"/>
      <c r="X28" s="6"/>
      <c r="Y28" s="4"/>
      <c r="Z28" s="4" t="s">
        <v>49</v>
      </c>
      <c r="AA28" s="4" t="s">
        <v>50</v>
      </c>
      <c r="AB28" s="4" t="s">
        <v>51</v>
      </c>
      <c r="AC28" s="4">
        <f t="shared" si="0"/>
        <v>0</v>
      </c>
      <c r="AD28" s="4">
        <f t="shared" si="1"/>
        <v>0</v>
      </c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6"/>
      <c r="AS28" s="6"/>
      <c r="AT28" s="6"/>
      <c r="AU28" s="6"/>
      <c r="AV28" s="6"/>
      <c r="AW28" s="6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52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</row>
    <row r="29" spans="1:223" ht="20" customHeight="1">
      <c r="A29" s="46"/>
      <c r="B29" s="53"/>
      <c r="C29" s="185"/>
      <c r="D29" s="185"/>
      <c r="E29" s="185"/>
      <c r="F29" s="186"/>
      <c r="G29" s="275"/>
      <c r="H29" s="188"/>
      <c r="I29" s="269" t="s">
        <v>26</v>
      </c>
      <c r="J29" s="302">
        <v>45597</v>
      </c>
      <c r="K29" s="300">
        <v>4570198575971</v>
      </c>
      <c r="L29" s="201"/>
      <c r="M29" s="201"/>
      <c r="N29" s="51"/>
      <c r="O29" s="51"/>
      <c r="P29" s="51"/>
      <c r="Q29" s="51"/>
      <c r="R29" s="51"/>
      <c r="S29" s="6"/>
      <c r="T29" s="6"/>
      <c r="U29" s="6"/>
      <c r="V29" s="6"/>
      <c r="W29" s="6"/>
      <c r="X29" s="6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6"/>
      <c r="AS29" s="6"/>
      <c r="AT29" s="6"/>
      <c r="AU29" s="6"/>
      <c r="AV29" s="6"/>
      <c r="AW29" s="6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52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</row>
    <row r="30" spans="1:223" ht="20" customHeight="1">
      <c r="A30" s="46"/>
      <c r="B30" s="53"/>
      <c r="C30" s="56"/>
      <c r="D30" s="56"/>
      <c r="E30" s="56"/>
      <c r="F30" s="56"/>
      <c r="G30" s="274"/>
      <c r="H30" s="50"/>
      <c r="I30" s="270"/>
      <c r="J30" s="247"/>
      <c r="K30" s="248"/>
      <c r="L30" s="249"/>
      <c r="M30" s="249"/>
      <c r="N30" s="58"/>
      <c r="O30" s="58"/>
      <c r="P30" s="58"/>
      <c r="Q30" s="58"/>
      <c r="R30" s="58"/>
      <c r="S30" s="6"/>
      <c r="T30" s="6"/>
      <c r="U30" s="6"/>
      <c r="V30" s="6"/>
      <c r="W30" s="6"/>
      <c r="X30" s="6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6"/>
      <c r="AS30" s="6"/>
      <c r="AT30" s="6"/>
      <c r="AU30" s="6"/>
      <c r="AV30" s="6"/>
      <c r="AW30" s="6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52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</row>
    <row r="31" spans="1:223" ht="20" customHeight="1">
      <c r="A31" s="46"/>
      <c r="B31" s="9" t="s">
        <v>52</v>
      </c>
      <c r="C31" s="47">
        <v>10</v>
      </c>
      <c r="D31" s="47">
        <v>14</v>
      </c>
      <c r="E31" s="54" t="s">
        <v>27</v>
      </c>
      <c r="F31" s="48">
        <v>4</v>
      </c>
      <c r="G31" s="274">
        <v>6000</v>
      </c>
      <c r="H31" s="50"/>
      <c r="I31" s="268" t="s">
        <v>22</v>
      </c>
      <c r="J31" s="301">
        <v>45493</v>
      </c>
      <c r="K31" s="298">
        <v>4570198574936</v>
      </c>
      <c r="L31" s="199"/>
      <c r="M31" s="199"/>
      <c r="N31" s="51"/>
      <c r="O31" s="51"/>
      <c r="P31" s="51"/>
      <c r="Q31" s="51"/>
      <c r="R31" s="51"/>
      <c r="S31" s="6" t="e">
        <f>#REF!*L31</f>
        <v>#REF!</v>
      </c>
      <c r="T31" s="6" t="e">
        <f>#REF!*M31</f>
        <v>#REF!</v>
      </c>
      <c r="U31" s="6"/>
      <c r="V31" s="6"/>
      <c r="W31" s="6"/>
      <c r="X31" s="6"/>
      <c r="Y31" s="4"/>
      <c r="Z31" s="4" t="s">
        <v>53</v>
      </c>
      <c r="AA31" s="4" t="s">
        <v>24</v>
      </c>
      <c r="AB31" s="4" t="s">
        <v>54</v>
      </c>
      <c r="AC31" s="4">
        <f>L31</f>
        <v>0</v>
      </c>
      <c r="AD31" s="4">
        <f>+M31</f>
        <v>0</v>
      </c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6"/>
      <c r="AS31" s="6"/>
      <c r="AT31" s="6"/>
      <c r="AU31" s="6"/>
      <c r="AV31" s="6"/>
      <c r="AW31" s="6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52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</row>
    <row r="32" spans="1:223" ht="20" customHeight="1">
      <c r="A32" s="46"/>
      <c r="B32" s="9"/>
      <c r="C32" s="185"/>
      <c r="D32" s="185"/>
      <c r="E32" s="191" t="s">
        <v>27</v>
      </c>
      <c r="F32" s="186"/>
      <c r="G32" s="275"/>
      <c r="H32" s="188"/>
      <c r="I32" s="268" t="s">
        <v>26</v>
      </c>
      <c r="J32" s="301">
        <v>45496</v>
      </c>
      <c r="K32" s="298">
        <v>4570198574967</v>
      </c>
      <c r="L32" s="201"/>
      <c r="M32" s="201"/>
      <c r="N32" s="51"/>
      <c r="O32" s="51"/>
      <c r="P32" s="51"/>
      <c r="Q32" s="51"/>
      <c r="R32" s="51"/>
      <c r="S32" s="6"/>
      <c r="T32" s="6"/>
      <c r="U32" s="6"/>
      <c r="V32" s="6"/>
      <c r="W32" s="6"/>
      <c r="X32" s="6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6"/>
      <c r="AS32" s="6"/>
      <c r="AT32" s="6"/>
      <c r="AU32" s="6"/>
      <c r="AV32" s="6"/>
      <c r="AW32" s="6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52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</row>
    <row r="33" spans="1:223" ht="20" customHeight="1">
      <c r="A33" s="46"/>
      <c r="B33" s="53"/>
      <c r="C33" s="47">
        <v>14</v>
      </c>
      <c r="D33" s="47">
        <v>19</v>
      </c>
      <c r="E33" s="54" t="s">
        <v>27</v>
      </c>
      <c r="F33" s="48">
        <v>2</v>
      </c>
      <c r="G33" s="274">
        <v>8500</v>
      </c>
      <c r="H33" s="50"/>
      <c r="I33" s="269" t="s">
        <v>22</v>
      </c>
      <c r="J33" s="302">
        <v>45494</v>
      </c>
      <c r="K33" s="300">
        <v>4570198574943</v>
      </c>
      <c r="L33" s="201"/>
      <c r="M33" s="201"/>
      <c r="N33" s="51"/>
      <c r="O33" s="51"/>
      <c r="P33" s="51"/>
      <c r="Q33" s="51"/>
      <c r="R33" s="51"/>
      <c r="S33" s="6" t="e">
        <f>#REF!*L33</f>
        <v>#REF!</v>
      </c>
      <c r="T33" s="6" t="e">
        <f>#REF!*M33</f>
        <v>#REF!</v>
      </c>
      <c r="U33" s="6"/>
      <c r="V33" s="6"/>
      <c r="W33" s="6"/>
      <c r="X33" s="6"/>
      <c r="Y33" s="4"/>
      <c r="Z33" s="4" t="s">
        <v>55</v>
      </c>
      <c r="AA33" s="4" t="s">
        <v>32</v>
      </c>
      <c r="AB33" s="4" t="s">
        <v>56</v>
      </c>
      <c r="AC33" s="4">
        <f>L33</f>
        <v>0</v>
      </c>
      <c r="AD33" s="4">
        <f>+M33</f>
        <v>0</v>
      </c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6"/>
      <c r="AS33" s="6"/>
      <c r="AT33" s="6"/>
      <c r="AU33" s="6"/>
      <c r="AV33" s="6"/>
      <c r="AW33" s="6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52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</row>
    <row r="34" spans="1:223" ht="20" customHeight="1">
      <c r="A34" s="46"/>
      <c r="B34" s="53"/>
      <c r="C34" s="185"/>
      <c r="D34" s="185"/>
      <c r="E34" s="191" t="s">
        <v>27</v>
      </c>
      <c r="F34" s="186"/>
      <c r="G34" s="275"/>
      <c r="H34" s="188"/>
      <c r="I34" s="269" t="s">
        <v>26</v>
      </c>
      <c r="J34" s="302">
        <v>45497</v>
      </c>
      <c r="K34" s="300">
        <v>4570198574974</v>
      </c>
      <c r="L34" s="201"/>
      <c r="M34" s="201"/>
      <c r="N34" s="51"/>
      <c r="O34" s="51"/>
      <c r="P34" s="51"/>
      <c r="Q34" s="51"/>
      <c r="R34" s="51"/>
      <c r="S34" s="6"/>
      <c r="T34" s="6"/>
      <c r="U34" s="6"/>
      <c r="V34" s="6"/>
      <c r="W34" s="6"/>
      <c r="X34" s="6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6"/>
      <c r="AS34" s="6"/>
      <c r="AT34" s="6"/>
      <c r="AU34" s="6"/>
      <c r="AV34" s="6"/>
      <c r="AW34" s="6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52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</row>
    <row r="35" spans="1:223" ht="20" customHeight="1">
      <c r="A35" s="46"/>
      <c r="B35" s="53"/>
      <c r="C35" s="47">
        <v>18</v>
      </c>
      <c r="D35" s="47">
        <v>24</v>
      </c>
      <c r="E35" s="54" t="s">
        <v>27</v>
      </c>
      <c r="F35" s="48">
        <v>2</v>
      </c>
      <c r="G35" s="274">
        <v>12000</v>
      </c>
      <c r="H35" s="50"/>
      <c r="I35" s="269" t="s">
        <v>22</v>
      </c>
      <c r="J35" s="302">
        <v>45495</v>
      </c>
      <c r="K35" s="300">
        <v>4570198574950</v>
      </c>
      <c r="L35" s="201"/>
      <c r="M35" s="201"/>
      <c r="N35" s="51"/>
      <c r="O35" s="5"/>
      <c r="P35" s="51"/>
      <c r="Q35" s="51"/>
      <c r="R35" s="51"/>
      <c r="S35" s="6" t="e">
        <f>#REF!*L35</f>
        <v>#REF!</v>
      </c>
      <c r="T35" s="6" t="e">
        <f>#REF!*M35</f>
        <v>#REF!</v>
      </c>
      <c r="U35" s="6"/>
      <c r="V35" s="6"/>
      <c r="W35" s="6"/>
      <c r="X35" s="6"/>
      <c r="Y35" s="4"/>
      <c r="Z35" s="4" t="s">
        <v>57</v>
      </c>
      <c r="AA35" s="4" t="s">
        <v>38</v>
      </c>
      <c r="AB35" s="4" t="s">
        <v>58</v>
      </c>
      <c r="AC35" s="4">
        <f>L35</f>
        <v>0</v>
      </c>
      <c r="AD35" s="4">
        <f>+M35</f>
        <v>0</v>
      </c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6"/>
      <c r="AS35" s="6"/>
      <c r="AT35" s="6"/>
      <c r="AU35" s="6"/>
      <c r="AV35" s="6"/>
      <c r="AW35" s="6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52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</row>
    <row r="36" spans="1:223" ht="20" customHeight="1">
      <c r="A36" s="46"/>
      <c r="B36" s="53"/>
      <c r="C36" s="185"/>
      <c r="D36" s="185"/>
      <c r="E36" s="191" t="s">
        <v>27</v>
      </c>
      <c r="F36" s="186"/>
      <c r="G36" s="275"/>
      <c r="H36" s="188"/>
      <c r="I36" s="269" t="s">
        <v>26</v>
      </c>
      <c r="J36" s="302">
        <v>45498</v>
      </c>
      <c r="K36" s="300">
        <v>4570198574981</v>
      </c>
      <c r="L36" s="201"/>
      <c r="M36" s="201"/>
      <c r="N36" s="51"/>
      <c r="O36" s="5"/>
      <c r="P36" s="51"/>
      <c r="Q36" s="51"/>
      <c r="R36" s="51"/>
      <c r="S36" s="6"/>
      <c r="T36" s="6"/>
      <c r="U36" s="6"/>
      <c r="V36" s="6"/>
      <c r="W36" s="6"/>
      <c r="X36" s="6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6"/>
      <c r="AS36" s="6"/>
      <c r="AT36" s="6"/>
      <c r="AU36" s="6"/>
      <c r="AV36" s="6"/>
      <c r="AW36" s="6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52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</row>
    <row r="37" spans="1:223" ht="20" customHeight="1">
      <c r="A37" s="46"/>
      <c r="B37" s="53"/>
      <c r="C37" s="47"/>
      <c r="D37" s="47"/>
      <c r="E37" s="47"/>
      <c r="F37" s="48"/>
      <c r="G37" s="274"/>
      <c r="H37" s="50"/>
      <c r="I37" s="80"/>
      <c r="J37" s="55"/>
      <c r="K37" s="20"/>
      <c r="L37" s="57"/>
      <c r="M37" s="57"/>
      <c r="N37" s="58"/>
      <c r="O37" s="58"/>
      <c r="P37" s="58"/>
      <c r="Q37" s="58"/>
      <c r="R37" s="58"/>
      <c r="S37" s="6"/>
      <c r="T37" s="6"/>
      <c r="U37" s="6"/>
      <c r="V37" s="6"/>
      <c r="W37" s="6"/>
      <c r="X37" s="6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6"/>
      <c r="AS37" s="6"/>
      <c r="AT37" s="6"/>
      <c r="AU37" s="6"/>
      <c r="AV37" s="6"/>
      <c r="AW37" s="6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52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</row>
    <row r="38" spans="1:223" s="37" customFormat="1" ht="20" customHeight="1">
      <c r="A38" s="18"/>
      <c r="B38" s="30"/>
      <c r="C38" s="31"/>
      <c r="D38" s="31"/>
      <c r="E38" s="31"/>
      <c r="F38" s="31"/>
      <c r="G38" s="273"/>
      <c r="H38" s="32"/>
      <c r="I38" s="32"/>
      <c r="J38" s="222"/>
      <c r="K38" s="33"/>
      <c r="L38" s="34"/>
      <c r="M38" s="34"/>
      <c r="N38" s="21" t="s">
        <v>2</v>
      </c>
      <c r="O38" s="21" t="s">
        <v>2</v>
      </c>
      <c r="P38" s="21"/>
      <c r="Q38" s="21"/>
      <c r="R38" s="21" t="s">
        <v>2</v>
      </c>
      <c r="S38" s="6"/>
      <c r="T38" s="6"/>
      <c r="U38" s="6"/>
      <c r="V38" s="27"/>
      <c r="W38" s="27"/>
      <c r="X38" s="6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35">
        <v>111</v>
      </c>
      <c r="AM38" s="28"/>
      <c r="AN38" s="35">
        <v>115</v>
      </c>
      <c r="AO38" s="35"/>
      <c r="AP38" s="35"/>
      <c r="AQ38" s="35">
        <v>124</v>
      </c>
      <c r="AR38" s="4"/>
      <c r="AS38" s="4"/>
      <c r="AT38" s="4"/>
      <c r="AU38" s="4"/>
      <c r="AV38" s="4"/>
      <c r="AW38" s="4"/>
      <c r="AX38" s="4"/>
      <c r="AY38" s="36"/>
      <c r="AZ38" s="4"/>
      <c r="BA38" s="4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</row>
    <row r="39" spans="1:223" ht="20" customHeight="1">
      <c r="A39" s="38"/>
      <c r="B39" s="39"/>
      <c r="C39" s="265" t="s">
        <v>3</v>
      </c>
      <c r="D39" s="265" t="s">
        <v>4</v>
      </c>
      <c r="E39" s="265" t="s">
        <v>5</v>
      </c>
      <c r="F39" s="265" t="s">
        <v>6</v>
      </c>
      <c r="G39" s="265" t="s">
        <v>1458</v>
      </c>
      <c r="H39" s="267" t="s">
        <v>1460</v>
      </c>
      <c r="I39" s="265"/>
      <c r="J39" s="266" t="s">
        <v>1459</v>
      </c>
      <c r="K39" s="212" t="s">
        <v>7</v>
      </c>
      <c r="L39" s="41" t="s">
        <v>8</v>
      </c>
      <c r="M39" s="41" t="s">
        <v>9</v>
      </c>
      <c r="N39" s="42"/>
      <c r="O39" s="42"/>
      <c r="P39" s="43"/>
      <c r="Q39" s="43"/>
      <c r="R39" s="42"/>
      <c r="S39" s="6" t="s">
        <v>10</v>
      </c>
      <c r="T39" s="6" t="s">
        <v>11</v>
      </c>
      <c r="U39" s="6" t="s">
        <v>12</v>
      </c>
      <c r="V39" s="6" t="s">
        <v>13</v>
      </c>
      <c r="W39" s="6" t="s">
        <v>14</v>
      </c>
      <c r="X39" s="6" t="s">
        <v>15</v>
      </c>
      <c r="Y39" s="6" t="s">
        <v>16</v>
      </c>
      <c r="Z39" s="4" t="s">
        <v>17</v>
      </c>
      <c r="AA39" s="4" t="s">
        <v>18</v>
      </c>
      <c r="AB39" s="4" t="s">
        <v>19</v>
      </c>
      <c r="AC39" s="4" t="s">
        <v>10</v>
      </c>
      <c r="AD39" s="4" t="s">
        <v>11</v>
      </c>
      <c r="AE39" s="4" t="s">
        <v>12</v>
      </c>
      <c r="AF39" s="4" t="s">
        <v>13</v>
      </c>
      <c r="AG39" s="4" t="s">
        <v>14</v>
      </c>
      <c r="AH39" s="4" t="s">
        <v>15</v>
      </c>
      <c r="AI39" s="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"/>
      <c r="AY39" s="45" t="s">
        <v>20</v>
      </c>
      <c r="AZ39" s="44"/>
      <c r="BA39" s="4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</row>
    <row r="40" spans="1:223" ht="20" customHeight="1">
      <c r="A40" s="46"/>
      <c r="B40" s="9" t="s">
        <v>59</v>
      </c>
      <c r="C40" s="47">
        <v>21</v>
      </c>
      <c r="D40" s="47">
        <v>11</v>
      </c>
      <c r="E40" s="54" t="s">
        <v>27</v>
      </c>
      <c r="F40" s="48">
        <v>2</v>
      </c>
      <c r="G40" s="274">
        <v>13500</v>
      </c>
      <c r="H40" s="50"/>
      <c r="I40" s="268" t="s">
        <v>22</v>
      </c>
      <c r="J40" s="301">
        <v>45447</v>
      </c>
      <c r="K40" s="298">
        <v>4570198574479</v>
      </c>
      <c r="L40" s="199"/>
      <c r="M40" s="199"/>
      <c r="N40" s="58"/>
      <c r="O40" s="58"/>
      <c r="P40" s="58"/>
      <c r="Q40" s="58"/>
      <c r="R40" s="58"/>
      <c r="S40" s="6" t="e">
        <f>#REF!*L40</f>
        <v>#REF!</v>
      </c>
      <c r="T40" s="6" t="e">
        <f>#REF!*M40</f>
        <v>#REF!</v>
      </c>
      <c r="U40" s="6"/>
      <c r="V40" s="6"/>
      <c r="W40" s="6"/>
      <c r="X40" s="6"/>
      <c r="Y40" s="4"/>
      <c r="Z40" s="4" t="s">
        <v>60</v>
      </c>
      <c r="AA40" s="4" t="s">
        <v>61</v>
      </c>
      <c r="AB40" s="4" t="s">
        <v>62</v>
      </c>
      <c r="AC40" s="4">
        <f>L40</f>
        <v>0</v>
      </c>
      <c r="AD40" s="4">
        <f>+M40</f>
        <v>0</v>
      </c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6"/>
      <c r="AS40" s="6"/>
      <c r="AT40" s="6"/>
      <c r="AU40" s="6"/>
      <c r="AV40" s="6"/>
      <c r="AW40" s="6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52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</row>
    <row r="41" spans="1:223" ht="20" customHeight="1">
      <c r="A41" s="46"/>
      <c r="B41" s="9"/>
      <c r="C41" s="185"/>
      <c r="D41" s="185"/>
      <c r="E41" s="191" t="s">
        <v>27</v>
      </c>
      <c r="F41" s="186"/>
      <c r="G41" s="275"/>
      <c r="H41" s="188"/>
      <c r="I41" s="269" t="s">
        <v>26</v>
      </c>
      <c r="J41" s="302">
        <v>45449</v>
      </c>
      <c r="K41" s="300">
        <v>4570198574493</v>
      </c>
      <c r="L41" s="201"/>
      <c r="M41" s="201"/>
      <c r="N41" s="58"/>
      <c r="O41" s="58"/>
      <c r="P41" s="58"/>
      <c r="Q41" s="58"/>
      <c r="R41" s="58"/>
      <c r="S41" s="6"/>
      <c r="T41" s="6"/>
      <c r="U41" s="6"/>
      <c r="V41" s="6"/>
      <c r="W41" s="6"/>
      <c r="X41" s="6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6"/>
      <c r="AS41" s="6"/>
      <c r="AT41" s="6"/>
      <c r="AU41" s="6"/>
      <c r="AV41" s="6"/>
      <c r="AW41" s="6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52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</row>
    <row r="42" spans="1:223" ht="20" customHeight="1">
      <c r="A42" s="46"/>
      <c r="B42" s="53"/>
      <c r="C42" s="196">
        <v>25</v>
      </c>
      <c r="D42" s="196">
        <v>12</v>
      </c>
      <c r="E42" s="196"/>
      <c r="F42" s="197">
        <v>6</v>
      </c>
      <c r="G42" s="276">
        <v>20000</v>
      </c>
      <c r="H42" s="195"/>
      <c r="I42" s="269" t="s">
        <v>22</v>
      </c>
      <c r="J42" s="302">
        <v>45448</v>
      </c>
      <c r="K42" s="300">
        <v>4570198574486</v>
      </c>
      <c r="L42" s="201"/>
      <c r="M42" s="201"/>
      <c r="N42" s="58"/>
      <c r="O42" s="58"/>
      <c r="P42" s="58"/>
      <c r="Q42" s="58"/>
      <c r="R42" s="58"/>
      <c r="S42" s="6" t="e">
        <f>#REF!*L42</f>
        <v>#REF!</v>
      </c>
      <c r="T42" s="6" t="e">
        <f>#REF!*M42</f>
        <v>#REF!</v>
      </c>
      <c r="U42" s="6"/>
      <c r="V42" s="6"/>
      <c r="W42" s="6"/>
      <c r="X42" s="6"/>
      <c r="Y42" s="4"/>
      <c r="Z42" s="4" t="s">
        <v>63</v>
      </c>
      <c r="AA42" s="4" t="s">
        <v>64</v>
      </c>
      <c r="AB42" s="4" t="s">
        <v>65</v>
      </c>
      <c r="AC42" s="4">
        <f>L42</f>
        <v>0</v>
      </c>
      <c r="AD42" s="4">
        <f>+M42</f>
        <v>0</v>
      </c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6"/>
      <c r="AS42" s="6"/>
      <c r="AT42" s="6"/>
      <c r="AU42" s="6"/>
      <c r="AV42" s="6"/>
      <c r="AW42" s="6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52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</row>
    <row r="43" spans="1:223" ht="20" customHeight="1">
      <c r="A43" s="46"/>
      <c r="B43" s="53"/>
      <c r="C43" s="185"/>
      <c r="D43" s="185"/>
      <c r="E43" s="185"/>
      <c r="F43" s="186"/>
      <c r="G43" s="275"/>
      <c r="H43" s="188"/>
      <c r="I43" s="269" t="s">
        <v>26</v>
      </c>
      <c r="J43" s="302">
        <v>45450</v>
      </c>
      <c r="K43" s="300">
        <v>4570198574509</v>
      </c>
      <c r="L43" s="201"/>
      <c r="M43" s="201"/>
      <c r="N43" s="58"/>
      <c r="O43" s="58"/>
      <c r="P43" s="58"/>
      <c r="Q43" s="58"/>
      <c r="R43" s="58"/>
      <c r="S43" s="6"/>
      <c r="T43" s="6"/>
      <c r="U43" s="6"/>
      <c r="V43" s="6"/>
      <c r="W43" s="6"/>
      <c r="X43" s="6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6"/>
      <c r="AS43" s="6"/>
      <c r="AT43" s="6"/>
      <c r="AU43" s="6"/>
      <c r="AV43" s="6"/>
      <c r="AW43" s="6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52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</row>
    <row r="44" spans="1:223" ht="20" customHeight="1">
      <c r="A44" s="46"/>
      <c r="B44" s="53"/>
      <c r="C44" s="196">
        <v>30</v>
      </c>
      <c r="D44" s="196">
        <v>14</v>
      </c>
      <c r="E44" s="196"/>
      <c r="F44" s="197">
        <v>3</v>
      </c>
      <c r="G44" s="276">
        <v>30000</v>
      </c>
      <c r="H44" s="195"/>
      <c r="I44" s="269" t="s">
        <v>22</v>
      </c>
      <c r="J44" s="302">
        <v>45598</v>
      </c>
      <c r="K44" s="300">
        <v>4570198575988</v>
      </c>
      <c r="L44" s="201"/>
      <c r="M44" s="201"/>
      <c r="N44" s="58"/>
      <c r="O44" s="58"/>
      <c r="P44" s="58"/>
      <c r="Q44" s="58"/>
      <c r="R44" s="58"/>
      <c r="S44" s="6" t="e">
        <f>#REF!*L44</f>
        <v>#REF!</v>
      </c>
      <c r="T44" s="6" t="e">
        <f>#REF!*M44</f>
        <v>#REF!</v>
      </c>
      <c r="U44" s="6"/>
      <c r="V44" s="6"/>
      <c r="W44" s="6"/>
      <c r="X44" s="6"/>
      <c r="Y44" s="4"/>
      <c r="Z44" s="4" t="s">
        <v>66</v>
      </c>
      <c r="AA44" s="4" t="s">
        <v>67</v>
      </c>
      <c r="AB44" s="4" t="s">
        <v>68</v>
      </c>
      <c r="AC44" s="4">
        <f>L44</f>
        <v>0</v>
      </c>
      <c r="AD44" s="4">
        <f>+M44</f>
        <v>0</v>
      </c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6"/>
      <c r="AS44" s="6"/>
      <c r="AT44" s="6"/>
      <c r="AU44" s="6"/>
      <c r="AV44" s="6"/>
      <c r="AW44" s="6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52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</row>
    <row r="45" spans="1:223" ht="20" customHeight="1">
      <c r="A45" s="46"/>
      <c r="B45" s="53"/>
      <c r="C45" s="185"/>
      <c r="D45" s="185"/>
      <c r="E45" s="185"/>
      <c r="F45" s="186"/>
      <c r="G45" s="275"/>
      <c r="H45" s="188"/>
      <c r="I45" s="269" t="s">
        <v>26</v>
      </c>
      <c r="J45" s="302">
        <v>45599</v>
      </c>
      <c r="K45" s="300">
        <v>4570198575995</v>
      </c>
      <c r="L45" s="201"/>
      <c r="M45" s="201"/>
      <c r="N45" s="58"/>
      <c r="O45" s="58"/>
      <c r="P45" s="58"/>
      <c r="Q45" s="58"/>
      <c r="R45" s="58"/>
      <c r="S45" s="6"/>
      <c r="T45" s="6"/>
      <c r="U45" s="6"/>
      <c r="V45" s="6"/>
      <c r="W45" s="6"/>
      <c r="X45" s="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6"/>
      <c r="AS45" s="6"/>
      <c r="AT45" s="6"/>
      <c r="AU45" s="6"/>
      <c r="AV45" s="6"/>
      <c r="AW45" s="6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52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</row>
    <row r="46" spans="1:223" ht="20" customHeight="1">
      <c r="A46" s="18"/>
      <c r="B46" s="9"/>
      <c r="C46" s="59"/>
      <c r="D46" s="59"/>
      <c r="E46" s="59"/>
      <c r="F46" s="59"/>
      <c r="G46" s="277"/>
      <c r="H46" s="60"/>
      <c r="I46" s="60"/>
      <c r="J46" s="223"/>
      <c r="K46" s="33"/>
      <c r="L46" s="34"/>
      <c r="M46" s="34"/>
      <c r="N46" s="34"/>
      <c r="O46" s="51"/>
      <c r="P46" s="34"/>
      <c r="Q46" s="34"/>
      <c r="R46" s="34" t="s">
        <v>69</v>
      </c>
      <c r="S46" s="6"/>
      <c r="T46" s="6"/>
      <c r="U46" s="6"/>
      <c r="V46" s="6"/>
      <c r="W46" s="6"/>
      <c r="X46" s="6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6"/>
      <c r="AS46" s="6"/>
      <c r="AT46" s="6"/>
      <c r="AU46" s="6"/>
      <c r="AV46" s="6"/>
      <c r="AW46" s="6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52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</row>
    <row r="47" spans="1:223" ht="20" customHeight="1">
      <c r="A47" s="38"/>
      <c r="B47" s="39"/>
      <c r="C47" s="265" t="s">
        <v>3</v>
      </c>
      <c r="D47" s="265" t="s">
        <v>4</v>
      </c>
      <c r="E47" s="265" t="s">
        <v>5</v>
      </c>
      <c r="F47" s="265" t="s">
        <v>6</v>
      </c>
      <c r="G47" s="265" t="s">
        <v>1458</v>
      </c>
      <c r="H47" s="267" t="s">
        <v>1460</v>
      </c>
      <c r="I47" s="265"/>
      <c r="J47" s="266" t="s">
        <v>1459</v>
      </c>
      <c r="K47" s="212" t="s">
        <v>7</v>
      </c>
      <c r="L47" s="41" t="s">
        <v>70</v>
      </c>
      <c r="M47" s="41" t="s">
        <v>71</v>
      </c>
      <c r="N47" s="41" t="s">
        <v>83</v>
      </c>
      <c r="O47" s="41" t="s">
        <v>73</v>
      </c>
      <c r="P47" s="41" t="s">
        <v>74</v>
      </c>
      <c r="Q47" s="41" t="s">
        <v>75</v>
      </c>
      <c r="R47" s="41" t="s">
        <v>76</v>
      </c>
      <c r="S47" s="6"/>
      <c r="T47" s="6"/>
      <c r="U47" s="6"/>
      <c r="V47" s="6"/>
      <c r="W47" s="6"/>
      <c r="X47" s="6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6"/>
      <c r="AS47" s="6"/>
      <c r="AT47" s="6"/>
      <c r="AU47" s="6"/>
      <c r="AV47" s="6"/>
      <c r="AW47" s="6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52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</row>
    <row r="48" spans="1:223" ht="20" customHeight="1">
      <c r="A48" s="46"/>
      <c r="B48" s="9" t="s">
        <v>77</v>
      </c>
      <c r="C48" s="47">
        <v>10</v>
      </c>
      <c r="D48" s="47">
        <v>9</v>
      </c>
      <c r="E48" s="47"/>
      <c r="F48" s="48">
        <v>6</v>
      </c>
      <c r="G48" s="274">
        <v>12000</v>
      </c>
      <c r="H48" s="49"/>
      <c r="I48" s="198" t="s">
        <v>78</v>
      </c>
      <c r="J48" s="297">
        <v>45600</v>
      </c>
      <c r="K48" s="303">
        <v>4570198576008</v>
      </c>
      <c r="L48" s="199"/>
      <c r="M48" s="199"/>
      <c r="N48" s="199"/>
      <c r="O48" s="199"/>
      <c r="P48" s="199"/>
      <c r="Q48" s="199"/>
      <c r="R48" s="199"/>
      <c r="S48" s="6" t="e">
        <f>#REF!*L48</f>
        <v>#REF!</v>
      </c>
      <c r="T48" s="6" t="e">
        <f>#REF!*M48</f>
        <v>#REF!</v>
      </c>
      <c r="U48" s="6" t="e">
        <f>#REF!*N48</f>
        <v>#REF!</v>
      </c>
      <c r="V48" s="6" t="e">
        <f>#REF!*O48</f>
        <v>#REF!</v>
      </c>
      <c r="W48" s="6" t="e">
        <f>#REF!*P48</f>
        <v>#REF!</v>
      </c>
      <c r="X48" s="6" t="e">
        <f>#REF!*Q48</f>
        <v>#REF!</v>
      </c>
      <c r="Y48" s="6" t="e">
        <f>#REF!*R48</f>
        <v>#REF!</v>
      </c>
      <c r="Z48" s="4" t="s">
        <v>79</v>
      </c>
      <c r="AA48" s="4" t="s">
        <v>80</v>
      </c>
      <c r="AB48" s="4" t="s">
        <v>81</v>
      </c>
      <c r="AC48" s="4">
        <f t="shared" ref="AC48:AC92" si="2">L48</f>
        <v>0</v>
      </c>
      <c r="AD48" s="4">
        <f t="shared" ref="AD48:AI92" si="3">+M48</f>
        <v>0</v>
      </c>
      <c r="AE48" s="4">
        <f t="shared" si="3"/>
        <v>0</v>
      </c>
      <c r="AF48" s="4">
        <f t="shared" si="3"/>
        <v>0</v>
      </c>
      <c r="AG48" s="4">
        <f t="shared" si="3"/>
        <v>0</v>
      </c>
      <c r="AH48" s="4">
        <f t="shared" si="3"/>
        <v>0</v>
      </c>
      <c r="AI48" s="4">
        <f t="shared" si="3"/>
        <v>0</v>
      </c>
      <c r="AJ48" s="4"/>
      <c r="AK48" s="4"/>
      <c r="AL48" s="4"/>
      <c r="AM48" s="4"/>
      <c r="AN48" s="4"/>
      <c r="AO48" s="4"/>
      <c r="AP48" s="4"/>
      <c r="AQ48" s="4"/>
      <c r="AR48" s="6"/>
      <c r="AS48" s="6"/>
      <c r="AT48" s="6"/>
      <c r="AU48" s="6"/>
      <c r="AV48" s="6"/>
      <c r="AW48" s="6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52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</row>
    <row r="49" spans="1:223" ht="20" customHeight="1">
      <c r="A49" s="46"/>
      <c r="B49" s="9"/>
      <c r="C49" s="47"/>
      <c r="D49" s="47"/>
      <c r="E49" s="47"/>
      <c r="F49" s="48"/>
      <c r="G49" s="274"/>
      <c r="H49" s="49"/>
      <c r="I49" s="200" t="s">
        <v>82</v>
      </c>
      <c r="J49" s="299">
        <v>45601</v>
      </c>
      <c r="K49" s="304">
        <v>4570198576015</v>
      </c>
      <c r="L49" s="201"/>
      <c r="M49" s="201"/>
      <c r="N49" s="201"/>
      <c r="O49" s="201"/>
      <c r="P49" s="201"/>
      <c r="Q49" s="201"/>
      <c r="R49" s="201"/>
      <c r="S49" s="6"/>
      <c r="T49" s="6"/>
      <c r="U49" s="6"/>
      <c r="V49" s="6"/>
      <c r="W49" s="6"/>
      <c r="X49" s="6"/>
      <c r="Y49" s="6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6"/>
      <c r="AS49" s="6"/>
      <c r="AT49" s="6"/>
      <c r="AU49" s="6"/>
      <c r="AV49" s="6"/>
      <c r="AW49" s="6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52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</row>
    <row r="50" spans="1:223" ht="20" customHeight="1">
      <c r="A50" s="46"/>
      <c r="B50" s="9"/>
      <c r="C50" s="47"/>
      <c r="D50" s="47"/>
      <c r="E50" s="47"/>
      <c r="F50" s="48"/>
      <c r="G50" s="274"/>
      <c r="H50" s="49"/>
      <c r="I50" s="200" t="s">
        <v>83</v>
      </c>
      <c r="J50" s="299">
        <v>45602</v>
      </c>
      <c r="K50" s="304">
        <v>4570198576022</v>
      </c>
      <c r="L50" s="201"/>
      <c r="M50" s="201"/>
      <c r="N50" s="201"/>
      <c r="O50" s="201"/>
      <c r="P50" s="201"/>
      <c r="Q50" s="201"/>
      <c r="R50" s="201"/>
      <c r="S50" s="6"/>
      <c r="T50" s="6"/>
      <c r="U50" s="6"/>
      <c r="V50" s="6"/>
      <c r="W50" s="6"/>
      <c r="X50" s="6"/>
      <c r="Y50" s="6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6"/>
      <c r="AS50" s="6"/>
      <c r="AT50" s="6"/>
      <c r="AU50" s="6"/>
      <c r="AV50" s="6"/>
      <c r="AW50" s="6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52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</row>
    <row r="51" spans="1:223" ht="20" customHeight="1">
      <c r="A51" s="46"/>
      <c r="B51" s="9"/>
      <c r="C51" s="47"/>
      <c r="D51" s="47"/>
      <c r="E51" s="47"/>
      <c r="F51" s="48"/>
      <c r="G51" s="274"/>
      <c r="H51" s="49"/>
      <c r="I51" s="200" t="s">
        <v>84</v>
      </c>
      <c r="J51" s="299">
        <v>45603</v>
      </c>
      <c r="K51" s="304">
        <v>4570198576039</v>
      </c>
      <c r="L51" s="201"/>
      <c r="M51" s="201"/>
      <c r="N51" s="201"/>
      <c r="O51" s="201"/>
      <c r="P51" s="201"/>
      <c r="Q51" s="201"/>
      <c r="R51" s="201"/>
      <c r="S51" s="6"/>
      <c r="T51" s="6"/>
      <c r="U51" s="6"/>
      <c r="V51" s="6"/>
      <c r="W51" s="6"/>
      <c r="X51" s="6"/>
      <c r="Y51" s="6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6"/>
      <c r="AS51" s="6"/>
      <c r="AT51" s="6"/>
      <c r="AU51" s="6"/>
      <c r="AV51" s="6"/>
      <c r="AW51" s="6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52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</row>
    <row r="52" spans="1:223" ht="20" customHeight="1">
      <c r="A52" s="46"/>
      <c r="B52" s="9"/>
      <c r="C52" s="47"/>
      <c r="D52" s="47"/>
      <c r="E52" s="47"/>
      <c r="F52" s="48"/>
      <c r="G52" s="274"/>
      <c r="H52" s="49"/>
      <c r="I52" s="200" t="s">
        <v>85</v>
      </c>
      <c r="J52" s="299">
        <v>45604</v>
      </c>
      <c r="K52" s="304">
        <v>4570198576046</v>
      </c>
      <c r="L52" s="201"/>
      <c r="M52" s="201"/>
      <c r="N52" s="201"/>
      <c r="O52" s="201"/>
      <c r="P52" s="201"/>
      <c r="Q52" s="201"/>
      <c r="R52" s="201"/>
      <c r="S52" s="6"/>
      <c r="T52" s="6"/>
      <c r="U52" s="6"/>
      <c r="V52" s="6"/>
      <c r="W52" s="6"/>
      <c r="X52" s="6"/>
      <c r="Y52" s="6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6"/>
      <c r="AS52" s="6"/>
      <c r="AT52" s="6"/>
      <c r="AU52" s="6"/>
      <c r="AV52" s="6"/>
      <c r="AW52" s="6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52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</row>
    <row r="53" spans="1:223" ht="20" customHeight="1">
      <c r="A53" s="46"/>
      <c r="B53" s="9"/>
      <c r="C53" s="47"/>
      <c r="D53" s="47"/>
      <c r="E53" s="47"/>
      <c r="F53" s="48"/>
      <c r="G53" s="274"/>
      <c r="H53" s="49"/>
      <c r="I53" s="200" t="s">
        <v>86</v>
      </c>
      <c r="J53" s="299">
        <v>45605</v>
      </c>
      <c r="K53" s="304">
        <v>4570198576053</v>
      </c>
      <c r="L53" s="201"/>
      <c r="M53" s="201"/>
      <c r="N53" s="201"/>
      <c r="O53" s="201"/>
      <c r="P53" s="201"/>
      <c r="Q53" s="201"/>
      <c r="R53" s="201"/>
      <c r="S53" s="6"/>
      <c r="T53" s="6"/>
      <c r="U53" s="6"/>
      <c r="V53" s="6"/>
      <c r="W53" s="6"/>
      <c r="X53" s="6"/>
      <c r="Y53" s="6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6"/>
      <c r="AS53" s="6"/>
      <c r="AT53" s="6"/>
      <c r="AU53" s="6"/>
      <c r="AV53" s="6"/>
      <c r="AW53" s="6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52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</row>
    <row r="54" spans="1:223" ht="20" customHeight="1">
      <c r="A54" s="46"/>
      <c r="B54" s="9"/>
      <c r="C54" s="185"/>
      <c r="D54" s="185"/>
      <c r="E54" s="185"/>
      <c r="F54" s="186"/>
      <c r="G54" s="275"/>
      <c r="H54" s="187"/>
      <c r="I54" s="200" t="s">
        <v>87</v>
      </c>
      <c r="J54" s="299">
        <v>45606</v>
      </c>
      <c r="K54" s="304">
        <v>4570198576060</v>
      </c>
      <c r="L54" s="201"/>
      <c r="M54" s="201"/>
      <c r="N54" s="201"/>
      <c r="O54" s="201"/>
      <c r="P54" s="201"/>
      <c r="Q54" s="201"/>
      <c r="R54" s="201"/>
      <c r="S54" s="6"/>
      <c r="T54" s="6"/>
      <c r="U54" s="6"/>
      <c r="V54" s="6"/>
      <c r="W54" s="6"/>
      <c r="X54" s="6"/>
      <c r="Y54" s="6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6"/>
      <c r="AS54" s="6"/>
      <c r="AT54" s="6"/>
      <c r="AU54" s="6"/>
      <c r="AV54" s="6"/>
      <c r="AW54" s="6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52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</row>
    <row r="55" spans="1:223" ht="20" customHeight="1">
      <c r="A55" s="46"/>
      <c r="B55" s="53"/>
      <c r="C55" s="47">
        <v>12</v>
      </c>
      <c r="D55" s="47">
        <v>11</v>
      </c>
      <c r="E55" s="47"/>
      <c r="F55" s="48">
        <v>6</v>
      </c>
      <c r="G55" s="274">
        <v>13000</v>
      </c>
      <c r="H55" s="49"/>
      <c r="I55" s="200" t="s">
        <v>78</v>
      </c>
      <c r="J55" s="299">
        <v>42864</v>
      </c>
      <c r="K55" s="304">
        <v>4582528498645</v>
      </c>
      <c r="L55" s="201"/>
      <c r="M55" s="201"/>
      <c r="N55" s="202"/>
      <c r="O55" s="201"/>
      <c r="P55" s="201"/>
      <c r="Q55" s="201"/>
      <c r="R55" s="201"/>
      <c r="S55" s="6" t="e">
        <f>#REF!*L55</f>
        <v>#REF!</v>
      </c>
      <c r="T55" s="6" t="e">
        <f>#REF!*M55</f>
        <v>#REF!</v>
      </c>
      <c r="U55" s="6" t="e">
        <f>#REF!*N55</f>
        <v>#REF!</v>
      </c>
      <c r="V55" s="6" t="e">
        <f>#REF!*O55</f>
        <v>#REF!</v>
      </c>
      <c r="W55" s="6" t="e">
        <f>#REF!*P55</f>
        <v>#REF!</v>
      </c>
      <c r="X55" s="6" t="e">
        <f>#REF!*Q55</f>
        <v>#REF!</v>
      </c>
      <c r="Y55" s="6" t="e">
        <f>#REF!*R55</f>
        <v>#REF!</v>
      </c>
      <c r="Z55" s="4" t="s">
        <v>88</v>
      </c>
      <c r="AA55" s="4" t="s">
        <v>89</v>
      </c>
      <c r="AB55" s="4" t="s">
        <v>90</v>
      </c>
      <c r="AC55" s="4">
        <f t="shared" si="2"/>
        <v>0</v>
      </c>
      <c r="AD55" s="4">
        <f t="shared" si="3"/>
        <v>0</v>
      </c>
      <c r="AE55" s="4">
        <f t="shared" si="3"/>
        <v>0</v>
      </c>
      <c r="AF55" s="4">
        <f t="shared" si="3"/>
        <v>0</v>
      </c>
      <c r="AG55" s="4">
        <f t="shared" si="3"/>
        <v>0</v>
      </c>
      <c r="AH55" s="4">
        <f t="shared" si="3"/>
        <v>0</v>
      </c>
      <c r="AI55" s="4">
        <f t="shared" si="3"/>
        <v>0</v>
      </c>
      <c r="AJ55" s="4"/>
      <c r="AK55" s="4"/>
      <c r="AL55" s="4"/>
      <c r="AM55" s="4"/>
      <c r="AN55" s="4"/>
      <c r="AO55" s="4"/>
      <c r="AP55" s="4"/>
      <c r="AQ55" s="4"/>
      <c r="AR55" s="6"/>
      <c r="AS55" s="6"/>
      <c r="AT55" s="6"/>
      <c r="AU55" s="6"/>
      <c r="AV55" s="6"/>
      <c r="AW55" s="6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52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</row>
    <row r="56" spans="1:223" ht="20" customHeight="1">
      <c r="A56" s="46"/>
      <c r="B56" s="9"/>
      <c r="C56" s="47"/>
      <c r="D56" s="47"/>
      <c r="E56" s="47"/>
      <c r="F56" s="48"/>
      <c r="G56" s="274"/>
      <c r="H56" s="49"/>
      <c r="I56" s="200" t="s">
        <v>82</v>
      </c>
      <c r="J56" s="299">
        <v>42861</v>
      </c>
      <c r="K56" s="304">
        <v>4582528498614</v>
      </c>
      <c r="L56" s="201"/>
      <c r="M56" s="201"/>
      <c r="N56" s="201"/>
      <c r="O56" s="201"/>
      <c r="P56" s="201"/>
      <c r="Q56" s="201"/>
      <c r="R56" s="201"/>
      <c r="S56" s="6"/>
      <c r="T56" s="6"/>
      <c r="U56" s="6"/>
      <c r="V56" s="6"/>
      <c r="W56" s="6"/>
      <c r="X56" s="6"/>
      <c r="Y56" s="6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6"/>
      <c r="AS56" s="6"/>
      <c r="AT56" s="6"/>
      <c r="AU56" s="6"/>
      <c r="AV56" s="6"/>
      <c r="AW56" s="6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52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</row>
    <row r="57" spans="1:223" ht="20" customHeight="1">
      <c r="A57" s="46"/>
      <c r="B57" s="9"/>
      <c r="C57" s="47"/>
      <c r="D57" s="47"/>
      <c r="E57" s="47"/>
      <c r="F57" s="48"/>
      <c r="G57" s="274"/>
      <c r="H57" s="49"/>
      <c r="I57" s="200" t="s">
        <v>83</v>
      </c>
      <c r="J57" s="299">
        <v>45607</v>
      </c>
      <c r="K57" s="304">
        <v>4570198576077</v>
      </c>
      <c r="L57" s="201"/>
      <c r="M57" s="201"/>
      <c r="N57" s="201"/>
      <c r="O57" s="201"/>
      <c r="P57" s="201"/>
      <c r="Q57" s="201"/>
      <c r="R57" s="201"/>
      <c r="S57" s="6"/>
      <c r="T57" s="6"/>
      <c r="U57" s="6"/>
      <c r="V57" s="6"/>
      <c r="W57" s="6"/>
      <c r="X57" s="6"/>
      <c r="Y57" s="6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6"/>
      <c r="AS57" s="6"/>
      <c r="AT57" s="6"/>
      <c r="AU57" s="6"/>
      <c r="AV57" s="6"/>
      <c r="AW57" s="6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52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</row>
    <row r="58" spans="1:223" ht="20" customHeight="1">
      <c r="A58" s="46"/>
      <c r="B58" s="9"/>
      <c r="C58" s="47"/>
      <c r="D58" s="47"/>
      <c r="E58" s="47"/>
      <c r="F58" s="48"/>
      <c r="G58" s="274"/>
      <c r="H58" s="49"/>
      <c r="I58" s="200" t="s">
        <v>84</v>
      </c>
      <c r="J58" s="299">
        <v>45608</v>
      </c>
      <c r="K58" s="304">
        <v>4570198576084</v>
      </c>
      <c r="L58" s="201"/>
      <c r="M58" s="201"/>
      <c r="N58" s="201"/>
      <c r="O58" s="201"/>
      <c r="P58" s="201"/>
      <c r="Q58" s="201"/>
      <c r="R58" s="201"/>
      <c r="S58" s="6"/>
      <c r="T58" s="6"/>
      <c r="U58" s="6"/>
      <c r="V58" s="6"/>
      <c r="W58" s="6"/>
      <c r="X58" s="6"/>
      <c r="Y58" s="6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6"/>
      <c r="AS58" s="6"/>
      <c r="AT58" s="6"/>
      <c r="AU58" s="6"/>
      <c r="AV58" s="6"/>
      <c r="AW58" s="6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52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</row>
    <row r="59" spans="1:223" ht="20" customHeight="1">
      <c r="A59" s="46"/>
      <c r="B59" s="9"/>
      <c r="C59" s="47"/>
      <c r="D59" s="47"/>
      <c r="E59" s="47"/>
      <c r="F59" s="48"/>
      <c r="G59" s="274"/>
      <c r="H59" s="49"/>
      <c r="I59" s="200" t="s">
        <v>85</v>
      </c>
      <c r="J59" s="299">
        <v>42870</v>
      </c>
      <c r="K59" s="304">
        <v>4582528498706</v>
      </c>
      <c r="L59" s="201"/>
      <c r="M59" s="201"/>
      <c r="N59" s="201"/>
      <c r="O59" s="201"/>
      <c r="P59" s="201"/>
      <c r="Q59" s="201"/>
      <c r="R59" s="201"/>
      <c r="S59" s="6"/>
      <c r="T59" s="6"/>
      <c r="U59" s="6"/>
      <c r="V59" s="6"/>
      <c r="W59" s="6"/>
      <c r="X59" s="6"/>
      <c r="Y59" s="6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6"/>
      <c r="AS59" s="6"/>
      <c r="AT59" s="6"/>
      <c r="AU59" s="6"/>
      <c r="AV59" s="6"/>
      <c r="AW59" s="6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52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</row>
    <row r="60" spans="1:223" ht="20" customHeight="1">
      <c r="A60" s="46"/>
      <c r="B60" s="9"/>
      <c r="C60" s="47"/>
      <c r="D60" s="47"/>
      <c r="E60" s="47"/>
      <c r="F60" s="48"/>
      <c r="G60" s="274"/>
      <c r="H60" s="49"/>
      <c r="I60" s="200" t="s">
        <v>86</v>
      </c>
      <c r="J60" s="299">
        <v>42867</v>
      </c>
      <c r="K60" s="304">
        <v>4582528498676</v>
      </c>
      <c r="L60" s="201"/>
      <c r="M60" s="201"/>
      <c r="N60" s="201"/>
      <c r="O60" s="201"/>
      <c r="P60" s="201"/>
      <c r="Q60" s="201"/>
      <c r="R60" s="201"/>
      <c r="S60" s="6"/>
      <c r="T60" s="6"/>
      <c r="U60" s="6"/>
      <c r="V60" s="6"/>
      <c r="W60" s="6"/>
      <c r="X60" s="6"/>
      <c r="Y60" s="6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6"/>
      <c r="AS60" s="6"/>
      <c r="AT60" s="6"/>
      <c r="AU60" s="6"/>
      <c r="AV60" s="6"/>
      <c r="AW60" s="6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52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</row>
    <row r="61" spans="1:223" ht="20" customHeight="1">
      <c r="A61" s="46"/>
      <c r="B61" s="9"/>
      <c r="C61" s="185"/>
      <c r="D61" s="185"/>
      <c r="E61" s="185"/>
      <c r="F61" s="186"/>
      <c r="G61" s="275"/>
      <c r="H61" s="187"/>
      <c r="I61" s="200" t="s">
        <v>87</v>
      </c>
      <c r="J61" s="299">
        <v>45609</v>
      </c>
      <c r="K61" s="304">
        <v>4570198576091</v>
      </c>
      <c r="L61" s="201"/>
      <c r="M61" s="201"/>
      <c r="N61" s="201"/>
      <c r="O61" s="201"/>
      <c r="P61" s="201"/>
      <c r="Q61" s="201"/>
      <c r="R61" s="201"/>
      <c r="S61" s="6"/>
      <c r="T61" s="6"/>
      <c r="U61" s="6"/>
      <c r="V61" s="6"/>
      <c r="W61" s="6"/>
      <c r="X61" s="6"/>
      <c r="Y61" s="6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6"/>
      <c r="AS61" s="6"/>
      <c r="AT61" s="6"/>
      <c r="AU61" s="6"/>
      <c r="AV61" s="6"/>
      <c r="AW61" s="6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52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</row>
    <row r="62" spans="1:223" ht="20" customHeight="1">
      <c r="A62" s="46"/>
      <c r="B62" s="53"/>
      <c r="C62" s="47">
        <v>14</v>
      </c>
      <c r="D62" s="47">
        <v>12</v>
      </c>
      <c r="E62" s="47"/>
      <c r="F62" s="48">
        <v>6</v>
      </c>
      <c r="G62" s="274">
        <v>17000</v>
      </c>
      <c r="H62" s="49"/>
      <c r="I62" s="200" t="s">
        <v>78</v>
      </c>
      <c r="J62" s="299">
        <v>45610</v>
      </c>
      <c r="K62" s="304">
        <v>4570198576107</v>
      </c>
      <c r="L62" s="201"/>
      <c r="M62" s="201"/>
      <c r="N62" s="201"/>
      <c r="O62" s="201"/>
      <c r="P62" s="201"/>
      <c r="Q62" s="201"/>
      <c r="R62" s="201"/>
      <c r="S62" s="6" t="e">
        <f>#REF!*L62</f>
        <v>#REF!</v>
      </c>
      <c r="T62" s="6" t="e">
        <f>#REF!*M62</f>
        <v>#REF!</v>
      </c>
      <c r="U62" s="6" t="e">
        <f>#REF!*N62</f>
        <v>#REF!</v>
      </c>
      <c r="V62" s="6" t="e">
        <f>#REF!*O62</f>
        <v>#REF!</v>
      </c>
      <c r="W62" s="6" t="e">
        <f>#REF!*P62</f>
        <v>#REF!</v>
      </c>
      <c r="X62" s="6" t="e">
        <f>#REF!*Q62</f>
        <v>#REF!</v>
      </c>
      <c r="Y62" s="6" t="e">
        <f>#REF!*R62</f>
        <v>#REF!</v>
      </c>
      <c r="Z62" s="4" t="s">
        <v>91</v>
      </c>
      <c r="AA62" s="4" t="s">
        <v>92</v>
      </c>
      <c r="AB62" s="4" t="s">
        <v>93</v>
      </c>
      <c r="AC62" s="4">
        <f t="shared" si="2"/>
        <v>0</v>
      </c>
      <c r="AD62" s="4">
        <f t="shared" si="3"/>
        <v>0</v>
      </c>
      <c r="AE62" s="4">
        <f t="shared" si="3"/>
        <v>0</v>
      </c>
      <c r="AF62" s="4">
        <f t="shared" si="3"/>
        <v>0</v>
      </c>
      <c r="AG62" s="4">
        <f t="shared" si="3"/>
        <v>0</v>
      </c>
      <c r="AH62" s="4">
        <f t="shared" si="3"/>
        <v>0</v>
      </c>
      <c r="AI62" s="4">
        <f t="shared" si="3"/>
        <v>0</v>
      </c>
      <c r="AJ62" s="4"/>
      <c r="AK62" s="4"/>
      <c r="AL62" s="4"/>
      <c r="AM62" s="4"/>
      <c r="AN62" s="4"/>
      <c r="AO62" s="4"/>
      <c r="AP62" s="4"/>
      <c r="AQ62" s="4"/>
      <c r="AR62" s="6"/>
      <c r="AS62" s="6"/>
      <c r="AT62" s="6"/>
      <c r="AU62" s="6"/>
      <c r="AV62" s="6"/>
      <c r="AW62" s="6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52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</row>
    <row r="63" spans="1:223" ht="20" customHeight="1">
      <c r="A63" s="46"/>
      <c r="B63" s="9"/>
      <c r="C63" s="47"/>
      <c r="D63" s="47"/>
      <c r="E63" s="47"/>
      <c r="F63" s="48"/>
      <c r="G63" s="274"/>
      <c r="H63" s="49"/>
      <c r="I63" s="200" t="s">
        <v>82</v>
      </c>
      <c r="J63" s="299">
        <v>45611</v>
      </c>
      <c r="K63" s="304">
        <v>4570198576114</v>
      </c>
      <c r="L63" s="201"/>
      <c r="M63" s="201"/>
      <c r="N63" s="201"/>
      <c r="O63" s="201"/>
      <c r="P63" s="201"/>
      <c r="Q63" s="201"/>
      <c r="R63" s="201"/>
      <c r="S63" s="6"/>
      <c r="T63" s="6"/>
      <c r="U63" s="6"/>
      <c r="V63" s="6"/>
      <c r="W63" s="6"/>
      <c r="X63" s="6"/>
      <c r="Y63" s="6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6"/>
      <c r="AS63" s="6"/>
      <c r="AT63" s="6"/>
      <c r="AU63" s="6"/>
      <c r="AV63" s="6"/>
      <c r="AW63" s="6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52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</row>
    <row r="64" spans="1:223" ht="20" customHeight="1">
      <c r="A64" s="46"/>
      <c r="B64" s="9"/>
      <c r="C64" s="47"/>
      <c r="D64" s="47"/>
      <c r="E64" s="47"/>
      <c r="F64" s="48"/>
      <c r="G64" s="274"/>
      <c r="H64" s="49"/>
      <c r="I64" s="200" t="s">
        <v>83</v>
      </c>
      <c r="J64" s="299">
        <v>45612</v>
      </c>
      <c r="K64" s="304">
        <v>4570198576121</v>
      </c>
      <c r="L64" s="201"/>
      <c r="M64" s="201"/>
      <c r="N64" s="201"/>
      <c r="O64" s="201"/>
      <c r="P64" s="201"/>
      <c r="Q64" s="201"/>
      <c r="R64" s="201"/>
      <c r="S64" s="6"/>
      <c r="T64" s="6"/>
      <c r="U64" s="6"/>
      <c r="V64" s="6"/>
      <c r="W64" s="6"/>
      <c r="X64" s="6"/>
      <c r="Y64" s="6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6"/>
      <c r="AS64" s="6"/>
      <c r="AT64" s="6"/>
      <c r="AU64" s="6"/>
      <c r="AV64" s="6"/>
      <c r="AW64" s="6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52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</row>
    <row r="65" spans="1:223" ht="20" customHeight="1">
      <c r="A65" s="46"/>
      <c r="B65" s="9"/>
      <c r="C65" s="47"/>
      <c r="D65" s="47"/>
      <c r="E65" s="47"/>
      <c r="F65" s="48"/>
      <c r="G65" s="274"/>
      <c r="H65" s="49"/>
      <c r="I65" s="200" t="s">
        <v>84</v>
      </c>
      <c r="J65" s="299">
        <v>45613</v>
      </c>
      <c r="K65" s="304">
        <v>4570198576138</v>
      </c>
      <c r="L65" s="201"/>
      <c r="M65" s="201"/>
      <c r="N65" s="201"/>
      <c r="O65" s="201"/>
      <c r="P65" s="201"/>
      <c r="Q65" s="201"/>
      <c r="R65" s="201"/>
      <c r="S65" s="6"/>
      <c r="T65" s="6"/>
      <c r="U65" s="6"/>
      <c r="V65" s="6"/>
      <c r="W65" s="6"/>
      <c r="X65" s="6"/>
      <c r="Y65" s="6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6"/>
      <c r="AS65" s="6"/>
      <c r="AT65" s="6"/>
      <c r="AU65" s="6"/>
      <c r="AV65" s="6"/>
      <c r="AW65" s="6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52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</row>
    <row r="66" spans="1:223" ht="20" customHeight="1">
      <c r="A66" s="46"/>
      <c r="B66" s="9"/>
      <c r="C66" s="47"/>
      <c r="D66" s="47"/>
      <c r="E66" s="47"/>
      <c r="F66" s="48"/>
      <c r="G66" s="274"/>
      <c r="H66" s="49"/>
      <c r="I66" s="200" t="s">
        <v>85</v>
      </c>
      <c r="J66" s="299">
        <v>45614</v>
      </c>
      <c r="K66" s="304">
        <v>4570198576145</v>
      </c>
      <c r="L66" s="201"/>
      <c r="M66" s="201"/>
      <c r="N66" s="201"/>
      <c r="O66" s="201"/>
      <c r="P66" s="201"/>
      <c r="Q66" s="201"/>
      <c r="R66" s="201"/>
      <c r="S66" s="6"/>
      <c r="T66" s="6"/>
      <c r="U66" s="6"/>
      <c r="V66" s="6"/>
      <c r="W66" s="6"/>
      <c r="X66" s="6"/>
      <c r="Y66" s="6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6"/>
      <c r="AS66" s="6"/>
      <c r="AT66" s="6"/>
      <c r="AU66" s="6"/>
      <c r="AV66" s="6"/>
      <c r="AW66" s="6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52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</row>
    <row r="67" spans="1:223" ht="20" customHeight="1">
      <c r="A67" s="46"/>
      <c r="B67" s="9"/>
      <c r="C67" s="47"/>
      <c r="D67" s="47"/>
      <c r="E67" s="47"/>
      <c r="F67" s="48"/>
      <c r="G67" s="274"/>
      <c r="H67" s="49"/>
      <c r="I67" s="200" t="s">
        <v>86</v>
      </c>
      <c r="J67" s="299">
        <v>45615</v>
      </c>
      <c r="K67" s="304">
        <v>4570198576152</v>
      </c>
      <c r="L67" s="201"/>
      <c r="M67" s="201"/>
      <c r="N67" s="201"/>
      <c r="O67" s="201"/>
      <c r="P67" s="201"/>
      <c r="Q67" s="201"/>
      <c r="R67" s="201"/>
      <c r="S67" s="6"/>
      <c r="T67" s="6"/>
      <c r="U67" s="6"/>
      <c r="V67" s="6"/>
      <c r="W67" s="6"/>
      <c r="X67" s="6"/>
      <c r="Y67" s="6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6"/>
      <c r="AS67" s="6"/>
      <c r="AT67" s="6"/>
      <c r="AU67" s="6"/>
      <c r="AV67" s="6"/>
      <c r="AW67" s="6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52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</row>
    <row r="68" spans="1:223" ht="20" customHeight="1">
      <c r="A68" s="46"/>
      <c r="B68" s="9"/>
      <c r="C68" s="185"/>
      <c r="D68" s="185"/>
      <c r="E68" s="185"/>
      <c r="F68" s="186"/>
      <c r="G68" s="275"/>
      <c r="H68" s="187"/>
      <c r="I68" s="200" t="s">
        <v>87</v>
      </c>
      <c r="J68" s="299">
        <v>45616</v>
      </c>
      <c r="K68" s="304">
        <v>4570198576169</v>
      </c>
      <c r="L68" s="201"/>
      <c r="M68" s="201"/>
      <c r="N68" s="201"/>
      <c r="O68" s="201"/>
      <c r="P68" s="201"/>
      <c r="Q68" s="201"/>
      <c r="R68" s="201"/>
      <c r="S68" s="6"/>
      <c r="T68" s="6"/>
      <c r="U68" s="6"/>
      <c r="V68" s="6"/>
      <c r="W68" s="6"/>
      <c r="X68" s="6"/>
      <c r="Y68" s="6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6"/>
      <c r="AS68" s="6"/>
      <c r="AT68" s="6"/>
      <c r="AU68" s="6"/>
      <c r="AV68" s="6"/>
      <c r="AW68" s="6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52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</row>
    <row r="69" spans="1:223" ht="20" customHeight="1">
      <c r="A69" s="46"/>
      <c r="B69" s="9"/>
      <c r="C69" s="47">
        <v>16</v>
      </c>
      <c r="D69" s="47">
        <v>14</v>
      </c>
      <c r="E69" s="47"/>
      <c r="F69" s="48">
        <v>6</v>
      </c>
      <c r="G69" s="274">
        <v>20000</v>
      </c>
      <c r="H69" s="49"/>
      <c r="I69" s="198" t="s">
        <v>78</v>
      </c>
      <c r="J69" s="297">
        <v>42865</v>
      </c>
      <c r="K69" s="303">
        <v>4582528498652</v>
      </c>
      <c r="L69" s="199"/>
      <c r="M69" s="199"/>
      <c r="N69" s="204"/>
      <c r="O69" s="199"/>
      <c r="P69" s="204"/>
      <c r="Q69" s="199"/>
      <c r="R69" s="199"/>
      <c r="S69" s="6" t="e">
        <f>#REF!*L69</f>
        <v>#REF!</v>
      </c>
      <c r="T69" s="6" t="e">
        <f>#REF!*M69</f>
        <v>#REF!</v>
      </c>
      <c r="U69" s="6" t="e">
        <f>#REF!*N69</f>
        <v>#REF!</v>
      </c>
      <c r="V69" s="6" t="e">
        <f>#REF!*O69</f>
        <v>#REF!</v>
      </c>
      <c r="W69" s="6" t="e">
        <f>#REF!*P69</f>
        <v>#REF!</v>
      </c>
      <c r="X69" s="6" t="e">
        <f>#REF!*Q69</f>
        <v>#REF!</v>
      </c>
      <c r="Y69" s="6" t="e">
        <f>#REF!*R69</f>
        <v>#REF!</v>
      </c>
      <c r="Z69" s="4" t="s">
        <v>94</v>
      </c>
      <c r="AA69" s="4" t="s">
        <v>95</v>
      </c>
      <c r="AB69" s="4" t="s">
        <v>96</v>
      </c>
      <c r="AC69" s="4">
        <f t="shared" si="2"/>
        <v>0</v>
      </c>
      <c r="AD69" s="4">
        <f t="shared" si="3"/>
        <v>0</v>
      </c>
      <c r="AE69" s="4">
        <f t="shared" si="3"/>
        <v>0</v>
      </c>
      <c r="AF69" s="4">
        <f t="shared" si="3"/>
        <v>0</v>
      </c>
      <c r="AG69" s="4">
        <f t="shared" si="3"/>
        <v>0</v>
      </c>
      <c r="AH69" s="4">
        <f t="shared" si="3"/>
        <v>0</v>
      </c>
      <c r="AI69" s="4">
        <f t="shared" si="3"/>
        <v>0</v>
      </c>
      <c r="AJ69" s="4"/>
      <c r="AK69" s="4"/>
      <c r="AL69" s="4"/>
      <c r="AM69" s="4"/>
      <c r="AN69" s="4"/>
      <c r="AO69" s="4"/>
      <c r="AP69" s="4"/>
      <c r="AQ69" s="4"/>
      <c r="AR69" s="6"/>
      <c r="AS69" s="6"/>
      <c r="AT69" s="6"/>
      <c r="AU69" s="6"/>
      <c r="AV69" s="6"/>
      <c r="AW69" s="6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52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</row>
    <row r="70" spans="1:223" ht="20" customHeight="1">
      <c r="A70" s="46"/>
      <c r="B70" s="9"/>
      <c r="C70" s="47"/>
      <c r="D70" s="47"/>
      <c r="E70" s="47"/>
      <c r="F70" s="48"/>
      <c r="G70" s="274"/>
      <c r="H70" s="49"/>
      <c r="I70" s="200" t="s">
        <v>82</v>
      </c>
      <c r="J70" s="299">
        <v>42862</v>
      </c>
      <c r="K70" s="304">
        <v>4582528498621</v>
      </c>
      <c r="L70" s="201"/>
      <c r="M70" s="201"/>
      <c r="N70" s="201"/>
      <c r="O70" s="201"/>
      <c r="P70" s="201"/>
      <c r="Q70" s="201"/>
      <c r="R70" s="201"/>
      <c r="S70" s="6"/>
      <c r="T70" s="6"/>
      <c r="U70" s="6"/>
      <c r="V70" s="6"/>
      <c r="W70" s="6"/>
      <c r="X70" s="6"/>
      <c r="Y70" s="6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6"/>
      <c r="AS70" s="6"/>
      <c r="AT70" s="6"/>
      <c r="AU70" s="6"/>
      <c r="AV70" s="6"/>
      <c r="AW70" s="6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52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</row>
    <row r="71" spans="1:223" ht="20" customHeight="1">
      <c r="A71" s="46"/>
      <c r="B71" s="9"/>
      <c r="C71" s="47"/>
      <c r="D71" s="47"/>
      <c r="E71" s="47"/>
      <c r="F71" s="48"/>
      <c r="G71" s="274"/>
      <c r="H71" s="49"/>
      <c r="I71" s="200" t="s">
        <v>83</v>
      </c>
      <c r="J71" s="299">
        <v>45617</v>
      </c>
      <c r="K71" s="304">
        <v>4570198576176</v>
      </c>
      <c r="L71" s="201"/>
      <c r="M71" s="201"/>
      <c r="N71" s="201"/>
      <c r="O71" s="201"/>
      <c r="P71" s="201"/>
      <c r="Q71" s="201"/>
      <c r="R71" s="201"/>
      <c r="S71" s="6"/>
      <c r="T71" s="6"/>
      <c r="U71" s="6"/>
      <c r="V71" s="6"/>
      <c r="W71" s="6"/>
      <c r="X71" s="6"/>
      <c r="Y71" s="6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6"/>
      <c r="AS71" s="6"/>
      <c r="AT71" s="6"/>
      <c r="AU71" s="6"/>
      <c r="AV71" s="6"/>
      <c r="AW71" s="6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52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</row>
    <row r="72" spans="1:223" ht="20" customHeight="1">
      <c r="A72" s="46"/>
      <c r="B72" s="9"/>
      <c r="C72" s="47"/>
      <c r="D72" s="47"/>
      <c r="E72" s="47"/>
      <c r="F72" s="48"/>
      <c r="G72" s="274"/>
      <c r="H72" s="49"/>
      <c r="I72" s="200" t="s">
        <v>84</v>
      </c>
      <c r="J72" s="299">
        <v>45618</v>
      </c>
      <c r="K72" s="304">
        <v>4570198576183</v>
      </c>
      <c r="L72" s="201"/>
      <c r="M72" s="201"/>
      <c r="N72" s="201"/>
      <c r="O72" s="201"/>
      <c r="P72" s="201"/>
      <c r="Q72" s="201"/>
      <c r="R72" s="201"/>
      <c r="S72" s="6"/>
      <c r="T72" s="6"/>
      <c r="U72" s="6"/>
      <c r="V72" s="6"/>
      <c r="W72" s="6"/>
      <c r="X72" s="6"/>
      <c r="Y72" s="6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6"/>
      <c r="AS72" s="6"/>
      <c r="AT72" s="6"/>
      <c r="AU72" s="6"/>
      <c r="AV72" s="6"/>
      <c r="AW72" s="6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52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</row>
    <row r="73" spans="1:223" ht="20" customHeight="1">
      <c r="A73" s="46"/>
      <c r="B73" s="9"/>
      <c r="C73" s="47"/>
      <c r="D73" s="47"/>
      <c r="E73" s="47"/>
      <c r="F73" s="48"/>
      <c r="G73" s="274"/>
      <c r="H73" s="49"/>
      <c r="I73" s="200" t="s">
        <v>85</v>
      </c>
      <c r="J73" s="299">
        <v>42871</v>
      </c>
      <c r="K73" s="304">
        <v>4582528498713</v>
      </c>
      <c r="L73" s="201"/>
      <c r="M73" s="201"/>
      <c r="N73" s="201"/>
      <c r="O73" s="201"/>
      <c r="P73" s="201"/>
      <c r="Q73" s="201"/>
      <c r="R73" s="201"/>
      <c r="S73" s="6"/>
      <c r="T73" s="6"/>
      <c r="U73" s="6"/>
      <c r="V73" s="6"/>
      <c r="W73" s="6"/>
      <c r="X73" s="6"/>
      <c r="Y73" s="6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6"/>
      <c r="AS73" s="6"/>
      <c r="AT73" s="6"/>
      <c r="AU73" s="6"/>
      <c r="AV73" s="6"/>
      <c r="AW73" s="6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52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</row>
    <row r="74" spans="1:223" ht="20" customHeight="1">
      <c r="A74" s="46"/>
      <c r="B74" s="9"/>
      <c r="C74" s="47"/>
      <c r="D74" s="47"/>
      <c r="E74" s="47"/>
      <c r="F74" s="48"/>
      <c r="G74" s="274"/>
      <c r="H74" s="49"/>
      <c r="I74" s="200" t="s">
        <v>86</v>
      </c>
      <c r="J74" s="299">
        <v>42868</v>
      </c>
      <c r="K74" s="304">
        <v>4582528498683</v>
      </c>
      <c r="L74" s="201"/>
      <c r="M74" s="201"/>
      <c r="N74" s="201"/>
      <c r="O74" s="201"/>
      <c r="P74" s="201"/>
      <c r="Q74" s="201"/>
      <c r="R74" s="201"/>
      <c r="S74" s="6"/>
      <c r="T74" s="6"/>
      <c r="U74" s="6"/>
      <c r="V74" s="6"/>
      <c r="W74" s="6"/>
      <c r="X74" s="6"/>
      <c r="Y74" s="6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6"/>
      <c r="AS74" s="6"/>
      <c r="AT74" s="6"/>
      <c r="AU74" s="6"/>
      <c r="AV74" s="6"/>
      <c r="AW74" s="6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52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</row>
    <row r="75" spans="1:223" ht="20" customHeight="1">
      <c r="A75" s="46"/>
      <c r="B75" s="9"/>
      <c r="C75" s="185"/>
      <c r="D75" s="185"/>
      <c r="E75" s="185"/>
      <c r="F75" s="186"/>
      <c r="G75" s="275"/>
      <c r="H75" s="187"/>
      <c r="I75" s="200" t="s">
        <v>87</v>
      </c>
      <c r="J75" s="299">
        <v>45619</v>
      </c>
      <c r="K75" s="304">
        <v>4570198576190</v>
      </c>
      <c r="L75" s="201"/>
      <c r="M75" s="201"/>
      <c r="N75" s="201"/>
      <c r="O75" s="201"/>
      <c r="P75" s="201"/>
      <c r="Q75" s="201"/>
      <c r="R75" s="201"/>
      <c r="S75" s="6"/>
      <c r="T75" s="6"/>
      <c r="U75" s="6"/>
      <c r="V75" s="6"/>
      <c r="W75" s="6"/>
      <c r="X75" s="6"/>
      <c r="Y75" s="6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6"/>
      <c r="AS75" s="6"/>
      <c r="AT75" s="6"/>
      <c r="AU75" s="6"/>
      <c r="AV75" s="6"/>
      <c r="AW75" s="6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52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</row>
    <row r="76" spans="1:223" ht="20" customHeight="1">
      <c r="A76" s="18"/>
      <c r="B76" s="9"/>
      <c r="C76" s="59"/>
      <c r="D76" s="59"/>
      <c r="E76" s="59"/>
      <c r="F76" s="59"/>
      <c r="G76" s="277"/>
      <c r="H76" s="60"/>
      <c r="I76" s="60"/>
      <c r="J76" s="223"/>
      <c r="K76" s="33"/>
      <c r="L76" s="34"/>
      <c r="M76" s="34"/>
      <c r="N76" s="34"/>
      <c r="O76" s="51"/>
      <c r="P76" s="34"/>
      <c r="Q76" s="34"/>
      <c r="R76" s="34" t="s">
        <v>69</v>
      </c>
      <c r="S76" s="6"/>
      <c r="T76" s="6"/>
      <c r="U76" s="6"/>
      <c r="V76" s="6"/>
      <c r="W76" s="6"/>
      <c r="X76" s="6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6"/>
      <c r="AS76" s="6"/>
      <c r="AT76" s="6"/>
      <c r="AU76" s="6"/>
      <c r="AV76" s="6"/>
      <c r="AW76" s="6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52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</row>
    <row r="77" spans="1:223" ht="20" customHeight="1">
      <c r="A77" s="46"/>
      <c r="B77" s="9" t="s">
        <v>77</v>
      </c>
      <c r="C77" s="265" t="s">
        <v>3</v>
      </c>
      <c r="D77" s="265" t="s">
        <v>4</v>
      </c>
      <c r="E77" s="265" t="s">
        <v>5</v>
      </c>
      <c r="F77" s="265" t="s">
        <v>6</v>
      </c>
      <c r="G77" s="265" t="s">
        <v>1458</v>
      </c>
      <c r="H77" s="267" t="s">
        <v>1460</v>
      </c>
      <c r="I77" s="265"/>
      <c r="J77" s="266" t="s">
        <v>1459</v>
      </c>
      <c r="K77" s="212" t="s">
        <v>7</v>
      </c>
      <c r="L77" s="41" t="s">
        <v>70</v>
      </c>
      <c r="M77" s="41" t="s">
        <v>71</v>
      </c>
      <c r="N77" s="41" t="s">
        <v>83</v>
      </c>
      <c r="O77" s="41" t="s">
        <v>73</v>
      </c>
      <c r="P77" s="41" t="s">
        <v>74</v>
      </c>
      <c r="Q77" s="41" t="s">
        <v>75</v>
      </c>
      <c r="R77" s="41" t="s">
        <v>76</v>
      </c>
      <c r="S77" s="6"/>
      <c r="T77" s="6"/>
      <c r="U77" s="6"/>
      <c r="V77" s="6"/>
      <c r="W77" s="6"/>
      <c r="X77" s="6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6"/>
      <c r="AS77" s="6"/>
      <c r="AT77" s="6"/>
      <c r="AU77" s="6"/>
      <c r="AV77" s="6"/>
      <c r="AW77" s="6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52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</row>
    <row r="78" spans="1:223" ht="20" customHeight="1">
      <c r="A78" s="46"/>
      <c r="B78" s="53"/>
      <c r="C78" s="47">
        <v>18</v>
      </c>
      <c r="D78" s="47">
        <v>16</v>
      </c>
      <c r="E78" s="47"/>
      <c r="F78" s="48">
        <v>4</v>
      </c>
      <c r="G78" s="274">
        <v>25000</v>
      </c>
      <c r="H78" s="49"/>
      <c r="I78" s="200" t="s">
        <v>78</v>
      </c>
      <c r="J78" s="299">
        <v>45620</v>
      </c>
      <c r="K78" s="304">
        <v>4570198576206</v>
      </c>
      <c r="L78" s="201"/>
      <c r="M78" s="201"/>
      <c r="N78" s="202"/>
      <c r="O78" s="201"/>
      <c r="P78" s="202"/>
      <c r="Q78" s="201"/>
      <c r="R78" s="201"/>
      <c r="S78" s="6" t="e">
        <f>#REF!*L78</f>
        <v>#REF!</v>
      </c>
      <c r="T78" s="6" t="e">
        <f>#REF!*M78</f>
        <v>#REF!</v>
      </c>
      <c r="U78" s="6" t="e">
        <f>#REF!*N78</f>
        <v>#REF!</v>
      </c>
      <c r="V78" s="6" t="e">
        <f>#REF!*O78</f>
        <v>#REF!</v>
      </c>
      <c r="W78" s="6" t="e">
        <f>#REF!*P78</f>
        <v>#REF!</v>
      </c>
      <c r="X78" s="6" t="e">
        <f>#REF!*Q78</f>
        <v>#REF!</v>
      </c>
      <c r="Y78" s="6" t="e">
        <f>#REF!*R78</f>
        <v>#REF!</v>
      </c>
      <c r="Z78" s="4" t="s">
        <v>97</v>
      </c>
      <c r="AA78" s="4" t="s">
        <v>98</v>
      </c>
      <c r="AB78" s="4" t="s">
        <v>99</v>
      </c>
      <c r="AC78" s="4">
        <f t="shared" si="2"/>
        <v>0</v>
      </c>
      <c r="AD78" s="4">
        <f t="shared" si="3"/>
        <v>0</v>
      </c>
      <c r="AE78" s="4">
        <f t="shared" si="3"/>
        <v>0</v>
      </c>
      <c r="AF78" s="4">
        <f t="shared" si="3"/>
        <v>0</v>
      </c>
      <c r="AG78" s="4">
        <f t="shared" si="3"/>
        <v>0</v>
      </c>
      <c r="AH78" s="4">
        <f t="shared" si="3"/>
        <v>0</v>
      </c>
      <c r="AI78" s="4">
        <f t="shared" si="3"/>
        <v>0</v>
      </c>
      <c r="AJ78" s="4"/>
      <c r="AK78" s="4"/>
      <c r="AL78" s="4"/>
      <c r="AM78" s="4"/>
      <c r="AN78" s="4"/>
      <c r="AO78" s="4"/>
      <c r="AP78" s="4"/>
      <c r="AQ78" s="4"/>
      <c r="AR78" s="6"/>
      <c r="AS78" s="6"/>
      <c r="AT78" s="6"/>
      <c r="AU78" s="6"/>
      <c r="AV78" s="6"/>
      <c r="AW78" s="6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52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</row>
    <row r="79" spans="1:223" ht="20" customHeight="1">
      <c r="A79" s="46"/>
      <c r="B79" s="9"/>
      <c r="C79" s="47"/>
      <c r="D79" s="47"/>
      <c r="E79" s="47"/>
      <c r="F79" s="48"/>
      <c r="G79" s="274"/>
      <c r="H79" s="49"/>
      <c r="I79" s="200" t="s">
        <v>82</v>
      </c>
      <c r="J79" s="299">
        <v>45621</v>
      </c>
      <c r="K79" s="304">
        <v>4570198576213</v>
      </c>
      <c r="L79" s="201"/>
      <c r="M79" s="201"/>
      <c r="N79" s="201"/>
      <c r="O79" s="201"/>
      <c r="P79" s="201"/>
      <c r="Q79" s="201"/>
      <c r="R79" s="201"/>
      <c r="S79" s="6"/>
      <c r="T79" s="6"/>
      <c r="U79" s="6"/>
      <c r="V79" s="6"/>
      <c r="W79" s="6"/>
      <c r="X79" s="6"/>
      <c r="Y79" s="6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6"/>
      <c r="AS79" s="6"/>
      <c r="AT79" s="6"/>
      <c r="AU79" s="6"/>
      <c r="AV79" s="6"/>
      <c r="AW79" s="6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52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</row>
    <row r="80" spans="1:223" ht="20" customHeight="1">
      <c r="A80" s="46"/>
      <c r="B80" s="9"/>
      <c r="C80" s="47"/>
      <c r="D80" s="47"/>
      <c r="E80" s="47"/>
      <c r="F80" s="48"/>
      <c r="G80" s="274"/>
      <c r="H80" s="49"/>
      <c r="I80" s="200" t="s">
        <v>83</v>
      </c>
      <c r="J80" s="299">
        <v>45622</v>
      </c>
      <c r="K80" s="304">
        <v>4570198576220</v>
      </c>
      <c r="L80" s="201"/>
      <c r="M80" s="201"/>
      <c r="N80" s="201"/>
      <c r="O80" s="201"/>
      <c r="P80" s="201"/>
      <c r="Q80" s="201"/>
      <c r="R80" s="201"/>
      <c r="S80" s="6"/>
      <c r="T80" s="6"/>
      <c r="U80" s="6"/>
      <c r="V80" s="6"/>
      <c r="W80" s="6"/>
      <c r="X80" s="6"/>
      <c r="Y80" s="6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6"/>
      <c r="AS80" s="6"/>
      <c r="AT80" s="6"/>
      <c r="AU80" s="6"/>
      <c r="AV80" s="6"/>
      <c r="AW80" s="6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52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</row>
    <row r="81" spans="1:223" ht="20" customHeight="1">
      <c r="A81" s="46"/>
      <c r="B81" s="9"/>
      <c r="C81" s="47"/>
      <c r="D81" s="47"/>
      <c r="E81" s="47"/>
      <c r="F81" s="48"/>
      <c r="G81" s="274"/>
      <c r="H81" s="49"/>
      <c r="I81" s="200" t="s">
        <v>84</v>
      </c>
      <c r="J81" s="299">
        <v>45623</v>
      </c>
      <c r="K81" s="304">
        <v>4570198576237</v>
      </c>
      <c r="L81" s="201"/>
      <c r="M81" s="201"/>
      <c r="N81" s="201"/>
      <c r="O81" s="201"/>
      <c r="P81" s="201"/>
      <c r="Q81" s="201"/>
      <c r="R81" s="201"/>
      <c r="S81" s="6"/>
      <c r="T81" s="6"/>
      <c r="U81" s="6"/>
      <c r="V81" s="6"/>
      <c r="W81" s="6"/>
      <c r="X81" s="6"/>
      <c r="Y81" s="6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6"/>
      <c r="AS81" s="6"/>
      <c r="AT81" s="6"/>
      <c r="AU81" s="6"/>
      <c r="AV81" s="6"/>
      <c r="AW81" s="6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52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</row>
    <row r="82" spans="1:223" ht="20" customHeight="1">
      <c r="A82" s="46"/>
      <c r="B82" s="9"/>
      <c r="C82" s="47"/>
      <c r="D82" s="47"/>
      <c r="E82" s="47"/>
      <c r="F82" s="48"/>
      <c r="G82" s="274"/>
      <c r="H82" s="49"/>
      <c r="I82" s="200" t="s">
        <v>85</v>
      </c>
      <c r="J82" s="299">
        <v>45624</v>
      </c>
      <c r="K82" s="304">
        <v>4570198576244</v>
      </c>
      <c r="L82" s="201"/>
      <c r="M82" s="201"/>
      <c r="N82" s="201"/>
      <c r="O82" s="201"/>
      <c r="P82" s="201"/>
      <c r="Q82" s="201"/>
      <c r="R82" s="201"/>
      <c r="S82" s="6"/>
      <c r="T82" s="6"/>
      <c r="U82" s="6"/>
      <c r="V82" s="6"/>
      <c r="W82" s="6"/>
      <c r="X82" s="6"/>
      <c r="Y82" s="6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6"/>
      <c r="AS82" s="6"/>
      <c r="AT82" s="6"/>
      <c r="AU82" s="6"/>
      <c r="AV82" s="6"/>
      <c r="AW82" s="6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52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</row>
    <row r="83" spans="1:223" ht="20" customHeight="1">
      <c r="A83" s="46"/>
      <c r="B83" s="9"/>
      <c r="C83" s="47"/>
      <c r="D83" s="47"/>
      <c r="E83" s="47"/>
      <c r="F83" s="48"/>
      <c r="G83" s="274"/>
      <c r="H83" s="49"/>
      <c r="I83" s="200" t="s">
        <v>86</v>
      </c>
      <c r="J83" s="299">
        <v>45625</v>
      </c>
      <c r="K83" s="304">
        <v>4570198576251</v>
      </c>
      <c r="L83" s="201"/>
      <c r="M83" s="201"/>
      <c r="N83" s="201"/>
      <c r="O83" s="201"/>
      <c r="P83" s="201"/>
      <c r="Q83" s="201"/>
      <c r="R83" s="201"/>
      <c r="S83" s="6"/>
      <c r="T83" s="6"/>
      <c r="U83" s="6"/>
      <c r="V83" s="6"/>
      <c r="W83" s="6"/>
      <c r="X83" s="6"/>
      <c r="Y83" s="6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6"/>
      <c r="AS83" s="6"/>
      <c r="AT83" s="6"/>
      <c r="AU83" s="6"/>
      <c r="AV83" s="6"/>
      <c r="AW83" s="6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52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</row>
    <row r="84" spans="1:223" ht="20" customHeight="1">
      <c r="A84" s="46"/>
      <c r="B84" s="9"/>
      <c r="C84" s="185"/>
      <c r="D84" s="185"/>
      <c r="E84" s="185"/>
      <c r="F84" s="186"/>
      <c r="G84" s="275"/>
      <c r="H84" s="187"/>
      <c r="I84" s="200" t="s">
        <v>87</v>
      </c>
      <c r="J84" s="299">
        <v>45626</v>
      </c>
      <c r="K84" s="304">
        <v>4570198576268</v>
      </c>
      <c r="L84" s="201"/>
      <c r="M84" s="201"/>
      <c r="N84" s="201"/>
      <c r="O84" s="201"/>
      <c r="P84" s="201"/>
      <c r="Q84" s="201"/>
      <c r="R84" s="201"/>
      <c r="S84" s="6"/>
      <c r="T84" s="6"/>
      <c r="U84" s="6"/>
      <c r="V84" s="6"/>
      <c r="W84" s="6"/>
      <c r="X84" s="6"/>
      <c r="Y84" s="6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"/>
      <c r="AS84" s="6"/>
      <c r="AT84" s="6"/>
      <c r="AU84" s="6"/>
      <c r="AV84" s="6"/>
      <c r="AW84" s="6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52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</row>
    <row r="85" spans="1:223" ht="20" customHeight="1">
      <c r="A85" s="46"/>
      <c r="B85" s="9"/>
      <c r="C85" s="47">
        <v>21</v>
      </c>
      <c r="D85" s="47">
        <v>22</v>
      </c>
      <c r="E85" s="47"/>
      <c r="F85" s="48">
        <v>4</v>
      </c>
      <c r="G85" s="274">
        <v>31000</v>
      </c>
      <c r="H85" s="49"/>
      <c r="I85" s="200" t="s">
        <v>78</v>
      </c>
      <c r="J85" s="299">
        <v>42866</v>
      </c>
      <c r="K85" s="304">
        <v>4582528498669</v>
      </c>
      <c r="L85" s="201"/>
      <c r="M85" s="201"/>
      <c r="N85" s="201"/>
      <c r="O85" s="201"/>
      <c r="P85" s="202"/>
      <c r="Q85" s="201"/>
      <c r="R85" s="201"/>
      <c r="S85" s="6" t="e">
        <f>#REF!*L85</f>
        <v>#REF!</v>
      </c>
      <c r="T85" s="6" t="e">
        <f>#REF!*M85</f>
        <v>#REF!</v>
      </c>
      <c r="U85" s="6" t="e">
        <f>#REF!*N85</f>
        <v>#REF!</v>
      </c>
      <c r="V85" s="6" t="e">
        <f>#REF!*O85</f>
        <v>#REF!</v>
      </c>
      <c r="W85" s="6" t="e">
        <f>#REF!*P85</f>
        <v>#REF!</v>
      </c>
      <c r="X85" s="6" t="e">
        <f>#REF!*Q85</f>
        <v>#REF!</v>
      </c>
      <c r="Y85" s="6" t="e">
        <f>#REF!*R85</f>
        <v>#REF!</v>
      </c>
      <c r="Z85" s="4" t="s">
        <v>100</v>
      </c>
      <c r="AA85" s="4" t="s">
        <v>101</v>
      </c>
      <c r="AB85" s="4" t="s">
        <v>102</v>
      </c>
      <c r="AC85" s="4">
        <f t="shared" si="2"/>
        <v>0</v>
      </c>
      <c r="AD85" s="4">
        <f t="shared" si="3"/>
        <v>0</v>
      </c>
      <c r="AE85" s="4">
        <f t="shared" si="3"/>
        <v>0</v>
      </c>
      <c r="AF85" s="4">
        <f t="shared" si="3"/>
        <v>0</v>
      </c>
      <c r="AG85" s="4">
        <f t="shared" si="3"/>
        <v>0</v>
      </c>
      <c r="AH85" s="4">
        <f t="shared" si="3"/>
        <v>0</v>
      </c>
      <c r="AI85" s="4">
        <f t="shared" si="3"/>
        <v>0</v>
      </c>
      <c r="AJ85" s="4"/>
      <c r="AK85" s="4"/>
      <c r="AL85" s="4"/>
      <c r="AM85" s="4"/>
      <c r="AN85" s="4"/>
      <c r="AO85" s="4"/>
      <c r="AP85" s="4"/>
      <c r="AQ85" s="4"/>
      <c r="AR85" s="6"/>
      <c r="AS85" s="6"/>
      <c r="AT85" s="6"/>
      <c r="AU85" s="6"/>
      <c r="AV85" s="6"/>
      <c r="AW85" s="6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52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</row>
    <row r="86" spans="1:223" ht="20" customHeight="1">
      <c r="A86" s="46"/>
      <c r="B86" s="9"/>
      <c r="C86" s="47"/>
      <c r="D86" s="47"/>
      <c r="E86" s="47"/>
      <c r="F86" s="48"/>
      <c r="G86" s="274"/>
      <c r="H86" s="49"/>
      <c r="I86" s="200" t="s">
        <v>82</v>
      </c>
      <c r="J86" s="299">
        <v>42863</v>
      </c>
      <c r="K86" s="304">
        <v>4582528498638</v>
      </c>
      <c r="L86" s="201"/>
      <c r="M86" s="201"/>
      <c r="N86" s="201"/>
      <c r="O86" s="201"/>
      <c r="P86" s="201"/>
      <c r="Q86" s="201"/>
      <c r="R86" s="201"/>
      <c r="S86" s="6"/>
      <c r="T86" s="6"/>
      <c r="U86" s="6"/>
      <c r="V86" s="6"/>
      <c r="W86" s="6"/>
      <c r="X86" s="6"/>
      <c r="Y86" s="6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6"/>
      <c r="AS86" s="6"/>
      <c r="AT86" s="6"/>
      <c r="AU86" s="6"/>
      <c r="AV86" s="6"/>
      <c r="AW86" s="6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52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</row>
    <row r="87" spans="1:223" ht="20" customHeight="1">
      <c r="A87" s="46"/>
      <c r="B87" s="9"/>
      <c r="C87" s="47"/>
      <c r="D87" s="47"/>
      <c r="E87" s="47"/>
      <c r="F87" s="48"/>
      <c r="G87" s="274"/>
      <c r="H87" s="49"/>
      <c r="I87" s="200" t="s">
        <v>83</v>
      </c>
      <c r="J87" s="299">
        <v>45627</v>
      </c>
      <c r="K87" s="304">
        <v>4570198576275</v>
      </c>
      <c r="L87" s="201"/>
      <c r="M87" s="201"/>
      <c r="N87" s="201"/>
      <c r="O87" s="201"/>
      <c r="P87" s="201"/>
      <c r="Q87" s="201"/>
      <c r="R87" s="201"/>
      <c r="S87" s="6"/>
      <c r="T87" s="6"/>
      <c r="U87" s="6"/>
      <c r="V87" s="6"/>
      <c r="W87" s="6"/>
      <c r="X87" s="6"/>
      <c r="Y87" s="6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6"/>
      <c r="AS87" s="6"/>
      <c r="AT87" s="6"/>
      <c r="AU87" s="6"/>
      <c r="AV87" s="6"/>
      <c r="AW87" s="6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52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</row>
    <row r="88" spans="1:223" ht="20" customHeight="1">
      <c r="A88" s="46"/>
      <c r="B88" s="9"/>
      <c r="C88" s="47"/>
      <c r="D88" s="47"/>
      <c r="E88" s="47"/>
      <c r="F88" s="48"/>
      <c r="G88" s="274"/>
      <c r="H88" s="49"/>
      <c r="I88" s="200" t="s">
        <v>84</v>
      </c>
      <c r="J88" s="299">
        <v>45628</v>
      </c>
      <c r="K88" s="304">
        <v>4570198576282</v>
      </c>
      <c r="L88" s="201"/>
      <c r="M88" s="201"/>
      <c r="N88" s="201"/>
      <c r="O88" s="201"/>
      <c r="P88" s="201"/>
      <c r="Q88" s="201"/>
      <c r="R88" s="201"/>
      <c r="S88" s="6"/>
      <c r="T88" s="6"/>
      <c r="U88" s="6"/>
      <c r="V88" s="6"/>
      <c r="W88" s="6"/>
      <c r="X88" s="6"/>
      <c r="Y88" s="6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6"/>
      <c r="AS88" s="6"/>
      <c r="AT88" s="6"/>
      <c r="AU88" s="6"/>
      <c r="AV88" s="6"/>
      <c r="AW88" s="6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52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</row>
    <row r="89" spans="1:223" ht="20" customHeight="1">
      <c r="A89" s="46"/>
      <c r="B89" s="9"/>
      <c r="C89" s="47"/>
      <c r="D89" s="47"/>
      <c r="E89" s="47"/>
      <c r="F89" s="48"/>
      <c r="G89" s="274"/>
      <c r="H89" s="49"/>
      <c r="I89" s="200" t="s">
        <v>85</v>
      </c>
      <c r="J89" s="299">
        <v>42872</v>
      </c>
      <c r="K89" s="304">
        <v>4582528498720</v>
      </c>
      <c r="L89" s="201"/>
      <c r="M89" s="201"/>
      <c r="N89" s="201"/>
      <c r="O89" s="201"/>
      <c r="P89" s="201"/>
      <c r="Q89" s="201"/>
      <c r="R89" s="201"/>
      <c r="S89" s="6"/>
      <c r="T89" s="6"/>
      <c r="U89" s="6"/>
      <c r="V89" s="6"/>
      <c r="W89" s="6"/>
      <c r="X89" s="6"/>
      <c r="Y89" s="6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6"/>
      <c r="AS89" s="6"/>
      <c r="AT89" s="6"/>
      <c r="AU89" s="6"/>
      <c r="AV89" s="6"/>
      <c r="AW89" s="6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52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</row>
    <row r="90" spans="1:223" ht="20" customHeight="1">
      <c r="A90" s="46"/>
      <c r="B90" s="9"/>
      <c r="C90" s="47"/>
      <c r="D90" s="47"/>
      <c r="E90" s="47"/>
      <c r="F90" s="48"/>
      <c r="G90" s="274"/>
      <c r="H90" s="49"/>
      <c r="I90" s="200" t="s">
        <v>86</v>
      </c>
      <c r="J90" s="299">
        <v>42869</v>
      </c>
      <c r="K90" s="304">
        <v>4582528498690</v>
      </c>
      <c r="L90" s="201"/>
      <c r="M90" s="201"/>
      <c r="N90" s="201"/>
      <c r="O90" s="201"/>
      <c r="P90" s="201"/>
      <c r="Q90" s="201"/>
      <c r="R90" s="201"/>
      <c r="S90" s="6"/>
      <c r="T90" s="6"/>
      <c r="U90" s="6"/>
      <c r="V90" s="6"/>
      <c r="W90" s="6"/>
      <c r="X90" s="6"/>
      <c r="Y90" s="6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6"/>
      <c r="AS90" s="6"/>
      <c r="AT90" s="6"/>
      <c r="AU90" s="6"/>
      <c r="AV90" s="6"/>
      <c r="AW90" s="6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52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</row>
    <row r="91" spans="1:223" ht="20" customHeight="1">
      <c r="A91" s="46"/>
      <c r="B91" s="9"/>
      <c r="C91" s="185"/>
      <c r="D91" s="185"/>
      <c r="E91" s="185"/>
      <c r="F91" s="186"/>
      <c r="G91" s="275"/>
      <c r="H91" s="187"/>
      <c r="I91" s="200" t="s">
        <v>87</v>
      </c>
      <c r="J91" s="299">
        <v>45629</v>
      </c>
      <c r="K91" s="304">
        <v>4570198576299</v>
      </c>
      <c r="L91" s="201"/>
      <c r="M91" s="201"/>
      <c r="N91" s="201"/>
      <c r="O91" s="201"/>
      <c r="P91" s="201"/>
      <c r="Q91" s="201"/>
      <c r="R91" s="201"/>
      <c r="S91" s="6"/>
      <c r="T91" s="6"/>
      <c r="U91" s="6"/>
      <c r="V91" s="6"/>
      <c r="W91" s="6"/>
      <c r="X91" s="6"/>
      <c r="Y91" s="6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6"/>
      <c r="AS91" s="6"/>
      <c r="AT91" s="6"/>
      <c r="AU91" s="6"/>
      <c r="AV91" s="6"/>
      <c r="AW91" s="6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52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</row>
    <row r="92" spans="1:223" ht="20" customHeight="1">
      <c r="A92" s="46"/>
      <c r="B92" s="53"/>
      <c r="C92" s="47">
        <v>25</v>
      </c>
      <c r="D92" s="47">
        <v>25</v>
      </c>
      <c r="E92" s="47"/>
      <c r="F92" s="48">
        <v>2</v>
      </c>
      <c r="G92" s="274">
        <v>40000</v>
      </c>
      <c r="H92" s="49"/>
      <c r="I92" s="200" t="s">
        <v>78</v>
      </c>
      <c r="J92" s="299">
        <v>45630</v>
      </c>
      <c r="K92" s="304">
        <v>4570198576305</v>
      </c>
      <c r="L92" s="201"/>
      <c r="M92" s="201"/>
      <c r="N92" s="201"/>
      <c r="O92" s="201"/>
      <c r="P92" s="202"/>
      <c r="Q92" s="201"/>
      <c r="R92" s="201"/>
      <c r="S92" s="6" t="e">
        <f>#REF!*L92</f>
        <v>#REF!</v>
      </c>
      <c r="T92" s="6" t="e">
        <f>#REF!*M92</f>
        <v>#REF!</v>
      </c>
      <c r="U92" s="6" t="e">
        <f>#REF!*N92</f>
        <v>#REF!</v>
      </c>
      <c r="V92" s="6" t="e">
        <f>#REF!*O92</f>
        <v>#REF!</v>
      </c>
      <c r="W92" s="6" t="e">
        <f>#REF!*P92</f>
        <v>#REF!</v>
      </c>
      <c r="X92" s="6" t="e">
        <f>#REF!*Q92</f>
        <v>#REF!</v>
      </c>
      <c r="Y92" s="6" t="e">
        <f>#REF!*R92</f>
        <v>#REF!</v>
      </c>
      <c r="Z92" s="4" t="s">
        <v>103</v>
      </c>
      <c r="AA92" s="4" t="s">
        <v>104</v>
      </c>
      <c r="AB92" s="4" t="s">
        <v>105</v>
      </c>
      <c r="AC92" s="4">
        <f t="shared" si="2"/>
        <v>0</v>
      </c>
      <c r="AD92" s="4">
        <f t="shared" si="3"/>
        <v>0</v>
      </c>
      <c r="AE92" s="4">
        <f t="shared" si="3"/>
        <v>0</v>
      </c>
      <c r="AF92" s="4">
        <f t="shared" si="3"/>
        <v>0</v>
      </c>
      <c r="AG92" s="4">
        <f t="shared" si="3"/>
        <v>0</v>
      </c>
      <c r="AH92" s="4">
        <f t="shared" si="3"/>
        <v>0</v>
      </c>
      <c r="AI92" s="4">
        <f t="shared" si="3"/>
        <v>0</v>
      </c>
      <c r="AJ92" s="4"/>
      <c r="AK92" s="4"/>
      <c r="AL92" s="4"/>
      <c r="AM92" s="4"/>
      <c r="AN92" s="4"/>
      <c r="AO92" s="4"/>
      <c r="AP92" s="4"/>
      <c r="AQ92" s="4"/>
      <c r="AR92" s="6"/>
      <c r="AS92" s="6"/>
      <c r="AT92" s="6"/>
      <c r="AU92" s="6"/>
      <c r="AV92" s="6"/>
      <c r="AW92" s="6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52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</row>
    <row r="93" spans="1:223" ht="20" customHeight="1">
      <c r="A93" s="46"/>
      <c r="B93" s="9"/>
      <c r="C93" s="47"/>
      <c r="D93" s="47"/>
      <c r="E93" s="47"/>
      <c r="F93" s="48"/>
      <c r="G93" s="274"/>
      <c r="H93" s="49"/>
      <c r="I93" s="200" t="s">
        <v>82</v>
      </c>
      <c r="J93" s="299">
        <v>45631</v>
      </c>
      <c r="K93" s="304">
        <v>4570198576312</v>
      </c>
      <c r="L93" s="201"/>
      <c r="M93" s="201"/>
      <c r="N93" s="201"/>
      <c r="O93" s="201"/>
      <c r="P93" s="201"/>
      <c r="Q93" s="201"/>
      <c r="R93" s="201"/>
      <c r="S93" s="6"/>
      <c r="T93" s="6"/>
      <c r="U93" s="6"/>
      <c r="V93" s="6"/>
      <c r="W93" s="6"/>
      <c r="X93" s="6"/>
      <c r="Y93" s="6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6"/>
      <c r="AS93" s="6"/>
      <c r="AT93" s="6"/>
      <c r="AU93" s="6"/>
      <c r="AV93" s="6"/>
      <c r="AW93" s="6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52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</row>
    <row r="94" spans="1:223" ht="20" customHeight="1">
      <c r="A94" s="46"/>
      <c r="B94" s="9"/>
      <c r="C94" s="47"/>
      <c r="D94" s="47"/>
      <c r="E94" s="47"/>
      <c r="F94" s="48"/>
      <c r="G94" s="274"/>
      <c r="H94" s="49"/>
      <c r="I94" s="200" t="s">
        <v>83</v>
      </c>
      <c r="J94" s="299">
        <v>45632</v>
      </c>
      <c r="K94" s="304">
        <v>4570198576329</v>
      </c>
      <c r="L94" s="201"/>
      <c r="M94" s="201"/>
      <c r="N94" s="201"/>
      <c r="O94" s="201"/>
      <c r="P94" s="201"/>
      <c r="Q94" s="201"/>
      <c r="R94" s="201"/>
      <c r="S94" s="6"/>
      <c r="T94" s="6"/>
      <c r="U94" s="6"/>
      <c r="V94" s="6"/>
      <c r="W94" s="6"/>
      <c r="X94" s="6"/>
      <c r="Y94" s="6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6"/>
      <c r="AS94" s="6"/>
      <c r="AT94" s="6"/>
      <c r="AU94" s="6"/>
      <c r="AV94" s="6"/>
      <c r="AW94" s="6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52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</row>
    <row r="95" spans="1:223" ht="20" customHeight="1">
      <c r="A95" s="46"/>
      <c r="B95" s="9"/>
      <c r="C95" s="47"/>
      <c r="D95" s="47"/>
      <c r="E95" s="47"/>
      <c r="F95" s="48"/>
      <c r="G95" s="274"/>
      <c r="H95" s="49"/>
      <c r="I95" s="200" t="s">
        <v>84</v>
      </c>
      <c r="J95" s="299">
        <v>45633</v>
      </c>
      <c r="K95" s="304">
        <v>4570198576336</v>
      </c>
      <c r="L95" s="201"/>
      <c r="M95" s="201"/>
      <c r="N95" s="201"/>
      <c r="O95" s="201"/>
      <c r="P95" s="201"/>
      <c r="Q95" s="201"/>
      <c r="R95" s="201"/>
      <c r="S95" s="6"/>
      <c r="T95" s="6"/>
      <c r="U95" s="6"/>
      <c r="V95" s="6"/>
      <c r="W95" s="6"/>
      <c r="X95" s="6"/>
      <c r="Y95" s="6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6"/>
      <c r="AS95" s="6"/>
      <c r="AT95" s="6"/>
      <c r="AU95" s="6"/>
      <c r="AV95" s="6"/>
      <c r="AW95" s="6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52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</row>
    <row r="96" spans="1:223" ht="20" customHeight="1">
      <c r="A96" s="46"/>
      <c r="B96" s="9"/>
      <c r="C96" s="47"/>
      <c r="D96" s="47"/>
      <c r="E96" s="47"/>
      <c r="F96" s="48"/>
      <c r="G96" s="274"/>
      <c r="H96" s="49"/>
      <c r="I96" s="200" t="s">
        <v>85</v>
      </c>
      <c r="J96" s="299">
        <v>45634</v>
      </c>
      <c r="K96" s="304">
        <v>4570198576343</v>
      </c>
      <c r="L96" s="201"/>
      <c r="M96" s="201"/>
      <c r="N96" s="201"/>
      <c r="O96" s="201"/>
      <c r="P96" s="201"/>
      <c r="Q96" s="201"/>
      <c r="R96" s="201"/>
      <c r="S96" s="6"/>
      <c r="T96" s="6"/>
      <c r="U96" s="6"/>
      <c r="V96" s="6"/>
      <c r="W96" s="6"/>
      <c r="X96" s="6"/>
      <c r="Y96" s="6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6"/>
      <c r="AS96" s="6"/>
      <c r="AT96" s="6"/>
      <c r="AU96" s="6"/>
      <c r="AV96" s="6"/>
      <c r="AW96" s="6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52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</row>
    <row r="97" spans="1:223" ht="20" customHeight="1">
      <c r="A97" s="46"/>
      <c r="B97" s="9"/>
      <c r="C97" s="47"/>
      <c r="D97" s="47"/>
      <c r="E97" s="47"/>
      <c r="F97" s="48"/>
      <c r="G97" s="274"/>
      <c r="H97" s="49"/>
      <c r="I97" s="200" t="s">
        <v>86</v>
      </c>
      <c r="J97" s="299">
        <v>45635</v>
      </c>
      <c r="K97" s="304">
        <v>4570198576350</v>
      </c>
      <c r="L97" s="201"/>
      <c r="M97" s="201"/>
      <c r="N97" s="201"/>
      <c r="O97" s="201"/>
      <c r="P97" s="201"/>
      <c r="Q97" s="201"/>
      <c r="R97" s="201"/>
      <c r="S97" s="6"/>
      <c r="T97" s="6"/>
      <c r="U97" s="6"/>
      <c r="V97" s="6"/>
      <c r="W97" s="6"/>
      <c r="X97" s="6"/>
      <c r="Y97" s="6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6"/>
      <c r="AS97" s="6"/>
      <c r="AT97" s="6"/>
      <c r="AU97" s="6"/>
      <c r="AV97" s="6"/>
      <c r="AW97" s="6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52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</row>
    <row r="98" spans="1:223" ht="20" customHeight="1">
      <c r="A98" s="46"/>
      <c r="B98" s="9"/>
      <c r="C98" s="185"/>
      <c r="D98" s="185"/>
      <c r="E98" s="185"/>
      <c r="F98" s="186"/>
      <c r="G98" s="275"/>
      <c r="H98" s="187"/>
      <c r="I98" s="200" t="s">
        <v>87</v>
      </c>
      <c r="J98" s="299">
        <v>45636</v>
      </c>
      <c r="K98" s="304">
        <v>4570198576367</v>
      </c>
      <c r="L98" s="201"/>
      <c r="M98" s="201"/>
      <c r="N98" s="201"/>
      <c r="O98" s="201"/>
      <c r="P98" s="201"/>
      <c r="Q98" s="201"/>
      <c r="R98" s="201"/>
      <c r="S98" s="6"/>
      <c r="T98" s="6"/>
      <c r="U98" s="6"/>
      <c r="V98" s="6"/>
      <c r="W98" s="6"/>
      <c r="X98" s="6"/>
      <c r="Y98" s="6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6"/>
      <c r="AS98" s="6"/>
      <c r="AT98" s="6"/>
      <c r="AU98" s="6"/>
      <c r="AV98" s="6"/>
      <c r="AW98" s="6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52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</row>
    <row r="99" spans="1:223" ht="20" customHeight="1">
      <c r="A99" s="325" t="s">
        <v>106</v>
      </c>
      <c r="B99" s="325"/>
      <c r="C99" s="325"/>
      <c r="D99" s="325"/>
      <c r="E99" s="325"/>
      <c r="F99" s="325"/>
      <c r="G99" s="91"/>
      <c r="H99" s="63"/>
      <c r="I99" s="63"/>
      <c r="J99" s="106"/>
      <c r="K99" s="213"/>
      <c r="L99" s="63"/>
      <c r="M99" s="63"/>
      <c r="N99" s="63"/>
      <c r="O99" s="63"/>
      <c r="P99" s="63"/>
      <c r="Q99" s="63"/>
      <c r="R99" s="63"/>
      <c r="S99" s="6"/>
      <c r="T99" s="6"/>
      <c r="U99" s="6"/>
      <c r="V99" s="6"/>
      <c r="W99" s="6"/>
      <c r="X99" s="6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6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52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</row>
    <row r="100" spans="1:223" ht="20" customHeight="1">
      <c r="A100" s="18"/>
      <c r="B100" s="64"/>
      <c r="C100" s="65"/>
      <c r="D100" s="65"/>
      <c r="E100" s="65"/>
      <c r="F100" s="65"/>
      <c r="G100" s="273"/>
      <c r="H100" s="32"/>
      <c r="I100" s="32"/>
      <c r="J100" s="222"/>
      <c r="K100" s="33"/>
      <c r="L100" s="34"/>
      <c r="M100" s="34"/>
      <c r="N100" s="22"/>
      <c r="O100" s="326"/>
      <c r="P100" s="326"/>
      <c r="Q100" s="326"/>
      <c r="R100" s="326"/>
      <c r="S100" s="6"/>
      <c r="T100" s="6"/>
      <c r="U100" s="6"/>
      <c r="V100" s="6"/>
      <c r="W100" s="6"/>
      <c r="X100" s="6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6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52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</row>
    <row r="101" spans="1:223" ht="20" customHeight="1">
      <c r="A101" s="38"/>
      <c r="B101" s="39"/>
      <c r="C101" s="265" t="s">
        <v>3</v>
      </c>
      <c r="D101" s="265" t="s">
        <v>4</v>
      </c>
      <c r="E101" s="265" t="s">
        <v>5</v>
      </c>
      <c r="F101" s="265" t="s">
        <v>6</v>
      </c>
      <c r="G101" s="265" t="s">
        <v>1458</v>
      </c>
      <c r="H101" s="267" t="s">
        <v>1460</v>
      </c>
      <c r="I101" s="265"/>
      <c r="J101" s="266" t="s">
        <v>1459</v>
      </c>
      <c r="K101" s="212" t="s">
        <v>7</v>
      </c>
      <c r="L101" s="41" t="s">
        <v>8</v>
      </c>
      <c r="M101" s="41" t="s">
        <v>9</v>
      </c>
      <c r="N101" s="5"/>
      <c r="O101" s="326"/>
      <c r="P101" s="326"/>
      <c r="Q101" s="326"/>
      <c r="R101" s="326"/>
      <c r="S101" s="6" t="s">
        <v>10</v>
      </c>
      <c r="T101" s="6" t="s">
        <v>11</v>
      </c>
      <c r="U101" s="6" t="s">
        <v>12</v>
      </c>
      <c r="V101" s="6" t="s">
        <v>13</v>
      </c>
      <c r="W101" s="6" t="s">
        <v>14</v>
      </c>
      <c r="X101" s="6" t="s">
        <v>15</v>
      </c>
      <c r="Y101" s="6" t="s">
        <v>16</v>
      </c>
      <c r="Z101" s="4" t="s">
        <v>17</v>
      </c>
      <c r="AA101" s="4" t="s">
        <v>18</v>
      </c>
      <c r="AB101" s="4" t="s">
        <v>19</v>
      </c>
      <c r="AC101" s="4" t="s">
        <v>10</v>
      </c>
      <c r="AD101" s="4" t="s">
        <v>11</v>
      </c>
      <c r="AE101" s="4" t="s">
        <v>12</v>
      </c>
      <c r="AF101" s="4" t="s">
        <v>13</v>
      </c>
      <c r="AG101" s="4" t="s">
        <v>14</v>
      </c>
      <c r="AH101" s="4" t="s">
        <v>15</v>
      </c>
      <c r="AI101" s="4" t="s">
        <v>16</v>
      </c>
      <c r="AJ101" s="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"/>
      <c r="AY101" s="4"/>
      <c r="AZ101" s="4"/>
      <c r="BA101" s="4"/>
      <c r="BB101" s="4"/>
      <c r="BC101" s="44" t="s">
        <v>107</v>
      </c>
      <c r="BD101" s="44" t="s">
        <v>108</v>
      </c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52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</row>
    <row r="102" spans="1:223" ht="20" customHeight="1">
      <c r="A102" s="46"/>
      <c r="B102" s="9" t="s">
        <v>109</v>
      </c>
      <c r="C102" s="47">
        <v>8</v>
      </c>
      <c r="D102" s="47">
        <v>10</v>
      </c>
      <c r="E102" s="47"/>
      <c r="F102" s="48">
        <v>16</v>
      </c>
      <c r="G102" s="274">
        <v>3500</v>
      </c>
      <c r="H102" s="49"/>
      <c r="I102" s="268" t="s">
        <v>22</v>
      </c>
      <c r="J102" s="301">
        <v>42890</v>
      </c>
      <c r="K102" s="298">
        <v>4582528498904</v>
      </c>
      <c r="L102" s="199"/>
      <c r="M102" s="199"/>
      <c r="N102" s="317" t="str">
        <f>IF(BC102+BC147=0,"",BE102)</f>
        <v/>
      </c>
      <c r="O102" s="317"/>
      <c r="P102" s="317"/>
      <c r="Q102" s="317"/>
      <c r="R102" s="317"/>
      <c r="S102" s="6" t="e">
        <f>#REF!*L102</f>
        <v>#REF!</v>
      </c>
      <c r="T102" s="6" t="e">
        <f>#REF!*M102</f>
        <v>#REF!</v>
      </c>
      <c r="U102" s="6"/>
      <c r="V102" s="6"/>
      <c r="W102" s="6"/>
      <c r="X102" s="6"/>
      <c r="Y102" s="4"/>
      <c r="Z102" s="4" t="s">
        <v>110</v>
      </c>
      <c r="AA102" s="4"/>
      <c r="AB102" s="4" t="s">
        <v>111</v>
      </c>
      <c r="AC102" s="4">
        <f t="shared" ref="AC102:AC114" si="4">L102</f>
        <v>0</v>
      </c>
      <c r="AD102" s="4">
        <f t="shared" ref="AD102:AD114" si="5">+M102</f>
        <v>0</v>
      </c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6"/>
      <c r="AS102" s="6"/>
      <c r="AT102" s="6"/>
      <c r="AU102" s="6"/>
      <c r="AV102" s="6"/>
      <c r="AW102" s="6"/>
      <c r="AX102" s="4"/>
      <c r="AY102" s="4"/>
      <c r="AZ102" s="4"/>
      <c r="BA102" s="4"/>
      <c r="BB102" s="4"/>
      <c r="BC102" s="4">
        <f>+SUM(L102:M102,L147:M147,L165:R165)</f>
        <v>0</v>
      </c>
      <c r="BD102" s="4">
        <f>+(SUM(L102:M102)*F102)</f>
        <v>0</v>
      </c>
      <c r="BE102" s="4" t="str">
        <f>+IF(BD102=BC147,BD147,BE147)</f>
        <v>Ø8 Match ✓ (0 pots / 0 saucers)</v>
      </c>
      <c r="BF102" s="4" t="str">
        <f>+IF(BD102=BC147,BD165,BE165)</f>
        <v>Ø8 Match ✓</v>
      </c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52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</row>
    <row r="103" spans="1:223" ht="20" customHeight="1">
      <c r="A103" s="46"/>
      <c r="B103" s="9"/>
      <c r="C103" s="185"/>
      <c r="D103" s="185"/>
      <c r="E103" s="185"/>
      <c r="F103" s="186"/>
      <c r="G103" s="275"/>
      <c r="H103" s="187"/>
      <c r="I103" s="269" t="s">
        <v>26</v>
      </c>
      <c r="J103" s="302">
        <v>45458</v>
      </c>
      <c r="K103" s="300">
        <v>4570198574585</v>
      </c>
      <c r="L103" s="201"/>
      <c r="M103" s="201"/>
      <c r="N103" s="53"/>
      <c r="O103" s="53"/>
      <c r="P103" s="53"/>
      <c r="Q103" s="53"/>
      <c r="R103" s="53"/>
      <c r="S103" s="6"/>
      <c r="T103" s="6"/>
      <c r="U103" s="6"/>
      <c r="V103" s="6"/>
      <c r="W103" s="6"/>
      <c r="X103" s="6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6"/>
      <c r="AS103" s="6"/>
      <c r="AT103" s="6"/>
      <c r="AU103" s="6"/>
      <c r="AV103" s="6"/>
      <c r="AW103" s="6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52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</row>
    <row r="104" spans="1:223" ht="20" customHeight="1">
      <c r="A104" s="46"/>
      <c r="B104" s="53"/>
      <c r="C104" s="47">
        <v>12</v>
      </c>
      <c r="D104" s="47">
        <v>15</v>
      </c>
      <c r="E104" s="47"/>
      <c r="F104" s="48">
        <v>12</v>
      </c>
      <c r="G104" s="274">
        <v>6000</v>
      </c>
      <c r="H104" s="49"/>
      <c r="I104" s="269" t="s">
        <v>22</v>
      </c>
      <c r="J104" s="302">
        <v>45637</v>
      </c>
      <c r="K104" s="300">
        <v>4570198576374</v>
      </c>
      <c r="L104" s="201"/>
      <c r="M104" s="201"/>
      <c r="N104" s="317" t="str">
        <f>IF(BC104+BC149=0,"",BE104)</f>
        <v/>
      </c>
      <c r="O104" s="317"/>
      <c r="P104" s="317"/>
      <c r="Q104" s="317"/>
      <c r="R104" s="317"/>
      <c r="S104" s="6" t="e">
        <f>#REF!*L104</f>
        <v>#REF!</v>
      </c>
      <c r="T104" s="6" t="e">
        <f>#REF!*M104</f>
        <v>#REF!</v>
      </c>
      <c r="U104" s="6"/>
      <c r="V104" s="6"/>
      <c r="W104" s="6"/>
      <c r="X104" s="6"/>
      <c r="Y104" s="4"/>
      <c r="Z104" s="4" t="s">
        <v>112</v>
      </c>
      <c r="AA104" s="4"/>
      <c r="AB104" s="4" t="s">
        <v>113</v>
      </c>
      <c r="AC104" s="4">
        <f t="shared" si="4"/>
        <v>0</v>
      </c>
      <c r="AD104" s="4">
        <f t="shared" si="5"/>
        <v>0</v>
      </c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6"/>
      <c r="AS104" s="6"/>
      <c r="AT104" s="6"/>
      <c r="AU104" s="6"/>
      <c r="AV104" s="6"/>
      <c r="AW104" s="6"/>
      <c r="AX104" s="4"/>
      <c r="AY104" s="4"/>
      <c r="AZ104" s="4"/>
      <c r="BA104" s="4"/>
      <c r="BB104" s="4"/>
      <c r="BC104" s="4">
        <f>+SUM(L104:M104,L149:M149,L172:R172)</f>
        <v>0</v>
      </c>
      <c r="BD104" s="4">
        <f>+(SUM(L104:M104)*F104)</f>
        <v>0</v>
      </c>
      <c r="BE104" s="4" t="str">
        <f>+IF(BD104=BC149,BD149,BE149)</f>
        <v>Ø12 Match ✓ (0 pots / 0 saucers)</v>
      </c>
      <c r="BF104" s="4" t="str">
        <f>+IF(BD104=BC149,BD172,BE172)</f>
        <v>Ø12 Match ✓</v>
      </c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52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</row>
    <row r="105" spans="1:223" ht="20" customHeight="1">
      <c r="A105" s="46"/>
      <c r="B105" s="53"/>
      <c r="C105" s="185"/>
      <c r="D105" s="185"/>
      <c r="E105" s="185"/>
      <c r="F105" s="186"/>
      <c r="G105" s="275"/>
      <c r="H105" s="187"/>
      <c r="I105" s="269" t="s">
        <v>26</v>
      </c>
      <c r="J105" s="302">
        <v>45638</v>
      </c>
      <c r="K105" s="300">
        <v>4570198576381</v>
      </c>
      <c r="L105" s="201"/>
      <c r="M105" s="201"/>
      <c r="N105" s="53"/>
      <c r="O105" s="53"/>
      <c r="P105" s="53"/>
      <c r="Q105" s="53"/>
      <c r="R105" s="53"/>
      <c r="S105" s="6"/>
      <c r="T105" s="6"/>
      <c r="U105" s="6"/>
      <c r="V105" s="6"/>
      <c r="W105" s="6"/>
      <c r="X105" s="6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6"/>
      <c r="AS105" s="6"/>
      <c r="AT105" s="6"/>
      <c r="AU105" s="6"/>
      <c r="AV105" s="6"/>
      <c r="AW105" s="6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52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</row>
    <row r="106" spans="1:223" ht="20" customHeight="1">
      <c r="A106" s="46"/>
      <c r="B106" s="53"/>
      <c r="C106" s="47">
        <v>14</v>
      </c>
      <c r="D106" s="47">
        <v>18</v>
      </c>
      <c r="E106" s="47"/>
      <c r="F106" s="48">
        <v>8</v>
      </c>
      <c r="G106" s="274">
        <v>7000</v>
      </c>
      <c r="H106" s="49"/>
      <c r="I106" s="269" t="s">
        <v>22</v>
      </c>
      <c r="J106" s="302">
        <v>42891</v>
      </c>
      <c r="K106" s="300">
        <v>4582528498911</v>
      </c>
      <c r="L106" s="201"/>
      <c r="M106" s="201"/>
      <c r="N106" s="317" t="str">
        <f>IF(BC106+BC151=0,"",BE106)</f>
        <v/>
      </c>
      <c r="O106" s="317"/>
      <c r="P106" s="317"/>
      <c r="Q106" s="317"/>
      <c r="R106" s="317"/>
      <c r="S106" s="6" t="e">
        <f>#REF!*L106</f>
        <v>#REF!</v>
      </c>
      <c r="T106" s="6" t="e">
        <f>#REF!*M106</f>
        <v>#REF!</v>
      </c>
      <c r="U106" s="6"/>
      <c r="V106" s="6"/>
      <c r="W106" s="6"/>
      <c r="X106" s="6"/>
      <c r="Y106" s="4"/>
      <c r="Z106" s="4" t="s">
        <v>114</v>
      </c>
      <c r="AA106" s="4"/>
      <c r="AB106" s="4" t="s">
        <v>115</v>
      </c>
      <c r="AC106" s="4">
        <f t="shared" si="4"/>
        <v>0</v>
      </c>
      <c r="AD106" s="4">
        <f t="shared" si="5"/>
        <v>0</v>
      </c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6"/>
      <c r="AS106" s="6"/>
      <c r="AT106" s="6"/>
      <c r="AU106" s="6"/>
      <c r="AV106" s="6"/>
      <c r="AW106" s="6"/>
      <c r="AX106" s="4"/>
      <c r="AY106" s="4"/>
      <c r="AZ106" s="4"/>
      <c r="BA106" s="4"/>
      <c r="BB106" s="4"/>
      <c r="BC106" s="4">
        <f>+SUM(L106:M106,L120:R120,L151:M151,L181:R181)</f>
        <v>0</v>
      </c>
      <c r="BD106" s="4">
        <f>+(SUM(L106:M106)*F106)+(SUM(L120:R120)*F120)</f>
        <v>0</v>
      </c>
      <c r="BE106" s="4" t="str">
        <f>+IF(BD106=BC151,BD151,BE151)</f>
        <v>Ø14 Match ✓ (0 pots / 0 saucers)</v>
      </c>
      <c r="BF106" s="4" t="str">
        <f>+IF(BD106=BC151,BD181,BE181)</f>
        <v>Ø14 Match ✓</v>
      </c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52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</row>
    <row r="107" spans="1:223" ht="20" customHeight="1">
      <c r="A107" s="46"/>
      <c r="B107" s="53"/>
      <c r="C107" s="185"/>
      <c r="D107" s="185"/>
      <c r="E107" s="185"/>
      <c r="F107" s="186"/>
      <c r="G107" s="275"/>
      <c r="H107" s="187"/>
      <c r="I107" s="269" t="s">
        <v>26</v>
      </c>
      <c r="J107" s="302">
        <v>45459</v>
      </c>
      <c r="K107" s="300">
        <v>4570198574592</v>
      </c>
      <c r="L107" s="201"/>
      <c r="M107" s="201"/>
      <c r="N107" s="53"/>
      <c r="O107" s="53"/>
      <c r="P107" s="53"/>
      <c r="Q107" s="53"/>
      <c r="R107" s="53"/>
      <c r="S107" s="6"/>
      <c r="T107" s="6"/>
      <c r="U107" s="6"/>
      <c r="V107" s="6"/>
      <c r="W107" s="6"/>
      <c r="X107" s="6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6"/>
      <c r="AS107" s="6"/>
      <c r="AT107" s="6"/>
      <c r="AU107" s="6"/>
      <c r="AV107" s="6"/>
      <c r="AW107" s="6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52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</row>
    <row r="108" spans="1:223" ht="20" customHeight="1">
      <c r="A108" s="46"/>
      <c r="B108" s="53"/>
      <c r="C108" s="47">
        <v>16</v>
      </c>
      <c r="D108" s="47">
        <v>20</v>
      </c>
      <c r="E108" s="47"/>
      <c r="F108" s="48">
        <v>8</v>
      </c>
      <c r="G108" s="274">
        <v>9000</v>
      </c>
      <c r="H108" s="49"/>
      <c r="I108" s="269" t="s">
        <v>22</v>
      </c>
      <c r="J108" s="302">
        <v>45639</v>
      </c>
      <c r="K108" s="300">
        <v>4570198576398</v>
      </c>
      <c r="L108" s="201"/>
      <c r="M108" s="201"/>
      <c r="N108" s="317" t="str">
        <f>IF(BC108+BC153=0,"",BE108)</f>
        <v/>
      </c>
      <c r="O108" s="317"/>
      <c r="P108" s="317"/>
      <c r="Q108" s="317"/>
      <c r="R108" s="317"/>
      <c r="S108" s="6" t="e">
        <f>#REF!*L108</f>
        <v>#REF!</v>
      </c>
      <c r="T108" s="6" t="e">
        <f>#REF!*M108</f>
        <v>#REF!</v>
      </c>
      <c r="U108" s="6"/>
      <c r="V108" s="6"/>
      <c r="W108" s="6"/>
      <c r="X108" s="6"/>
      <c r="Y108" s="4"/>
      <c r="Z108" s="4" t="s">
        <v>116</v>
      </c>
      <c r="AA108" s="4"/>
      <c r="AB108" s="4" t="s">
        <v>117</v>
      </c>
      <c r="AC108" s="4">
        <f t="shared" si="4"/>
        <v>0</v>
      </c>
      <c r="AD108" s="4">
        <f t="shared" si="5"/>
        <v>0</v>
      </c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6"/>
      <c r="AS108" s="6"/>
      <c r="AT108" s="6"/>
      <c r="AU108" s="6"/>
      <c r="AV108" s="6"/>
      <c r="AW108" s="6"/>
      <c r="AX108" s="4"/>
      <c r="AY108" s="4"/>
      <c r="AZ108" s="4"/>
      <c r="BA108" s="4"/>
      <c r="BB108" s="4"/>
      <c r="BC108" s="4">
        <f>+SUM(L108:M108,L153:M153,L188:R188)</f>
        <v>0</v>
      </c>
      <c r="BD108" s="4">
        <f>+(SUM(L108:M108)*F108)</f>
        <v>0</v>
      </c>
      <c r="BE108" s="4" t="str">
        <f>+IF(BD108=BC153,BD153,BE153)</f>
        <v>Ø16 Match ✓ (0 pots / 0 saucers)</v>
      </c>
      <c r="BF108" s="4" t="str">
        <f>+IF(BD108=BC153,BD188,BE188)</f>
        <v>Ø16 Match ✓</v>
      </c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52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</row>
    <row r="109" spans="1:223" ht="20" customHeight="1">
      <c r="A109" s="46"/>
      <c r="B109" s="53"/>
      <c r="C109" s="185"/>
      <c r="D109" s="185"/>
      <c r="E109" s="185"/>
      <c r="F109" s="186"/>
      <c r="G109" s="275"/>
      <c r="H109" s="187"/>
      <c r="I109" s="269" t="s">
        <v>26</v>
      </c>
      <c r="J109" s="302">
        <v>45640</v>
      </c>
      <c r="K109" s="300">
        <v>4570198576404</v>
      </c>
      <c r="L109" s="201"/>
      <c r="M109" s="201"/>
      <c r="N109" s="53"/>
      <c r="O109" s="53"/>
      <c r="P109" s="53"/>
      <c r="Q109" s="53"/>
      <c r="R109" s="53"/>
      <c r="S109" s="6"/>
      <c r="T109" s="6"/>
      <c r="U109" s="6"/>
      <c r="V109" s="6"/>
      <c r="W109" s="6"/>
      <c r="X109" s="6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6"/>
      <c r="AS109" s="6"/>
      <c r="AT109" s="6"/>
      <c r="AU109" s="6"/>
      <c r="AV109" s="6"/>
      <c r="AW109" s="6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52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</row>
    <row r="110" spans="1:223" s="66" customFormat="1" ht="20" customHeight="1">
      <c r="A110" s="46"/>
      <c r="B110" s="53"/>
      <c r="C110" s="56">
        <v>18</v>
      </c>
      <c r="D110" s="56">
        <v>22</v>
      </c>
      <c r="E110" s="56"/>
      <c r="F110" s="48">
        <v>8</v>
      </c>
      <c r="G110" s="274">
        <v>11000</v>
      </c>
      <c r="H110" s="49"/>
      <c r="I110" s="269" t="s">
        <v>22</v>
      </c>
      <c r="J110" s="302">
        <v>42892</v>
      </c>
      <c r="K110" s="300">
        <v>4582528498928</v>
      </c>
      <c r="L110" s="201"/>
      <c r="M110" s="201"/>
      <c r="N110" s="317" t="str">
        <f>IF(BC110+BC155=0,"",BE110)</f>
        <v/>
      </c>
      <c r="O110" s="317"/>
      <c r="P110" s="317"/>
      <c r="Q110" s="317"/>
      <c r="R110" s="317"/>
      <c r="S110" s="6" t="e">
        <f>#REF!*L110</f>
        <v>#REF!</v>
      </c>
      <c r="T110" s="6" t="e">
        <f>#REF!*M110</f>
        <v>#REF!</v>
      </c>
      <c r="U110" s="6"/>
      <c r="V110" s="6"/>
      <c r="W110" s="6"/>
      <c r="X110" s="6"/>
      <c r="Y110" s="28"/>
      <c r="Z110" s="28" t="s">
        <v>118</v>
      </c>
      <c r="AA110" s="28"/>
      <c r="AB110" s="4" t="s">
        <v>119</v>
      </c>
      <c r="AC110" s="28">
        <f t="shared" si="4"/>
        <v>0</v>
      </c>
      <c r="AD110" s="28">
        <f t="shared" si="5"/>
        <v>0</v>
      </c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4"/>
      <c r="AR110" s="6"/>
      <c r="AS110" s="6"/>
      <c r="AT110" s="6"/>
      <c r="AU110" s="6"/>
      <c r="AV110" s="6"/>
      <c r="AW110" s="6"/>
      <c r="AX110" s="28"/>
      <c r="AY110" s="28"/>
      <c r="AZ110" s="4"/>
      <c r="BA110" s="4"/>
      <c r="BB110" s="28"/>
      <c r="BC110" s="28">
        <f>+SUM(L110:M110,L125:R125,L155:M155,L195:R195)</f>
        <v>0</v>
      </c>
      <c r="BD110" s="28">
        <f>+(SUM(L110:M110)*F110)+(SUM(L125:R125)*F125)</f>
        <v>0</v>
      </c>
      <c r="BE110" s="28" t="str">
        <f>+IF(BD110=BC155,BD155,BE155)</f>
        <v>Ø18 Match ✓ (0 pots / 0 saucers)</v>
      </c>
      <c r="BF110" s="4" t="str">
        <f>+IF(BD110=BC155,BD195,BE195)</f>
        <v>Ø18 Match ✓</v>
      </c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52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</row>
    <row r="111" spans="1:223" s="66" customFormat="1" ht="20" customHeight="1">
      <c r="A111" s="46"/>
      <c r="B111" s="53"/>
      <c r="C111" s="205"/>
      <c r="D111" s="205"/>
      <c r="E111" s="205"/>
      <c r="F111" s="186"/>
      <c r="G111" s="275"/>
      <c r="H111" s="187"/>
      <c r="I111" s="269" t="s">
        <v>26</v>
      </c>
      <c r="J111" s="302">
        <v>45460</v>
      </c>
      <c r="K111" s="300">
        <v>4570198574608</v>
      </c>
      <c r="L111" s="201"/>
      <c r="M111" s="201"/>
      <c r="N111" s="53"/>
      <c r="O111" s="53"/>
      <c r="P111" s="53"/>
      <c r="Q111" s="53"/>
      <c r="R111" s="53"/>
      <c r="S111" s="6"/>
      <c r="T111" s="6"/>
      <c r="U111" s="6"/>
      <c r="V111" s="6"/>
      <c r="W111" s="6"/>
      <c r="X111" s="6"/>
      <c r="Y111" s="28"/>
      <c r="Z111" s="28"/>
      <c r="AA111" s="28"/>
      <c r="AB111" s="4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4"/>
      <c r="AR111" s="6"/>
      <c r="AS111" s="6"/>
      <c r="AT111" s="6"/>
      <c r="AU111" s="6"/>
      <c r="AV111" s="6"/>
      <c r="AW111" s="6"/>
      <c r="AX111" s="28"/>
      <c r="AY111" s="28"/>
      <c r="AZ111" s="4"/>
      <c r="BA111" s="4"/>
      <c r="BB111" s="28"/>
      <c r="BC111" s="28"/>
      <c r="BD111" s="28"/>
      <c r="BE111" s="28"/>
      <c r="BF111" s="4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52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</row>
    <row r="112" spans="1:223" ht="20" customHeight="1">
      <c r="A112" s="3"/>
      <c r="B112" s="53"/>
      <c r="C112" s="47">
        <v>21</v>
      </c>
      <c r="D112" s="47">
        <v>25</v>
      </c>
      <c r="E112" s="47"/>
      <c r="F112" s="48">
        <v>4</v>
      </c>
      <c r="G112" s="274">
        <v>18000</v>
      </c>
      <c r="H112" s="49"/>
      <c r="I112" s="269" t="s">
        <v>22</v>
      </c>
      <c r="J112" s="302">
        <v>45641</v>
      </c>
      <c r="K112" s="300">
        <v>4570198576411</v>
      </c>
      <c r="L112" s="201"/>
      <c r="M112" s="201"/>
      <c r="N112" s="317" t="str">
        <f>IF(BC112+BC157=0,"",BE112)</f>
        <v/>
      </c>
      <c r="O112" s="317"/>
      <c r="P112" s="317"/>
      <c r="Q112" s="317"/>
      <c r="R112" s="317"/>
      <c r="S112" s="6" t="e">
        <f>#REF!*L112</f>
        <v>#REF!</v>
      </c>
      <c r="T112" s="6" t="e">
        <f>#REF!*M112</f>
        <v>#REF!</v>
      </c>
      <c r="U112" s="6"/>
      <c r="V112" s="6"/>
      <c r="W112" s="6"/>
      <c r="X112" s="6"/>
      <c r="Y112" s="4"/>
      <c r="Z112" s="4" t="s">
        <v>120</v>
      </c>
      <c r="AA112" s="4"/>
      <c r="AB112" s="4" t="s">
        <v>121</v>
      </c>
      <c r="AC112" s="4">
        <f t="shared" si="4"/>
        <v>0</v>
      </c>
      <c r="AD112" s="4">
        <f t="shared" si="5"/>
        <v>0</v>
      </c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6"/>
      <c r="AS112" s="6"/>
      <c r="AT112" s="6"/>
      <c r="AU112" s="6"/>
      <c r="AV112" s="6"/>
      <c r="AW112" s="6"/>
      <c r="AX112" s="4"/>
      <c r="AY112" s="4"/>
      <c r="AZ112" s="4"/>
      <c r="BA112" s="4"/>
      <c r="BB112" s="4"/>
      <c r="BC112" s="4">
        <f>+SUM(L112:M112,L130:R130,L157:M157,L202:R202)</f>
        <v>0</v>
      </c>
      <c r="BD112" s="4">
        <f>+(SUM(L112:M112)*F112)+(SUM(L130:R130)*F130)</f>
        <v>0</v>
      </c>
      <c r="BE112" s="4" t="str">
        <f>+IF(BD112=BC157,BD157,BE157)</f>
        <v>Ø21 Match ✓ (0 pots / 0 saucers)</v>
      </c>
      <c r="BF112" s="4" t="str">
        <f>+IF(BD112=BC157,BD202,BE202)</f>
        <v>Ø21 Match ✓</v>
      </c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52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</row>
    <row r="113" spans="1:223" ht="20" customHeight="1">
      <c r="A113" s="3"/>
      <c r="B113" s="53"/>
      <c r="C113" s="185"/>
      <c r="D113" s="185"/>
      <c r="E113" s="185"/>
      <c r="F113" s="186"/>
      <c r="G113" s="275"/>
      <c r="H113" s="187"/>
      <c r="I113" s="269" t="s">
        <v>26</v>
      </c>
      <c r="J113" s="302">
        <v>45642</v>
      </c>
      <c r="K113" s="300">
        <v>4570198576428</v>
      </c>
      <c r="L113" s="201"/>
      <c r="M113" s="201"/>
      <c r="N113" s="53"/>
      <c r="O113" s="53"/>
      <c r="P113" s="53"/>
      <c r="Q113" s="53"/>
      <c r="R113" s="53"/>
      <c r="S113" s="6"/>
      <c r="T113" s="6"/>
      <c r="U113" s="6"/>
      <c r="V113" s="6"/>
      <c r="W113" s="6"/>
      <c r="X113" s="6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6"/>
      <c r="AS113" s="6"/>
      <c r="AT113" s="6"/>
      <c r="AU113" s="6"/>
      <c r="AV113" s="6"/>
      <c r="AW113" s="6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52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</row>
    <row r="114" spans="1:223" ht="20" customHeight="1">
      <c r="A114" s="46"/>
      <c r="B114" s="53"/>
      <c r="C114" s="47">
        <v>25</v>
      </c>
      <c r="D114" s="47">
        <v>31</v>
      </c>
      <c r="E114" s="47"/>
      <c r="F114" s="48">
        <v>4</v>
      </c>
      <c r="G114" s="274">
        <v>27000</v>
      </c>
      <c r="H114" s="49"/>
      <c r="I114" s="269" t="s">
        <v>22</v>
      </c>
      <c r="J114" s="302">
        <v>45643</v>
      </c>
      <c r="K114" s="300">
        <v>4570198576435</v>
      </c>
      <c r="L114" s="201"/>
      <c r="M114" s="201"/>
      <c r="N114" s="317" t="str">
        <f t="shared" ref="N114" si="6">IF(BC114+BC159=0,"",BE114)</f>
        <v/>
      </c>
      <c r="O114" s="317"/>
      <c r="P114" s="317"/>
      <c r="Q114" s="317"/>
      <c r="R114" s="317"/>
      <c r="S114" s="6" t="e">
        <f>#REF!*L114</f>
        <v>#REF!</v>
      </c>
      <c r="T114" s="6" t="e">
        <f>#REF!*M114</f>
        <v>#REF!</v>
      </c>
      <c r="U114" s="6"/>
      <c r="V114" s="6"/>
      <c r="W114" s="6"/>
      <c r="X114" s="6"/>
      <c r="Y114" s="4"/>
      <c r="Z114" s="4" t="s">
        <v>122</v>
      </c>
      <c r="AA114" s="4"/>
      <c r="AB114" s="4" t="s">
        <v>123</v>
      </c>
      <c r="AC114" s="4">
        <f t="shared" si="4"/>
        <v>0</v>
      </c>
      <c r="AD114" s="4">
        <f t="shared" si="5"/>
        <v>0</v>
      </c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6"/>
      <c r="AS114" s="6"/>
      <c r="AT114" s="6"/>
      <c r="AU114" s="6"/>
      <c r="AV114" s="6"/>
      <c r="AW114" s="6"/>
      <c r="AX114" s="4"/>
      <c r="AY114" s="4"/>
      <c r="AZ114" s="4"/>
      <c r="BA114" s="4"/>
      <c r="BB114" s="4"/>
      <c r="BC114" s="4">
        <f>+SUM(L114:M114,L159:M159,L211:R211)</f>
        <v>0</v>
      </c>
      <c r="BD114" s="4">
        <f>+SUM(L114:M114)*F114</f>
        <v>0</v>
      </c>
      <c r="BE114" s="4" t="str">
        <f>+IF(BD114=BC159,BD159,BE159)</f>
        <v>Ø25 Match ✓ (0 pots / 0 saucers)</v>
      </c>
      <c r="BF114" s="4" t="str">
        <f>+IF(BD114=BC159,BD211,BE211)</f>
        <v>Ø25 Match ✓</v>
      </c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52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</row>
    <row r="115" spans="1:223" ht="20" customHeight="1">
      <c r="A115" s="46"/>
      <c r="B115" s="53"/>
      <c r="C115" s="185"/>
      <c r="D115" s="185"/>
      <c r="E115" s="185"/>
      <c r="F115" s="186"/>
      <c r="G115" s="275"/>
      <c r="H115" s="187"/>
      <c r="I115" s="269" t="s">
        <v>26</v>
      </c>
      <c r="J115" s="302">
        <v>45644</v>
      </c>
      <c r="K115" s="300">
        <v>4570198576442</v>
      </c>
      <c r="L115" s="201"/>
      <c r="M115" s="201"/>
      <c r="N115" s="53"/>
      <c r="O115" s="53"/>
      <c r="P115" s="53"/>
      <c r="Q115" s="53"/>
      <c r="R115" s="53"/>
      <c r="S115" s="6"/>
      <c r="T115" s="6"/>
      <c r="U115" s="6"/>
      <c r="V115" s="6"/>
      <c r="W115" s="6"/>
      <c r="X115" s="6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6"/>
      <c r="AS115" s="6"/>
      <c r="AT115" s="6"/>
      <c r="AU115" s="6"/>
      <c r="AV115" s="6"/>
      <c r="AW115" s="6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52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</row>
    <row r="116" spans="1:223" ht="20" customHeight="1">
      <c r="A116" s="46"/>
      <c r="B116" s="53" t="s">
        <v>124</v>
      </c>
      <c r="C116" s="47">
        <v>30</v>
      </c>
      <c r="D116" s="47">
        <v>25</v>
      </c>
      <c r="E116" s="47"/>
      <c r="F116" s="48">
        <v>2</v>
      </c>
      <c r="G116" s="274">
        <v>30000</v>
      </c>
      <c r="H116" s="49"/>
      <c r="I116" s="269" t="s">
        <v>22</v>
      </c>
      <c r="J116" s="302">
        <v>45645</v>
      </c>
      <c r="K116" s="300">
        <v>4570198576459</v>
      </c>
      <c r="L116" s="201"/>
      <c r="M116" s="201"/>
      <c r="N116" s="317" t="str">
        <f>IF(BC116+BC163=0,"",BE116)</f>
        <v/>
      </c>
      <c r="O116" s="317"/>
      <c r="P116" s="317"/>
      <c r="Q116" s="317"/>
      <c r="R116" s="317"/>
      <c r="S116" s="6" t="e">
        <f>#REF!*L116</f>
        <v>#REF!</v>
      </c>
      <c r="T116" s="6" t="e">
        <f>#REF!*M116</f>
        <v>#REF!</v>
      </c>
      <c r="U116" s="6"/>
      <c r="V116" s="6"/>
      <c r="W116" s="6"/>
      <c r="X116" s="6"/>
      <c r="Y116" s="4"/>
      <c r="Z116" s="4" t="s">
        <v>125</v>
      </c>
      <c r="AA116" s="4"/>
      <c r="AB116" s="4" t="s">
        <v>125</v>
      </c>
      <c r="AC116" s="4">
        <f>L116</f>
        <v>0</v>
      </c>
      <c r="AD116" s="4">
        <f>+M116</f>
        <v>0</v>
      </c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6"/>
      <c r="AS116" s="6"/>
      <c r="AT116" s="6"/>
      <c r="AU116" s="6"/>
      <c r="AV116" s="6"/>
      <c r="AW116" s="6"/>
      <c r="AX116" s="4"/>
      <c r="AY116" s="4"/>
      <c r="AZ116" s="4"/>
      <c r="BA116" s="4"/>
      <c r="BB116" s="4"/>
      <c r="BC116" s="4">
        <f>+SUM(L116:M116,L161:M161,L218:R218)</f>
        <v>0</v>
      </c>
      <c r="BD116" s="4">
        <f>+SUM(L116:M116)*F116</f>
        <v>0</v>
      </c>
      <c r="BE116" s="4" t="str">
        <f t="shared" ref="BE116" si="7">+IF(BD116=BC161,BD161,BE161)</f>
        <v>Ø30 Match ✓ (0 pots / 0 saucers)</v>
      </c>
      <c r="BF116" s="4" t="str">
        <f>+IF(BD116=BC161,BD218,BE218)</f>
        <v>Ø30 Match ✓</v>
      </c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52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</row>
    <row r="117" spans="1:223" ht="20" customHeight="1">
      <c r="A117" s="46"/>
      <c r="B117" s="53"/>
      <c r="C117" s="185"/>
      <c r="D117" s="185"/>
      <c r="E117" s="185"/>
      <c r="F117" s="186"/>
      <c r="G117" s="275"/>
      <c r="H117" s="187"/>
      <c r="I117" s="269" t="s">
        <v>26</v>
      </c>
      <c r="J117" s="302">
        <v>45646</v>
      </c>
      <c r="K117" s="300">
        <v>4570198576466</v>
      </c>
      <c r="L117" s="201"/>
      <c r="M117" s="201"/>
      <c r="N117" s="53"/>
      <c r="O117" s="53"/>
      <c r="P117" s="53"/>
      <c r="Q117" s="53"/>
      <c r="R117" s="53"/>
      <c r="S117" s="6"/>
      <c r="T117" s="6"/>
      <c r="U117" s="6"/>
      <c r="V117" s="6"/>
      <c r="W117" s="6"/>
      <c r="X117" s="6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6"/>
      <c r="AS117" s="6"/>
      <c r="AT117" s="6"/>
      <c r="AU117" s="6"/>
      <c r="AV117" s="6"/>
      <c r="AW117" s="6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52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</row>
    <row r="118" spans="1:223" ht="20" customHeight="1">
      <c r="A118" s="38"/>
      <c r="B118" s="9"/>
      <c r="C118" s="40"/>
      <c r="D118" s="40"/>
      <c r="E118" s="40"/>
      <c r="F118" s="40"/>
      <c r="G118" s="278"/>
      <c r="H118" s="49"/>
      <c r="I118" s="68"/>
      <c r="J118" s="69"/>
      <c r="K118" s="212"/>
      <c r="L118" s="21" t="s">
        <v>2</v>
      </c>
      <c r="M118" s="21"/>
      <c r="N118" s="41"/>
      <c r="O118" s="41"/>
      <c r="P118" s="41"/>
      <c r="Q118" s="41"/>
      <c r="R118" s="41"/>
      <c r="S118" s="6"/>
      <c r="T118" s="6"/>
      <c r="U118" s="6"/>
      <c r="V118" s="6"/>
      <c r="W118" s="6"/>
      <c r="X118" s="6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6"/>
      <c r="AS118" s="6"/>
      <c r="AT118" s="6"/>
      <c r="AU118" s="6"/>
      <c r="AV118" s="6"/>
      <c r="AW118" s="6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52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</row>
    <row r="119" spans="1:223" ht="20" customHeight="1">
      <c r="A119" s="38"/>
      <c r="B119" s="39"/>
      <c r="C119" s="265" t="s">
        <v>3</v>
      </c>
      <c r="D119" s="265" t="s">
        <v>4</v>
      </c>
      <c r="E119" s="265" t="s">
        <v>5</v>
      </c>
      <c r="F119" s="265" t="s">
        <v>6</v>
      </c>
      <c r="G119" s="265" t="s">
        <v>1458</v>
      </c>
      <c r="H119" s="267" t="s">
        <v>1460</v>
      </c>
      <c r="I119" s="265"/>
      <c r="J119" s="266" t="s">
        <v>1459</v>
      </c>
      <c r="K119" s="212" t="s">
        <v>7</v>
      </c>
      <c r="L119" s="41" t="s">
        <v>126</v>
      </c>
      <c r="M119" s="41" t="s">
        <v>127</v>
      </c>
      <c r="N119" s="41" t="s">
        <v>128</v>
      </c>
      <c r="O119" s="41" t="s">
        <v>129</v>
      </c>
      <c r="P119" s="41" t="s">
        <v>130</v>
      </c>
      <c r="Q119" s="41"/>
      <c r="R119" s="41"/>
      <c r="S119" s="6"/>
      <c r="T119" s="6"/>
      <c r="U119" s="6"/>
      <c r="V119" s="6"/>
      <c r="W119" s="6"/>
      <c r="X119" s="6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6"/>
      <c r="AS119" s="6"/>
      <c r="AT119" s="6"/>
      <c r="AU119" s="6"/>
      <c r="AV119" s="6"/>
      <c r="AW119" s="6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52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</row>
    <row r="120" spans="1:223" ht="20" customHeight="1">
      <c r="A120" s="38"/>
      <c r="B120" s="9" t="s">
        <v>131</v>
      </c>
      <c r="C120" s="47">
        <v>14</v>
      </c>
      <c r="D120" s="47">
        <v>18</v>
      </c>
      <c r="E120" s="47"/>
      <c r="F120" s="48">
        <v>8</v>
      </c>
      <c r="G120" s="279">
        <v>17000</v>
      </c>
      <c r="H120" s="49"/>
      <c r="I120" s="198" t="s">
        <v>78</v>
      </c>
      <c r="J120" s="305">
        <v>45647</v>
      </c>
      <c r="K120" s="306">
        <v>4570198576473</v>
      </c>
      <c r="L120" s="199"/>
      <c r="M120" s="207"/>
      <c r="N120" s="199"/>
      <c r="O120" s="199"/>
      <c r="P120" s="199"/>
      <c r="Q120" s="71"/>
      <c r="R120" s="71"/>
      <c r="S120" s="6" t="e">
        <f>#REF!*L120</f>
        <v>#REF!</v>
      </c>
      <c r="T120" s="6" t="e">
        <f>#REF!*M120</f>
        <v>#REF!</v>
      </c>
      <c r="U120" s="6" t="e">
        <f>#REF!*N120</f>
        <v>#REF!</v>
      </c>
      <c r="V120" s="6" t="e">
        <f>#REF!*O120</f>
        <v>#REF!</v>
      </c>
      <c r="W120" s="6" t="e">
        <f>#REF!*P120</f>
        <v>#REF!</v>
      </c>
      <c r="X120" s="6" t="e">
        <f>#REF!*Q120</f>
        <v>#REF!</v>
      </c>
      <c r="Y120" s="6" t="e">
        <f>#REF!*R120</f>
        <v>#REF!</v>
      </c>
      <c r="Z120" s="4" t="s">
        <v>132</v>
      </c>
      <c r="AA120" s="4"/>
      <c r="AB120" s="4" t="s">
        <v>133</v>
      </c>
      <c r="AC120" s="4">
        <f>L120</f>
        <v>0</v>
      </c>
      <c r="AD120" s="4">
        <f t="shared" ref="AD120:AI120" si="8">+M120</f>
        <v>0</v>
      </c>
      <c r="AE120" s="4">
        <f t="shared" si="8"/>
        <v>0</v>
      </c>
      <c r="AF120" s="4">
        <f t="shared" si="8"/>
        <v>0</v>
      </c>
      <c r="AG120" s="4">
        <f t="shared" si="8"/>
        <v>0</v>
      </c>
      <c r="AH120" s="4">
        <f t="shared" si="8"/>
        <v>0</v>
      </c>
      <c r="AI120" s="4">
        <f t="shared" si="8"/>
        <v>0</v>
      </c>
      <c r="AJ120" s="4"/>
      <c r="AK120" s="4"/>
      <c r="AL120" s="4"/>
      <c r="AM120" s="4"/>
      <c r="AN120" s="4"/>
      <c r="AO120" s="4"/>
      <c r="AP120" s="4"/>
      <c r="AQ120" s="4"/>
      <c r="AR120" s="6"/>
      <c r="AS120" s="6"/>
      <c r="AT120" s="6"/>
      <c r="AU120" s="6"/>
      <c r="AV120" s="6"/>
      <c r="AW120" s="6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52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</row>
    <row r="121" spans="1:223" ht="20" customHeight="1">
      <c r="A121" s="38"/>
      <c r="B121" s="9"/>
      <c r="C121" s="47"/>
      <c r="D121" s="47"/>
      <c r="E121" s="47"/>
      <c r="F121" s="48"/>
      <c r="G121" s="279"/>
      <c r="H121" s="49"/>
      <c r="I121" s="200" t="s">
        <v>134</v>
      </c>
      <c r="J121" s="307">
        <v>45648</v>
      </c>
      <c r="K121" s="308">
        <v>4570198576480</v>
      </c>
      <c r="L121" s="201"/>
      <c r="M121" s="209"/>
      <c r="N121" s="201"/>
      <c r="O121" s="201"/>
      <c r="P121" s="201"/>
      <c r="Q121" s="71"/>
      <c r="R121" s="71"/>
      <c r="S121" s="6"/>
      <c r="T121" s="6"/>
      <c r="U121" s="6"/>
      <c r="V121" s="6"/>
      <c r="W121" s="6"/>
      <c r="X121" s="6"/>
      <c r="Y121" s="6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6"/>
      <c r="AS121" s="6"/>
      <c r="AT121" s="6"/>
      <c r="AU121" s="6"/>
      <c r="AV121" s="6"/>
      <c r="AW121" s="6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52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</row>
    <row r="122" spans="1:223" ht="20" customHeight="1">
      <c r="A122" s="38"/>
      <c r="B122" s="9"/>
      <c r="C122" s="47"/>
      <c r="D122" s="47"/>
      <c r="E122" s="47"/>
      <c r="F122" s="48"/>
      <c r="G122" s="279"/>
      <c r="H122" s="49"/>
      <c r="I122" s="200" t="s">
        <v>135</v>
      </c>
      <c r="J122" s="307">
        <v>45649</v>
      </c>
      <c r="K122" s="308">
        <v>4570198576497</v>
      </c>
      <c r="L122" s="201"/>
      <c r="M122" s="209"/>
      <c r="N122" s="201"/>
      <c r="O122" s="201"/>
      <c r="P122" s="201"/>
      <c r="Q122" s="71"/>
      <c r="R122" s="71"/>
      <c r="S122" s="6"/>
      <c r="T122" s="6"/>
      <c r="U122" s="6"/>
      <c r="V122" s="6"/>
      <c r="W122" s="6"/>
      <c r="X122" s="6"/>
      <c r="Y122" s="6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6"/>
      <c r="AS122" s="6"/>
      <c r="AT122" s="6"/>
      <c r="AU122" s="6"/>
      <c r="AV122" s="6"/>
      <c r="AW122" s="6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52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</row>
    <row r="123" spans="1:223" ht="20" customHeight="1">
      <c r="A123" s="38"/>
      <c r="B123" s="9"/>
      <c r="C123" s="47"/>
      <c r="D123" s="47"/>
      <c r="E123" s="47"/>
      <c r="F123" s="48"/>
      <c r="G123" s="279"/>
      <c r="H123" s="49"/>
      <c r="I123" s="200" t="s">
        <v>136</v>
      </c>
      <c r="J123" s="307">
        <v>45650</v>
      </c>
      <c r="K123" s="308">
        <v>4570198576503</v>
      </c>
      <c r="L123" s="201"/>
      <c r="M123" s="209"/>
      <c r="N123" s="201"/>
      <c r="O123" s="201"/>
      <c r="P123" s="201"/>
      <c r="Q123" s="71"/>
      <c r="R123" s="71"/>
      <c r="S123" s="6"/>
      <c r="T123" s="6"/>
      <c r="U123" s="6"/>
      <c r="V123" s="6"/>
      <c r="W123" s="6"/>
      <c r="X123" s="6"/>
      <c r="Y123" s="6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6"/>
      <c r="AS123" s="6"/>
      <c r="AT123" s="6"/>
      <c r="AU123" s="6"/>
      <c r="AV123" s="6"/>
      <c r="AW123" s="6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52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</row>
    <row r="124" spans="1:223" ht="20" customHeight="1">
      <c r="A124" s="38"/>
      <c r="B124" s="9"/>
      <c r="C124" s="185"/>
      <c r="D124" s="185"/>
      <c r="E124" s="185"/>
      <c r="F124" s="186"/>
      <c r="G124" s="280"/>
      <c r="H124" s="187"/>
      <c r="I124" s="200" t="s">
        <v>137</v>
      </c>
      <c r="J124" s="307">
        <v>45651</v>
      </c>
      <c r="K124" s="308">
        <v>4570198576510</v>
      </c>
      <c r="L124" s="201"/>
      <c r="M124" s="209"/>
      <c r="N124" s="201"/>
      <c r="O124" s="201"/>
      <c r="P124" s="201"/>
      <c r="Q124" s="71"/>
      <c r="R124" s="71"/>
      <c r="S124" s="6"/>
      <c r="T124" s="6"/>
      <c r="U124" s="6"/>
      <c r="V124" s="6"/>
      <c r="W124" s="6"/>
      <c r="X124" s="6"/>
      <c r="Y124" s="6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6"/>
      <c r="AS124" s="6"/>
      <c r="AT124" s="6"/>
      <c r="AU124" s="6"/>
      <c r="AV124" s="6"/>
      <c r="AW124" s="6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52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</row>
    <row r="125" spans="1:223" ht="20" customHeight="1">
      <c r="A125" s="38"/>
      <c r="B125" s="9"/>
      <c r="C125" s="47">
        <v>18</v>
      </c>
      <c r="D125" s="47">
        <v>22</v>
      </c>
      <c r="E125" s="47"/>
      <c r="F125" s="48">
        <v>8</v>
      </c>
      <c r="G125" s="279">
        <v>25000</v>
      </c>
      <c r="H125" s="49"/>
      <c r="I125" s="200" t="s">
        <v>78</v>
      </c>
      <c r="J125" s="307">
        <v>45652</v>
      </c>
      <c r="K125" s="308">
        <v>4570198576527</v>
      </c>
      <c r="L125" s="201"/>
      <c r="M125" s="201"/>
      <c r="N125" s="201"/>
      <c r="O125" s="201"/>
      <c r="P125" s="201"/>
      <c r="Q125" s="71"/>
      <c r="R125" s="71"/>
      <c r="S125" s="6" t="e">
        <f>#REF!*L125</f>
        <v>#REF!</v>
      </c>
      <c r="T125" s="6" t="e">
        <f>#REF!*M125</f>
        <v>#REF!</v>
      </c>
      <c r="U125" s="6" t="e">
        <f>#REF!*N125</f>
        <v>#REF!</v>
      </c>
      <c r="V125" s="6" t="e">
        <f>#REF!*O125</f>
        <v>#REF!</v>
      </c>
      <c r="W125" s="6" t="e">
        <f>#REF!*P125</f>
        <v>#REF!</v>
      </c>
      <c r="X125" s="6" t="e">
        <f>#REF!*Q125</f>
        <v>#REF!</v>
      </c>
      <c r="Y125" s="6" t="e">
        <f>#REF!*R125</f>
        <v>#REF!</v>
      </c>
      <c r="Z125" s="4" t="s">
        <v>138</v>
      </c>
      <c r="AA125" s="4"/>
      <c r="AB125" s="4" t="s">
        <v>139</v>
      </c>
      <c r="AC125" s="4">
        <f>L125</f>
        <v>0</v>
      </c>
      <c r="AD125" s="4">
        <f t="shared" ref="AD125:AI130" si="9">M125</f>
        <v>0</v>
      </c>
      <c r="AE125" s="4">
        <f t="shared" si="9"/>
        <v>0</v>
      </c>
      <c r="AF125" s="4">
        <f t="shared" si="9"/>
        <v>0</v>
      </c>
      <c r="AG125" s="4">
        <f t="shared" si="9"/>
        <v>0</v>
      </c>
      <c r="AH125" s="4">
        <f t="shared" si="9"/>
        <v>0</v>
      </c>
      <c r="AI125" s="4">
        <f t="shared" si="9"/>
        <v>0</v>
      </c>
      <c r="AJ125" s="4"/>
      <c r="AK125" s="4"/>
      <c r="AL125" s="4"/>
      <c r="AM125" s="4"/>
      <c r="AN125" s="4"/>
      <c r="AO125" s="4"/>
      <c r="AP125" s="4"/>
      <c r="AQ125" s="4"/>
      <c r="AR125" s="6"/>
      <c r="AS125" s="6"/>
      <c r="AT125" s="6"/>
      <c r="AU125" s="6"/>
      <c r="AV125" s="6"/>
      <c r="AW125" s="6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52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</row>
    <row r="126" spans="1:223" ht="20" customHeight="1">
      <c r="A126" s="38"/>
      <c r="B126" s="9"/>
      <c r="C126" s="47"/>
      <c r="D126" s="47"/>
      <c r="E126" s="47"/>
      <c r="F126" s="48"/>
      <c r="G126" s="279"/>
      <c r="H126" s="49"/>
      <c r="I126" s="200" t="s">
        <v>134</v>
      </c>
      <c r="J126" s="307">
        <v>45653</v>
      </c>
      <c r="K126" s="308">
        <v>4570198576534</v>
      </c>
      <c r="L126" s="201"/>
      <c r="M126" s="209"/>
      <c r="N126" s="201"/>
      <c r="O126" s="201"/>
      <c r="P126" s="201"/>
      <c r="Q126" s="71"/>
      <c r="R126" s="71"/>
      <c r="S126" s="6"/>
      <c r="T126" s="6"/>
      <c r="U126" s="6"/>
      <c r="V126" s="6"/>
      <c r="W126" s="6"/>
      <c r="X126" s="6"/>
      <c r="Y126" s="6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6"/>
      <c r="AS126" s="6"/>
      <c r="AT126" s="6"/>
      <c r="AU126" s="6"/>
      <c r="AV126" s="6"/>
      <c r="AW126" s="6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52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</row>
    <row r="127" spans="1:223" ht="20" customHeight="1">
      <c r="A127" s="38"/>
      <c r="B127" s="9"/>
      <c r="C127" s="47"/>
      <c r="D127" s="47"/>
      <c r="E127" s="47"/>
      <c r="F127" s="48"/>
      <c r="G127" s="279"/>
      <c r="H127" s="49"/>
      <c r="I127" s="200" t="s">
        <v>135</v>
      </c>
      <c r="J127" s="307">
        <v>45654</v>
      </c>
      <c r="K127" s="308">
        <v>4570198576541</v>
      </c>
      <c r="L127" s="201"/>
      <c r="M127" s="209"/>
      <c r="N127" s="201"/>
      <c r="O127" s="201"/>
      <c r="P127" s="201"/>
      <c r="Q127" s="71"/>
      <c r="R127" s="71"/>
      <c r="S127" s="6"/>
      <c r="T127" s="6"/>
      <c r="U127" s="6"/>
      <c r="V127" s="6"/>
      <c r="W127" s="6"/>
      <c r="X127" s="6"/>
      <c r="Y127" s="6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6"/>
      <c r="AS127" s="6"/>
      <c r="AT127" s="6"/>
      <c r="AU127" s="6"/>
      <c r="AV127" s="6"/>
      <c r="AW127" s="6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52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</row>
    <row r="128" spans="1:223" ht="20" customHeight="1">
      <c r="A128" s="38"/>
      <c r="B128" s="9"/>
      <c r="C128" s="47"/>
      <c r="D128" s="47"/>
      <c r="E128" s="47"/>
      <c r="F128" s="48"/>
      <c r="G128" s="279"/>
      <c r="H128" s="49"/>
      <c r="I128" s="200" t="s">
        <v>136</v>
      </c>
      <c r="J128" s="307">
        <v>45655</v>
      </c>
      <c r="K128" s="308">
        <v>4570198576558</v>
      </c>
      <c r="L128" s="201"/>
      <c r="M128" s="209"/>
      <c r="N128" s="201"/>
      <c r="O128" s="201"/>
      <c r="P128" s="201"/>
      <c r="Q128" s="71"/>
      <c r="R128" s="71"/>
      <c r="S128" s="6"/>
      <c r="T128" s="6"/>
      <c r="U128" s="6"/>
      <c r="V128" s="6"/>
      <c r="W128" s="6"/>
      <c r="X128" s="6"/>
      <c r="Y128" s="6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6"/>
      <c r="AS128" s="6"/>
      <c r="AT128" s="6"/>
      <c r="AU128" s="6"/>
      <c r="AV128" s="6"/>
      <c r="AW128" s="6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52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</row>
    <row r="129" spans="1:223" ht="20" customHeight="1">
      <c r="A129" s="38"/>
      <c r="B129" s="9"/>
      <c r="C129" s="185"/>
      <c r="D129" s="185"/>
      <c r="E129" s="185"/>
      <c r="F129" s="186"/>
      <c r="G129" s="280"/>
      <c r="H129" s="187"/>
      <c r="I129" s="200" t="s">
        <v>137</v>
      </c>
      <c r="J129" s="307">
        <v>45656</v>
      </c>
      <c r="K129" s="308">
        <v>4570198576565</v>
      </c>
      <c r="L129" s="201"/>
      <c r="M129" s="209"/>
      <c r="N129" s="201"/>
      <c r="O129" s="201"/>
      <c r="P129" s="201"/>
      <c r="Q129" s="71"/>
      <c r="R129" s="71"/>
      <c r="S129" s="6"/>
      <c r="T129" s="6"/>
      <c r="U129" s="6"/>
      <c r="V129" s="6"/>
      <c r="W129" s="6"/>
      <c r="X129" s="6"/>
      <c r="Y129" s="6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6"/>
      <c r="AS129" s="6"/>
      <c r="AT129" s="6"/>
      <c r="AU129" s="6"/>
      <c r="AV129" s="6"/>
      <c r="AW129" s="6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52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</row>
    <row r="130" spans="1:223" ht="20" customHeight="1">
      <c r="A130" s="38"/>
      <c r="B130" s="9"/>
      <c r="C130" s="47">
        <v>21</v>
      </c>
      <c r="D130" s="47">
        <v>25</v>
      </c>
      <c r="E130" s="47"/>
      <c r="F130" s="48">
        <v>4</v>
      </c>
      <c r="G130" s="279">
        <v>30000</v>
      </c>
      <c r="H130" s="49"/>
      <c r="I130" s="200" t="s">
        <v>78</v>
      </c>
      <c r="J130" s="307">
        <v>45657</v>
      </c>
      <c r="K130" s="308">
        <v>4570198576572</v>
      </c>
      <c r="L130" s="201"/>
      <c r="M130" s="209"/>
      <c r="N130" s="201"/>
      <c r="O130" s="201"/>
      <c r="P130" s="201"/>
      <c r="Q130" s="71"/>
      <c r="R130" s="71"/>
      <c r="S130" s="6" t="e">
        <f>#REF!*L130</f>
        <v>#REF!</v>
      </c>
      <c r="T130" s="6" t="e">
        <f>#REF!*M130</f>
        <v>#REF!</v>
      </c>
      <c r="U130" s="6" t="e">
        <f>#REF!*N130</f>
        <v>#REF!</v>
      </c>
      <c r="V130" s="6" t="e">
        <f>#REF!*O130</f>
        <v>#REF!</v>
      </c>
      <c r="W130" s="6" t="e">
        <f>#REF!*P130</f>
        <v>#REF!</v>
      </c>
      <c r="X130" s="6" t="e">
        <f>#REF!*Q130</f>
        <v>#REF!</v>
      </c>
      <c r="Y130" s="6" t="e">
        <f>#REF!*R130</f>
        <v>#REF!</v>
      </c>
      <c r="Z130" s="4" t="s">
        <v>140</v>
      </c>
      <c r="AA130" s="4"/>
      <c r="AB130" s="4" t="s">
        <v>141</v>
      </c>
      <c r="AC130" s="4">
        <f>L130</f>
        <v>0</v>
      </c>
      <c r="AD130" s="4">
        <f t="shared" si="9"/>
        <v>0</v>
      </c>
      <c r="AE130" s="4">
        <f t="shared" si="9"/>
        <v>0</v>
      </c>
      <c r="AF130" s="4">
        <f t="shared" si="9"/>
        <v>0</v>
      </c>
      <c r="AG130" s="4">
        <f t="shared" si="9"/>
        <v>0</v>
      </c>
      <c r="AH130" s="4">
        <f t="shared" si="9"/>
        <v>0</v>
      </c>
      <c r="AI130" s="4">
        <f t="shared" si="9"/>
        <v>0</v>
      </c>
      <c r="AJ130" s="4"/>
      <c r="AK130" s="4"/>
      <c r="AL130" s="4"/>
      <c r="AM130" s="4"/>
      <c r="AN130" s="4"/>
      <c r="AO130" s="4"/>
      <c r="AP130" s="4"/>
      <c r="AQ130" s="4"/>
      <c r="AR130" s="6"/>
      <c r="AS130" s="6"/>
      <c r="AT130" s="6"/>
      <c r="AU130" s="6"/>
      <c r="AV130" s="6"/>
      <c r="AW130" s="6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52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</row>
    <row r="131" spans="1:223" ht="20" customHeight="1">
      <c r="A131" s="38"/>
      <c r="B131" s="9"/>
      <c r="C131" s="47"/>
      <c r="D131" s="47"/>
      <c r="E131" s="47"/>
      <c r="F131" s="48"/>
      <c r="G131" s="279"/>
      <c r="H131" s="49"/>
      <c r="I131" s="200" t="s">
        <v>134</v>
      </c>
      <c r="J131" s="307">
        <v>45658</v>
      </c>
      <c r="K131" s="308">
        <v>4570198576589</v>
      </c>
      <c r="L131" s="201"/>
      <c r="M131" s="209"/>
      <c r="N131" s="201"/>
      <c r="O131" s="201"/>
      <c r="P131" s="201"/>
      <c r="Q131" s="71"/>
      <c r="R131" s="71"/>
      <c r="S131" s="6"/>
      <c r="T131" s="6"/>
      <c r="U131" s="6"/>
      <c r="V131" s="6"/>
      <c r="W131" s="6"/>
      <c r="X131" s="6"/>
      <c r="Y131" s="6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6"/>
      <c r="AS131" s="6"/>
      <c r="AT131" s="6"/>
      <c r="AU131" s="6"/>
      <c r="AV131" s="6"/>
      <c r="AW131" s="6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52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</row>
    <row r="132" spans="1:223" ht="20" customHeight="1">
      <c r="A132" s="38"/>
      <c r="B132" s="9"/>
      <c r="C132" s="47"/>
      <c r="D132" s="47"/>
      <c r="E132" s="47"/>
      <c r="F132" s="48"/>
      <c r="G132" s="279"/>
      <c r="H132" s="49"/>
      <c r="I132" s="200" t="s">
        <v>135</v>
      </c>
      <c r="J132" s="307">
        <v>45659</v>
      </c>
      <c r="K132" s="308">
        <v>4570198576596</v>
      </c>
      <c r="L132" s="201"/>
      <c r="M132" s="209"/>
      <c r="N132" s="201"/>
      <c r="O132" s="201"/>
      <c r="P132" s="201"/>
      <c r="Q132" s="71"/>
      <c r="R132" s="71"/>
      <c r="S132" s="6"/>
      <c r="T132" s="6"/>
      <c r="U132" s="6"/>
      <c r="V132" s="6"/>
      <c r="W132" s="6"/>
      <c r="X132" s="6"/>
      <c r="Y132" s="6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6"/>
      <c r="AS132" s="6"/>
      <c r="AT132" s="6"/>
      <c r="AU132" s="6"/>
      <c r="AV132" s="6"/>
      <c r="AW132" s="6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52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</row>
    <row r="133" spans="1:223" ht="20" customHeight="1">
      <c r="A133" s="38"/>
      <c r="B133" s="9"/>
      <c r="C133" s="47"/>
      <c r="D133" s="47"/>
      <c r="E133" s="47"/>
      <c r="F133" s="48"/>
      <c r="G133" s="279"/>
      <c r="H133" s="49"/>
      <c r="I133" s="200" t="s">
        <v>136</v>
      </c>
      <c r="J133" s="307">
        <v>45660</v>
      </c>
      <c r="K133" s="308">
        <v>4570198576602</v>
      </c>
      <c r="L133" s="201"/>
      <c r="M133" s="209"/>
      <c r="N133" s="201"/>
      <c r="O133" s="201"/>
      <c r="P133" s="201"/>
      <c r="Q133" s="71"/>
      <c r="R133" s="71"/>
      <c r="S133" s="6"/>
      <c r="T133" s="6"/>
      <c r="U133" s="6"/>
      <c r="V133" s="6"/>
      <c r="W133" s="6"/>
      <c r="X133" s="6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6"/>
      <c r="AS133" s="6"/>
      <c r="AT133" s="6"/>
      <c r="AU133" s="6"/>
      <c r="AV133" s="6"/>
      <c r="AW133" s="6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52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</row>
    <row r="134" spans="1:223" ht="20" customHeight="1">
      <c r="A134" s="38"/>
      <c r="B134" s="9"/>
      <c r="C134" s="185"/>
      <c r="D134" s="185"/>
      <c r="E134" s="185"/>
      <c r="F134" s="186"/>
      <c r="G134" s="280"/>
      <c r="H134" s="187"/>
      <c r="I134" s="200" t="s">
        <v>137</v>
      </c>
      <c r="J134" s="307">
        <v>45661</v>
      </c>
      <c r="K134" s="308">
        <v>4570198576619</v>
      </c>
      <c r="L134" s="201"/>
      <c r="M134" s="209"/>
      <c r="N134" s="201"/>
      <c r="O134" s="201"/>
      <c r="P134" s="201"/>
      <c r="Q134" s="71"/>
      <c r="R134" s="71"/>
      <c r="S134" s="6"/>
      <c r="T134" s="6"/>
      <c r="U134" s="6"/>
      <c r="V134" s="6"/>
      <c r="W134" s="6"/>
      <c r="X134" s="6"/>
      <c r="Y134" s="6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6"/>
      <c r="AS134" s="6"/>
      <c r="AT134" s="6"/>
      <c r="AU134" s="6"/>
      <c r="AV134" s="6"/>
      <c r="AW134" s="6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52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</row>
    <row r="135" spans="1:223" ht="20" customHeight="1">
      <c r="A135" s="72"/>
      <c r="B135" s="53"/>
      <c r="C135" s="47"/>
      <c r="D135" s="47"/>
      <c r="E135" s="47"/>
      <c r="F135" s="48"/>
      <c r="G135" s="274"/>
      <c r="H135" s="49"/>
      <c r="I135" s="61"/>
      <c r="J135" s="70"/>
      <c r="K135" s="20"/>
      <c r="L135" s="21" t="s">
        <v>2</v>
      </c>
      <c r="M135" s="21" t="s">
        <v>2</v>
      </c>
      <c r="N135" s="21"/>
      <c r="O135" s="21" t="s">
        <v>2</v>
      </c>
      <c r="P135" s="320" t="s">
        <v>142</v>
      </c>
      <c r="Q135" s="320"/>
      <c r="R135" s="320"/>
      <c r="S135" s="6"/>
      <c r="T135" s="6"/>
      <c r="U135" s="6"/>
      <c r="V135" s="6"/>
      <c r="W135" s="6"/>
      <c r="X135" s="6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6"/>
      <c r="AS135" s="6"/>
      <c r="AT135" s="6"/>
      <c r="AU135" s="6"/>
      <c r="AV135" s="6"/>
      <c r="AW135" s="6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52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</row>
    <row r="136" spans="1:223" ht="20" customHeight="1">
      <c r="A136" s="38"/>
      <c r="B136" s="39"/>
      <c r="C136" s="265" t="s">
        <v>3</v>
      </c>
      <c r="D136" s="265" t="s">
        <v>4</v>
      </c>
      <c r="E136" s="265" t="s">
        <v>5</v>
      </c>
      <c r="F136" s="265" t="s">
        <v>6</v>
      </c>
      <c r="G136" s="265" t="s">
        <v>1458</v>
      </c>
      <c r="H136" s="267" t="s">
        <v>1460</v>
      </c>
      <c r="I136" s="265"/>
      <c r="J136" s="266" t="s">
        <v>1459</v>
      </c>
      <c r="K136" s="212" t="s">
        <v>7</v>
      </c>
      <c r="L136" s="41" t="s">
        <v>126</v>
      </c>
      <c r="M136" s="41" t="s">
        <v>143</v>
      </c>
      <c r="N136" s="41" t="s">
        <v>127</v>
      </c>
      <c r="O136" s="41" t="s">
        <v>83</v>
      </c>
      <c r="P136" s="320"/>
      <c r="Q136" s="320"/>
      <c r="R136" s="320"/>
      <c r="S136" s="6"/>
      <c r="T136" s="6"/>
      <c r="U136" s="6"/>
      <c r="V136" s="6"/>
      <c r="W136" s="6"/>
      <c r="X136" s="6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6"/>
      <c r="AS136" s="6"/>
      <c r="AT136" s="6"/>
      <c r="AU136" s="6"/>
      <c r="AV136" s="6"/>
      <c r="AW136" s="6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52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</row>
    <row r="137" spans="1:223" ht="20" customHeight="1">
      <c r="A137" s="46"/>
      <c r="B137" s="9" t="s">
        <v>144</v>
      </c>
      <c r="C137" s="47">
        <v>14</v>
      </c>
      <c r="D137" s="47">
        <v>18</v>
      </c>
      <c r="E137" s="47"/>
      <c r="F137" s="48">
        <v>8</v>
      </c>
      <c r="G137" s="274">
        <v>17000</v>
      </c>
      <c r="H137" s="49"/>
      <c r="I137" s="198" t="s">
        <v>78</v>
      </c>
      <c r="J137" s="305">
        <v>45662</v>
      </c>
      <c r="K137" s="298">
        <v>4570198576626</v>
      </c>
      <c r="L137" s="199"/>
      <c r="M137" s="199"/>
      <c r="N137" s="199"/>
      <c r="O137" s="199"/>
      <c r="P137" s="73"/>
      <c r="Q137" s="73"/>
      <c r="R137" s="58"/>
      <c r="S137" s="6" t="e">
        <f>#REF!*L137</f>
        <v>#REF!</v>
      </c>
      <c r="T137" s="6" t="e">
        <f>#REF!*M137</f>
        <v>#REF!</v>
      </c>
      <c r="U137" s="6" t="e">
        <f>#REF!*N137</f>
        <v>#REF!</v>
      </c>
      <c r="V137" s="6" t="e">
        <f>#REF!*O137</f>
        <v>#REF!</v>
      </c>
      <c r="W137" s="6"/>
      <c r="X137" s="6"/>
      <c r="Y137" s="4"/>
      <c r="Z137" s="4" t="s">
        <v>145</v>
      </c>
      <c r="AA137" s="4"/>
      <c r="AB137" s="4" t="s">
        <v>146</v>
      </c>
      <c r="AC137" s="4">
        <f>L137</f>
        <v>0</v>
      </c>
      <c r="AD137" s="4">
        <f t="shared" ref="AD137:AF141" si="10">+M137</f>
        <v>0</v>
      </c>
      <c r="AE137" s="4">
        <f t="shared" si="10"/>
        <v>0</v>
      </c>
      <c r="AF137" s="4">
        <f t="shared" si="10"/>
        <v>0</v>
      </c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6"/>
      <c r="AS137" s="6"/>
      <c r="AT137" s="6"/>
      <c r="AU137" s="6"/>
      <c r="AV137" s="6"/>
      <c r="AW137" s="6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52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</row>
    <row r="138" spans="1:223" ht="20" customHeight="1">
      <c r="A138" s="46"/>
      <c r="B138" s="9"/>
      <c r="C138" s="47"/>
      <c r="D138" s="47"/>
      <c r="E138" s="47"/>
      <c r="F138" s="48"/>
      <c r="G138" s="274"/>
      <c r="H138" s="49"/>
      <c r="I138" s="200" t="s">
        <v>147</v>
      </c>
      <c r="J138" s="307">
        <v>45663</v>
      </c>
      <c r="K138" s="300">
        <v>4570198576633</v>
      </c>
      <c r="L138" s="201"/>
      <c r="M138" s="201"/>
      <c r="N138" s="201"/>
      <c r="O138" s="201"/>
      <c r="P138" s="73"/>
      <c r="Q138" s="73"/>
      <c r="R138" s="58"/>
      <c r="S138" s="6"/>
      <c r="T138" s="6"/>
      <c r="U138" s="6"/>
      <c r="V138" s="6"/>
      <c r="W138" s="6"/>
      <c r="X138" s="6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6"/>
      <c r="AS138" s="6"/>
      <c r="AT138" s="6"/>
      <c r="AU138" s="6"/>
      <c r="AV138" s="6"/>
      <c r="AW138" s="6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52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</row>
    <row r="139" spans="1:223" ht="20" customHeight="1">
      <c r="A139" s="46"/>
      <c r="B139" s="9"/>
      <c r="C139" s="47"/>
      <c r="D139" s="47"/>
      <c r="E139" s="47"/>
      <c r="F139" s="48"/>
      <c r="G139" s="274"/>
      <c r="H139" s="49"/>
      <c r="I139" s="200" t="s">
        <v>134</v>
      </c>
      <c r="J139" s="307">
        <v>45664</v>
      </c>
      <c r="K139" s="300">
        <v>4570198576640</v>
      </c>
      <c r="L139" s="201"/>
      <c r="M139" s="201"/>
      <c r="N139" s="201"/>
      <c r="O139" s="201"/>
      <c r="P139" s="73"/>
      <c r="Q139" s="73"/>
      <c r="R139" s="58"/>
      <c r="S139" s="6"/>
      <c r="T139" s="6"/>
      <c r="U139" s="6"/>
      <c r="V139" s="6"/>
      <c r="W139" s="6"/>
      <c r="X139" s="6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6"/>
      <c r="AS139" s="6"/>
      <c r="AT139" s="6"/>
      <c r="AU139" s="6"/>
      <c r="AV139" s="6"/>
      <c r="AW139" s="6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52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</row>
    <row r="140" spans="1:223" ht="20" customHeight="1">
      <c r="A140" s="46"/>
      <c r="B140" s="9"/>
      <c r="C140" s="185"/>
      <c r="D140" s="185"/>
      <c r="E140" s="185"/>
      <c r="F140" s="186"/>
      <c r="G140" s="275"/>
      <c r="H140" s="187"/>
      <c r="I140" s="200" t="s">
        <v>83</v>
      </c>
      <c r="J140" s="307">
        <v>45665</v>
      </c>
      <c r="K140" s="300">
        <v>4570198576657</v>
      </c>
      <c r="L140" s="201"/>
      <c r="M140" s="201"/>
      <c r="N140" s="201"/>
      <c r="O140" s="201"/>
      <c r="P140" s="73"/>
      <c r="Q140" s="73"/>
      <c r="R140" s="58"/>
      <c r="S140" s="6"/>
      <c r="T140" s="6"/>
      <c r="U140" s="6"/>
      <c r="V140" s="6"/>
      <c r="W140" s="6"/>
      <c r="X140" s="6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6"/>
      <c r="AS140" s="6"/>
      <c r="AT140" s="6"/>
      <c r="AU140" s="6"/>
      <c r="AV140" s="6"/>
      <c r="AW140" s="6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52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</row>
    <row r="141" spans="1:223" ht="20" customHeight="1">
      <c r="A141" s="46"/>
      <c r="B141" s="53"/>
      <c r="C141" s="47">
        <v>18</v>
      </c>
      <c r="D141" s="47">
        <v>22</v>
      </c>
      <c r="E141" s="47"/>
      <c r="F141" s="48">
        <v>8</v>
      </c>
      <c r="G141" s="274">
        <v>24000</v>
      </c>
      <c r="H141" s="49"/>
      <c r="I141" s="200" t="s">
        <v>78</v>
      </c>
      <c r="J141" s="307">
        <v>45666</v>
      </c>
      <c r="K141" s="300">
        <v>4570198576664</v>
      </c>
      <c r="L141" s="201"/>
      <c r="M141" s="201"/>
      <c r="N141" s="201"/>
      <c r="O141" s="201"/>
      <c r="P141" s="58"/>
      <c r="Q141" s="58"/>
      <c r="R141" s="58"/>
      <c r="S141" s="6" t="e">
        <f>#REF!*L141</f>
        <v>#REF!</v>
      </c>
      <c r="T141" s="6" t="e">
        <f>#REF!*M141</f>
        <v>#REF!</v>
      </c>
      <c r="U141" s="6" t="e">
        <f>#REF!*N141</f>
        <v>#REF!</v>
      </c>
      <c r="V141" s="6" t="e">
        <f>#REF!*O141</f>
        <v>#REF!</v>
      </c>
      <c r="W141" s="6"/>
      <c r="X141" s="6"/>
      <c r="Y141" s="4"/>
      <c r="Z141" s="4" t="s">
        <v>148</v>
      </c>
      <c r="AA141" s="4"/>
      <c r="AB141" s="4" t="s">
        <v>149</v>
      </c>
      <c r="AC141" s="4">
        <f>L141</f>
        <v>0</v>
      </c>
      <c r="AD141" s="4">
        <f t="shared" si="10"/>
        <v>0</v>
      </c>
      <c r="AE141" s="4">
        <f t="shared" si="10"/>
        <v>0</v>
      </c>
      <c r="AF141" s="4">
        <f t="shared" si="10"/>
        <v>0</v>
      </c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6"/>
      <c r="AS141" s="6"/>
      <c r="AT141" s="6"/>
      <c r="AU141" s="6"/>
      <c r="AV141" s="6"/>
      <c r="AW141" s="6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52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</row>
    <row r="142" spans="1:223" ht="20" customHeight="1">
      <c r="A142" s="46"/>
      <c r="B142" s="9"/>
      <c r="C142" s="47"/>
      <c r="D142" s="47"/>
      <c r="E142" s="47"/>
      <c r="F142" s="48"/>
      <c r="G142" s="274"/>
      <c r="H142" s="49"/>
      <c r="I142" s="200" t="s">
        <v>147</v>
      </c>
      <c r="J142" s="307">
        <v>45667</v>
      </c>
      <c r="K142" s="300">
        <v>4570198576671</v>
      </c>
      <c r="L142" s="201"/>
      <c r="M142" s="201"/>
      <c r="N142" s="201"/>
      <c r="O142" s="201"/>
      <c r="P142" s="73"/>
      <c r="Q142" s="73"/>
      <c r="R142" s="58"/>
      <c r="S142" s="6"/>
      <c r="T142" s="6"/>
      <c r="U142" s="6"/>
      <c r="V142" s="6"/>
      <c r="W142" s="6"/>
      <c r="X142" s="6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6"/>
      <c r="AS142" s="6"/>
      <c r="AT142" s="6"/>
      <c r="AU142" s="6"/>
      <c r="AV142" s="6"/>
      <c r="AW142" s="6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52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</row>
    <row r="143" spans="1:223" ht="20" customHeight="1">
      <c r="A143" s="46"/>
      <c r="B143" s="9"/>
      <c r="C143" s="47"/>
      <c r="D143" s="47"/>
      <c r="E143" s="47"/>
      <c r="F143" s="48"/>
      <c r="G143" s="274"/>
      <c r="H143" s="49"/>
      <c r="I143" s="200" t="s">
        <v>134</v>
      </c>
      <c r="J143" s="307">
        <v>45668</v>
      </c>
      <c r="K143" s="300">
        <v>4570198576688</v>
      </c>
      <c r="L143" s="201"/>
      <c r="M143" s="201"/>
      <c r="N143" s="201"/>
      <c r="O143" s="201"/>
      <c r="P143" s="73"/>
      <c r="Q143" s="73"/>
      <c r="R143" s="58"/>
      <c r="S143" s="6"/>
      <c r="T143" s="6"/>
      <c r="U143" s="6"/>
      <c r="V143" s="6"/>
      <c r="W143" s="6"/>
      <c r="X143" s="6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6"/>
      <c r="AS143" s="6"/>
      <c r="AT143" s="6"/>
      <c r="AU143" s="6"/>
      <c r="AV143" s="6"/>
      <c r="AW143" s="6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52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</row>
    <row r="144" spans="1:223" ht="20" customHeight="1">
      <c r="A144" s="46"/>
      <c r="B144" s="9"/>
      <c r="C144" s="185"/>
      <c r="D144" s="185"/>
      <c r="E144" s="185"/>
      <c r="F144" s="186"/>
      <c r="G144" s="275"/>
      <c r="H144" s="187"/>
      <c r="I144" s="200" t="s">
        <v>83</v>
      </c>
      <c r="J144" s="307">
        <v>45669</v>
      </c>
      <c r="K144" s="300">
        <v>4570198576695</v>
      </c>
      <c r="L144" s="201"/>
      <c r="M144" s="201"/>
      <c r="N144" s="201"/>
      <c r="O144" s="201"/>
      <c r="P144" s="73"/>
      <c r="Q144" s="73"/>
      <c r="R144" s="58"/>
      <c r="S144" s="6"/>
      <c r="T144" s="6"/>
      <c r="U144" s="6"/>
      <c r="V144" s="6"/>
      <c r="W144" s="6"/>
      <c r="X144" s="6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6"/>
      <c r="AS144" s="6"/>
      <c r="AT144" s="6"/>
      <c r="AU144" s="6"/>
      <c r="AV144" s="6"/>
      <c r="AW144" s="6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52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</row>
    <row r="145" spans="1:223" ht="20" customHeight="1">
      <c r="A145" s="18"/>
      <c r="B145" s="64"/>
      <c r="C145" s="74"/>
      <c r="D145" s="74"/>
      <c r="E145" s="74"/>
      <c r="F145" s="74"/>
      <c r="G145" s="281"/>
      <c r="H145" s="49"/>
      <c r="I145" s="61"/>
      <c r="J145" s="70"/>
      <c r="K145" s="33"/>
      <c r="L145" s="34"/>
      <c r="M145" s="34"/>
      <c r="N145" s="22"/>
      <c r="O145" s="22"/>
      <c r="P145" s="22"/>
      <c r="Q145" s="22"/>
      <c r="R145" s="22"/>
      <c r="S145" s="6"/>
      <c r="T145" s="6"/>
      <c r="U145" s="6"/>
      <c r="V145" s="6"/>
      <c r="W145" s="6"/>
      <c r="X145" s="6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6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52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</row>
    <row r="146" spans="1:223" ht="20" customHeight="1">
      <c r="A146" s="38"/>
      <c r="B146" s="39"/>
      <c r="C146" s="265" t="s">
        <v>3</v>
      </c>
      <c r="D146" s="265" t="s">
        <v>4</v>
      </c>
      <c r="E146" s="265" t="s">
        <v>5</v>
      </c>
      <c r="F146" s="265" t="s">
        <v>6</v>
      </c>
      <c r="G146" s="265" t="s">
        <v>1458</v>
      </c>
      <c r="H146" s="267" t="s">
        <v>1460</v>
      </c>
      <c r="I146" s="265"/>
      <c r="J146" s="266" t="s">
        <v>1459</v>
      </c>
      <c r="K146" s="212" t="s">
        <v>7</v>
      </c>
      <c r="L146" s="41" t="s">
        <v>8</v>
      </c>
      <c r="M146" s="41" t="s">
        <v>9</v>
      </c>
      <c r="N146" s="5"/>
      <c r="O146" s="5"/>
      <c r="P146" s="5"/>
      <c r="Q146" s="5"/>
      <c r="R146" s="5"/>
      <c r="S146" s="6" t="s">
        <v>10</v>
      </c>
      <c r="T146" s="6" t="s">
        <v>11</v>
      </c>
      <c r="U146" s="6" t="s">
        <v>12</v>
      </c>
      <c r="V146" s="6" t="s">
        <v>13</v>
      </c>
      <c r="W146" s="6" t="s">
        <v>14</v>
      </c>
      <c r="X146" s="6" t="s">
        <v>15</v>
      </c>
      <c r="Y146" s="6" t="s">
        <v>16</v>
      </c>
      <c r="Z146" s="4" t="s">
        <v>17</v>
      </c>
      <c r="AA146" s="4" t="s">
        <v>18</v>
      </c>
      <c r="AB146" s="4" t="s">
        <v>19</v>
      </c>
      <c r="AC146" s="4" t="s">
        <v>10</v>
      </c>
      <c r="AD146" s="4" t="s">
        <v>11</v>
      </c>
      <c r="AE146" s="4" t="s">
        <v>12</v>
      </c>
      <c r="AF146" s="4" t="s">
        <v>13</v>
      </c>
      <c r="AG146" s="4" t="s">
        <v>14</v>
      </c>
      <c r="AH146" s="4" t="s">
        <v>15</v>
      </c>
      <c r="AI146" s="4" t="s">
        <v>16</v>
      </c>
      <c r="AJ146" s="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"/>
      <c r="AY146" s="4"/>
      <c r="AZ146" s="4"/>
      <c r="BA146" s="4"/>
      <c r="BB146" s="4"/>
      <c r="BC146" s="44" t="s">
        <v>150</v>
      </c>
      <c r="BD146" s="44" t="s">
        <v>108</v>
      </c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52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</row>
    <row r="147" spans="1:223" ht="20" customHeight="1">
      <c r="A147" s="46"/>
      <c r="B147" s="9" t="s">
        <v>151</v>
      </c>
      <c r="C147" s="47">
        <v>8</v>
      </c>
      <c r="D147" s="47">
        <v>3</v>
      </c>
      <c r="E147" s="47"/>
      <c r="F147" s="48">
        <v>8</v>
      </c>
      <c r="G147" s="274">
        <v>2000</v>
      </c>
      <c r="H147" s="49"/>
      <c r="I147" s="268" t="s">
        <v>22</v>
      </c>
      <c r="J147" s="206">
        <v>42893</v>
      </c>
      <c r="K147" s="189">
        <v>4582528498935</v>
      </c>
      <c r="L147" s="199"/>
      <c r="M147" s="199"/>
      <c r="N147" s="317" t="str">
        <f>IF(BC102+BC147=0,"",BF102)</f>
        <v/>
      </c>
      <c r="O147" s="317"/>
      <c r="P147" s="317"/>
      <c r="Q147" s="317"/>
      <c r="R147" s="317"/>
      <c r="S147" s="6" t="e">
        <f>#REF!*L147</f>
        <v>#REF!</v>
      </c>
      <c r="T147" s="6" t="e">
        <f>#REF!*M147</f>
        <v>#REF!</v>
      </c>
      <c r="U147" s="6"/>
      <c r="V147" s="6"/>
      <c r="W147" s="6"/>
      <c r="X147" s="6"/>
      <c r="Y147" s="4"/>
      <c r="Z147" s="4" t="s">
        <v>152</v>
      </c>
      <c r="AA147" s="4"/>
      <c r="AB147" s="4" t="s">
        <v>153</v>
      </c>
      <c r="AC147" s="4">
        <f t="shared" ref="AC147" si="11">L147</f>
        <v>0</v>
      </c>
      <c r="AD147" s="4">
        <f t="shared" ref="AD147" si="12">+M147</f>
        <v>0</v>
      </c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6"/>
      <c r="AS147" s="6"/>
      <c r="AT147" s="6"/>
      <c r="AU147" s="6"/>
      <c r="AV147" s="6"/>
      <c r="AW147" s="6"/>
      <c r="AX147" s="4"/>
      <c r="AY147" s="4"/>
      <c r="AZ147" s="4"/>
      <c r="BA147" s="4"/>
      <c r="BB147" s="4"/>
      <c r="BC147" s="4">
        <f t="array" ref="BC147">+(SUM(L147:M147*F147)+(SUM(L165:R165)*F165))</f>
        <v>0</v>
      </c>
      <c r="BD147" s="4" t="str">
        <f>+"Ø"&amp;C147&amp;" Match ✓ ("&amp;+BD102&amp;" pots / "&amp;BC147&amp;" saucers)"</f>
        <v>Ø8 Match ✓ (0 pots / 0 saucers)</v>
      </c>
      <c r="BE147" s="4" t="str">
        <f>+"Ø"&amp;C147&amp;" saucer? ("&amp;+BD102&amp;" pots / "&amp;BC147&amp;" saucers)"</f>
        <v>Ø8 saucer? (0 pots / 0 saucers)</v>
      </c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52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</row>
    <row r="148" spans="1:223" ht="20" customHeight="1">
      <c r="A148" s="46"/>
      <c r="B148" s="9"/>
      <c r="C148" s="185"/>
      <c r="D148" s="185"/>
      <c r="E148" s="185"/>
      <c r="F148" s="186"/>
      <c r="G148" s="275"/>
      <c r="H148" s="187"/>
      <c r="I148" s="269" t="s">
        <v>26</v>
      </c>
      <c r="J148" s="208">
        <v>45461</v>
      </c>
      <c r="K148" s="190">
        <v>4570198574615</v>
      </c>
      <c r="L148" s="201"/>
      <c r="M148" s="201"/>
      <c r="N148" s="53"/>
      <c r="O148" s="53"/>
      <c r="P148" s="53"/>
      <c r="Q148" s="53"/>
      <c r="R148" s="53"/>
      <c r="S148" s="6"/>
      <c r="T148" s="6"/>
      <c r="U148" s="6"/>
      <c r="V148" s="6"/>
      <c r="W148" s="6"/>
      <c r="X148" s="6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6"/>
      <c r="AS148" s="6"/>
      <c r="AT148" s="6"/>
      <c r="AU148" s="6"/>
      <c r="AV148" s="6"/>
      <c r="AW148" s="6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52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</row>
    <row r="149" spans="1:223" ht="20" customHeight="1">
      <c r="A149" s="46"/>
      <c r="B149" s="53"/>
      <c r="C149" s="47">
        <v>12</v>
      </c>
      <c r="D149" s="47">
        <v>4</v>
      </c>
      <c r="E149" s="47"/>
      <c r="F149" s="48">
        <v>6</v>
      </c>
      <c r="G149" s="274">
        <v>2800</v>
      </c>
      <c r="H149" s="49"/>
      <c r="I149" s="269" t="s">
        <v>22</v>
      </c>
      <c r="J149" s="208">
        <v>45670</v>
      </c>
      <c r="K149" s="190">
        <v>4570198576701</v>
      </c>
      <c r="L149" s="201"/>
      <c r="M149" s="201"/>
      <c r="N149" s="321" t="str">
        <f>IF(BC104+BC149=0,"",BF104)</f>
        <v/>
      </c>
      <c r="O149" s="321"/>
      <c r="P149" s="321"/>
      <c r="Q149" s="321"/>
      <c r="R149" s="321"/>
      <c r="S149" s="6" t="e">
        <f>#REF!*L149</f>
        <v>#REF!</v>
      </c>
      <c r="T149" s="6" t="e">
        <f>#REF!*M149</f>
        <v>#REF!</v>
      </c>
      <c r="U149" s="6"/>
      <c r="V149" s="6"/>
      <c r="W149" s="6"/>
      <c r="X149" s="6"/>
      <c r="Y149" s="4"/>
      <c r="Z149" s="4" t="s">
        <v>154</v>
      </c>
      <c r="AA149" s="4"/>
      <c r="AB149" s="4" t="s">
        <v>155</v>
      </c>
      <c r="AC149" s="4">
        <f t="shared" ref="AC149" si="13">L149</f>
        <v>0</v>
      </c>
      <c r="AD149" s="4">
        <f t="shared" ref="AD149" si="14">+M149</f>
        <v>0</v>
      </c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6"/>
      <c r="AS149" s="6"/>
      <c r="AT149" s="6"/>
      <c r="AU149" s="6"/>
      <c r="AV149" s="6"/>
      <c r="AW149" s="6"/>
      <c r="AX149" s="4"/>
      <c r="AY149" s="4"/>
      <c r="AZ149" s="4"/>
      <c r="BA149" s="4"/>
      <c r="BB149" s="4"/>
      <c r="BC149" s="4">
        <f t="array" ref="BC149">+(SUM(L149:M149*F149)+(SUM(L172:R172)*F172))</f>
        <v>0</v>
      </c>
      <c r="BD149" s="4" t="str">
        <f>+"Ø"&amp;C149&amp;" Match ✓ ("&amp;+BD104&amp;" pots / "&amp;BC149&amp;" saucers)"</f>
        <v>Ø12 Match ✓ (0 pots / 0 saucers)</v>
      </c>
      <c r="BE149" s="4" t="str">
        <f>+"Ø"&amp;C149&amp;" saucer? ("&amp;+BD104&amp;" pots / "&amp;BC149&amp;" saucers)"</f>
        <v>Ø12 saucer? (0 pots / 0 saucers)</v>
      </c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52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</row>
    <row r="150" spans="1:223" ht="20" customHeight="1">
      <c r="A150" s="46"/>
      <c r="B150" s="53"/>
      <c r="C150" s="185"/>
      <c r="D150" s="185"/>
      <c r="E150" s="185"/>
      <c r="F150" s="186"/>
      <c r="G150" s="275"/>
      <c r="H150" s="187"/>
      <c r="I150" s="269" t="s">
        <v>26</v>
      </c>
      <c r="J150" s="208">
        <v>45671</v>
      </c>
      <c r="K150" s="190">
        <v>4570198576718</v>
      </c>
      <c r="L150" s="201"/>
      <c r="M150" s="201"/>
      <c r="N150" s="76"/>
      <c r="O150" s="76"/>
      <c r="P150" s="76"/>
      <c r="Q150" s="76"/>
      <c r="R150" s="76"/>
      <c r="S150" s="6"/>
      <c r="T150" s="6"/>
      <c r="U150" s="6"/>
      <c r="V150" s="6"/>
      <c r="W150" s="6"/>
      <c r="X150" s="6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6"/>
      <c r="AS150" s="6"/>
      <c r="AT150" s="6"/>
      <c r="AU150" s="6"/>
      <c r="AV150" s="6"/>
      <c r="AW150" s="6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52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</row>
    <row r="151" spans="1:223" ht="20" customHeight="1">
      <c r="A151" s="46"/>
      <c r="B151" s="53"/>
      <c r="C151" s="47">
        <v>14</v>
      </c>
      <c r="D151" s="47">
        <v>5</v>
      </c>
      <c r="E151" s="47"/>
      <c r="F151" s="48">
        <v>4</v>
      </c>
      <c r="G151" s="274">
        <v>3500</v>
      </c>
      <c r="H151" s="49"/>
      <c r="I151" s="269" t="s">
        <v>22</v>
      </c>
      <c r="J151" s="208">
        <v>42894</v>
      </c>
      <c r="K151" s="190">
        <v>4582528498942</v>
      </c>
      <c r="L151" s="201"/>
      <c r="M151" s="201"/>
      <c r="N151" s="321" t="str">
        <f>IF(BC106+BC151=0,"",BF106)</f>
        <v/>
      </c>
      <c r="O151" s="321"/>
      <c r="P151" s="321"/>
      <c r="Q151" s="321"/>
      <c r="R151" s="321"/>
      <c r="S151" s="6" t="e">
        <f>#REF!*L151</f>
        <v>#REF!</v>
      </c>
      <c r="T151" s="6" t="e">
        <f>#REF!*M151</f>
        <v>#REF!</v>
      </c>
      <c r="U151" s="6"/>
      <c r="V151" s="6"/>
      <c r="W151" s="6"/>
      <c r="X151" s="6"/>
      <c r="Y151" s="4"/>
      <c r="Z151" s="4" t="s">
        <v>156</v>
      </c>
      <c r="AA151" s="4"/>
      <c r="AB151" s="4" t="s">
        <v>157</v>
      </c>
      <c r="AC151" s="4">
        <f t="shared" ref="AC151" si="15">L151</f>
        <v>0</v>
      </c>
      <c r="AD151" s="4">
        <f t="shared" ref="AD151" si="16">+M151</f>
        <v>0</v>
      </c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6"/>
      <c r="AS151" s="6"/>
      <c r="AT151" s="6"/>
      <c r="AU151" s="6"/>
      <c r="AV151" s="6"/>
      <c r="AW151" s="6"/>
      <c r="AX151" s="4"/>
      <c r="AY151" s="4"/>
      <c r="AZ151" s="4"/>
      <c r="BA151" s="4"/>
      <c r="BB151" s="4"/>
      <c r="BC151" s="4">
        <f t="array" ref="BC151">+(SUM(L151:M151*F151)+(SUM(L181:R181)*F181))</f>
        <v>0</v>
      </c>
      <c r="BD151" s="4" t="str">
        <f>+"Ø"&amp;C151&amp;" Match ✓ ("&amp;+BD106&amp;" pots / "&amp;BC151&amp;" saucers)"</f>
        <v>Ø14 Match ✓ (0 pots / 0 saucers)</v>
      </c>
      <c r="BE151" s="4" t="str">
        <f>+"Ø"&amp;C151&amp;" saucer? ("&amp;+BD106&amp;" pots / "&amp;BC151&amp;" saucers)"</f>
        <v>Ø14 saucer? (0 pots / 0 saucers)</v>
      </c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52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</row>
    <row r="152" spans="1:223" ht="20" customHeight="1">
      <c r="A152" s="46"/>
      <c r="B152" s="53"/>
      <c r="C152" s="185"/>
      <c r="D152" s="185"/>
      <c r="E152" s="185"/>
      <c r="F152" s="186"/>
      <c r="G152" s="275"/>
      <c r="H152" s="187"/>
      <c r="I152" s="269" t="s">
        <v>26</v>
      </c>
      <c r="J152" s="208">
        <v>45462</v>
      </c>
      <c r="K152" s="190">
        <v>4570198574622</v>
      </c>
      <c r="L152" s="201"/>
      <c r="M152" s="201"/>
      <c r="N152" s="76"/>
      <c r="O152" s="76"/>
      <c r="P152" s="76"/>
      <c r="Q152" s="76"/>
      <c r="R152" s="76"/>
      <c r="S152" s="6"/>
      <c r="T152" s="6"/>
      <c r="U152" s="6"/>
      <c r="V152" s="6"/>
      <c r="W152" s="6"/>
      <c r="X152" s="6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6"/>
      <c r="AS152" s="6"/>
      <c r="AT152" s="6"/>
      <c r="AU152" s="6"/>
      <c r="AV152" s="6"/>
      <c r="AW152" s="6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52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</row>
    <row r="153" spans="1:223" s="66" customFormat="1" ht="20" customHeight="1">
      <c r="A153" s="46"/>
      <c r="B153" s="9"/>
      <c r="C153" s="56">
        <v>16</v>
      </c>
      <c r="D153" s="56">
        <v>5</v>
      </c>
      <c r="E153" s="56"/>
      <c r="F153" s="48">
        <v>4</v>
      </c>
      <c r="G153" s="274">
        <v>5000</v>
      </c>
      <c r="H153" s="49"/>
      <c r="I153" s="269" t="s">
        <v>22</v>
      </c>
      <c r="J153" s="208">
        <v>45672</v>
      </c>
      <c r="K153" s="190">
        <v>4570198576725</v>
      </c>
      <c r="L153" s="201"/>
      <c r="M153" s="201"/>
      <c r="N153" s="321" t="str">
        <f>IF(BC108+BC153=0,"",BF108)</f>
        <v/>
      </c>
      <c r="O153" s="321"/>
      <c r="P153" s="321"/>
      <c r="Q153" s="321"/>
      <c r="R153" s="321"/>
      <c r="S153" s="6" t="e">
        <f>#REF!*L153</f>
        <v>#REF!</v>
      </c>
      <c r="T153" s="6" t="e">
        <f>#REF!*M153</f>
        <v>#REF!</v>
      </c>
      <c r="U153" s="6"/>
      <c r="V153" s="6"/>
      <c r="W153" s="6"/>
      <c r="X153" s="6"/>
      <c r="Y153" s="28"/>
      <c r="Z153" s="28" t="s">
        <v>158</v>
      </c>
      <c r="AA153" s="28"/>
      <c r="AB153" s="4" t="s">
        <v>159</v>
      </c>
      <c r="AC153" s="28">
        <f>L153</f>
        <v>0</v>
      </c>
      <c r="AD153" s="28">
        <f>+M153</f>
        <v>0</v>
      </c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4"/>
      <c r="AR153" s="6"/>
      <c r="AS153" s="6"/>
      <c r="AT153" s="6"/>
      <c r="AU153" s="6"/>
      <c r="AV153" s="6"/>
      <c r="AW153" s="6"/>
      <c r="AX153" s="28"/>
      <c r="AY153" s="28"/>
      <c r="AZ153" s="4"/>
      <c r="BA153" s="4"/>
      <c r="BB153" s="28"/>
      <c r="BC153" s="28">
        <f t="array" ref="BC153">+(SUM(L153:M153*F153)+(SUM(L188:R188)*F188))</f>
        <v>0</v>
      </c>
      <c r="BD153" s="28" t="str">
        <f>+"Ø"&amp;C153&amp;" Match ✓ ("&amp;+BD108&amp;" pots / "&amp;BC153&amp;" saucers)"</f>
        <v>Ø16 Match ✓ (0 pots / 0 saucers)</v>
      </c>
      <c r="BE153" s="28" t="str">
        <f>+"Ø"&amp;C153&amp;" saucer? ("&amp;+BD108&amp;" pots / "&amp;BC153&amp;" saucers)"</f>
        <v>Ø16 saucer? (0 pots / 0 saucers)</v>
      </c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52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</row>
    <row r="154" spans="1:223" s="66" customFormat="1" ht="20" customHeight="1">
      <c r="A154" s="46"/>
      <c r="B154" s="9"/>
      <c r="C154" s="205"/>
      <c r="D154" s="205"/>
      <c r="E154" s="205"/>
      <c r="F154" s="186"/>
      <c r="G154" s="275"/>
      <c r="H154" s="187"/>
      <c r="I154" s="269" t="s">
        <v>26</v>
      </c>
      <c r="J154" s="208">
        <v>45673</v>
      </c>
      <c r="K154" s="190">
        <v>4570198576732</v>
      </c>
      <c r="L154" s="201"/>
      <c r="M154" s="201"/>
      <c r="N154" s="76"/>
      <c r="O154" s="76"/>
      <c r="P154" s="76"/>
      <c r="Q154" s="76"/>
      <c r="R154" s="76"/>
      <c r="S154" s="6"/>
      <c r="T154" s="6"/>
      <c r="U154" s="6"/>
      <c r="V154" s="6"/>
      <c r="W154" s="6"/>
      <c r="X154" s="6"/>
      <c r="Y154" s="28"/>
      <c r="Z154" s="28"/>
      <c r="AA154" s="28"/>
      <c r="AB154" s="4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4"/>
      <c r="AR154" s="6"/>
      <c r="AS154" s="6"/>
      <c r="AT154" s="6"/>
      <c r="AU154" s="6"/>
      <c r="AV154" s="6"/>
      <c r="AW154" s="6"/>
      <c r="AX154" s="28"/>
      <c r="AY154" s="28"/>
      <c r="AZ154" s="4"/>
      <c r="BA154" s="4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52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</row>
    <row r="155" spans="1:223" ht="20" customHeight="1">
      <c r="A155" s="46"/>
      <c r="B155" s="9"/>
      <c r="C155" s="47">
        <v>18</v>
      </c>
      <c r="D155" s="47">
        <v>6</v>
      </c>
      <c r="E155" s="47"/>
      <c r="F155" s="48">
        <v>4</v>
      </c>
      <c r="G155" s="274">
        <v>6000</v>
      </c>
      <c r="H155" s="49"/>
      <c r="I155" s="269" t="s">
        <v>22</v>
      </c>
      <c r="J155" s="208">
        <v>42895</v>
      </c>
      <c r="K155" s="190">
        <v>4582528498959</v>
      </c>
      <c r="L155" s="201"/>
      <c r="M155" s="201"/>
      <c r="N155" s="321" t="str">
        <f>IF(BC110+BC155=0,"",BF110)</f>
        <v/>
      </c>
      <c r="O155" s="321"/>
      <c r="P155" s="321"/>
      <c r="Q155" s="321"/>
      <c r="R155" s="321"/>
      <c r="S155" s="6" t="e">
        <f>#REF!*L155</f>
        <v>#REF!</v>
      </c>
      <c r="T155" s="6" t="e">
        <f>#REF!*M155</f>
        <v>#REF!</v>
      </c>
      <c r="U155" s="6"/>
      <c r="V155" s="6"/>
      <c r="W155" s="6"/>
      <c r="X155" s="6"/>
      <c r="Y155" s="4"/>
      <c r="Z155" s="4" t="s">
        <v>160</v>
      </c>
      <c r="AA155" s="4"/>
      <c r="AB155" s="4" t="s">
        <v>161</v>
      </c>
      <c r="AC155" s="4">
        <f>L155</f>
        <v>0</v>
      </c>
      <c r="AD155" s="4">
        <f>+M155</f>
        <v>0</v>
      </c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6"/>
      <c r="AS155" s="6"/>
      <c r="AT155" s="6"/>
      <c r="AU155" s="6"/>
      <c r="AV155" s="6"/>
      <c r="AW155" s="6"/>
      <c r="AX155" s="4"/>
      <c r="AY155" s="4"/>
      <c r="AZ155" s="4"/>
      <c r="BA155" s="4"/>
      <c r="BB155" s="4"/>
      <c r="BC155" s="28">
        <f t="array" ref="BC155">+(SUM(L155:M155*F155)+(SUM(L195:R195)*F195))</f>
        <v>0</v>
      </c>
      <c r="BD155" s="4" t="str">
        <f>+"Ø"&amp;C155&amp;" Match ✓ ("&amp;+BD110&amp;" pots / "&amp;BC155&amp;" saucers)"</f>
        <v>Ø18 Match ✓ (0 pots / 0 saucers)</v>
      </c>
      <c r="BE155" s="4" t="str">
        <f>+"Ø"&amp;C155&amp;" saucer? ("&amp;+BD110&amp;" pots / "&amp;BC155&amp;" saucers)"</f>
        <v>Ø18 saucer? (0 pots / 0 saucers)</v>
      </c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52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</row>
    <row r="156" spans="1:223" ht="20" customHeight="1">
      <c r="A156" s="46"/>
      <c r="B156" s="9"/>
      <c r="C156" s="185"/>
      <c r="D156" s="185"/>
      <c r="E156" s="185"/>
      <c r="F156" s="186"/>
      <c r="G156" s="275"/>
      <c r="H156" s="187"/>
      <c r="I156" s="269" t="s">
        <v>26</v>
      </c>
      <c r="J156" s="208">
        <v>45463</v>
      </c>
      <c r="K156" s="190">
        <v>4570198574639</v>
      </c>
      <c r="L156" s="201"/>
      <c r="M156" s="201"/>
      <c r="N156" s="76"/>
      <c r="O156" s="76"/>
      <c r="P156" s="76"/>
      <c r="Q156" s="76"/>
      <c r="R156" s="76"/>
      <c r="S156" s="6"/>
      <c r="T156" s="6"/>
      <c r="U156" s="6"/>
      <c r="V156" s="6"/>
      <c r="W156" s="6"/>
      <c r="X156" s="6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6"/>
      <c r="AS156" s="6"/>
      <c r="AT156" s="6"/>
      <c r="AU156" s="6"/>
      <c r="AV156" s="6"/>
      <c r="AW156" s="6"/>
      <c r="AX156" s="4"/>
      <c r="AY156" s="4"/>
      <c r="AZ156" s="4"/>
      <c r="BA156" s="4"/>
      <c r="BB156" s="4"/>
      <c r="BC156" s="28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52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</row>
    <row r="157" spans="1:223" ht="20" customHeight="1">
      <c r="A157" s="46"/>
      <c r="B157" s="9"/>
      <c r="C157" s="47">
        <v>21</v>
      </c>
      <c r="D157" s="47">
        <v>7</v>
      </c>
      <c r="E157" s="47"/>
      <c r="F157" s="48">
        <v>2</v>
      </c>
      <c r="G157" s="274">
        <v>8000</v>
      </c>
      <c r="H157" s="49"/>
      <c r="I157" s="269" t="s">
        <v>22</v>
      </c>
      <c r="J157" s="208">
        <v>45674</v>
      </c>
      <c r="K157" s="190">
        <v>4570198576749</v>
      </c>
      <c r="L157" s="201"/>
      <c r="M157" s="201"/>
      <c r="N157" s="317" t="str">
        <f>IF(BC112+BC157=0,"",BF112)</f>
        <v/>
      </c>
      <c r="O157" s="317"/>
      <c r="P157" s="317"/>
      <c r="Q157" s="317"/>
      <c r="R157" s="317"/>
      <c r="S157" s="6" t="e">
        <f>#REF!*L157</f>
        <v>#REF!</v>
      </c>
      <c r="T157" s="6" t="e">
        <f>#REF!*M157</f>
        <v>#REF!</v>
      </c>
      <c r="U157" s="6"/>
      <c r="V157" s="6"/>
      <c r="W157" s="6"/>
      <c r="X157" s="6"/>
      <c r="Y157" s="4"/>
      <c r="Z157" s="4" t="s">
        <v>162</v>
      </c>
      <c r="AA157" s="4"/>
      <c r="AB157" s="4" t="s">
        <v>163</v>
      </c>
      <c r="AC157" s="4">
        <f t="shared" ref="AC157" si="17">L157</f>
        <v>0</v>
      </c>
      <c r="AD157" s="4">
        <f t="shared" ref="AD157" si="18">+M157</f>
        <v>0</v>
      </c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6"/>
      <c r="AS157" s="6"/>
      <c r="AT157" s="6"/>
      <c r="AU157" s="6"/>
      <c r="AV157" s="6"/>
      <c r="AW157" s="6"/>
      <c r="AX157" s="4"/>
      <c r="AY157" s="4"/>
      <c r="AZ157" s="4"/>
      <c r="BA157" s="4"/>
      <c r="BB157" s="4"/>
      <c r="BC157" s="28">
        <f t="array" ref="BC157">+(SUM(L157:M157*F157)+(SUM(L202:R202)*F202))</f>
        <v>0</v>
      </c>
      <c r="BD157" s="4" t="str">
        <f>+"Ø"&amp;C157&amp;" Match ✓ ("&amp;+BD112&amp;" pots / "&amp;BC157&amp;" saucers)"</f>
        <v>Ø21 Match ✓ (0 pots / 0 saucers)</v>
      </c>
      <c r="BE157" s="4" t="str">
        <f>+"Ø"&amp;C157&amp;" saucer? ("&amp;+BD112&amp;" pots / "&amp;BC157&amp;" saucers)"</f>
        <v>Ø21 saucer? (0 pots / 0 saucers)</v>
      </c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52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</row>
    <row r="158" spans="1:223" ht="20" customHeight="1">
      <c r="A158" s="46"/>
      <c r="B158" s="9"/>
      <c r="C158" s="185"/>
      <c r="D158" s="185"/>
      <c r="E158" s="185"/>
      <c r="F158" s="186"/>
      <c r="G158" s="275"/>
      <c r="H158" s="187"/>
      <c r="I158" s="269" t="s">
        <v>26</v>
      </c>
      <c r="J158" s="208">
        <v>45675</v>
      </c>
      <c r="K158" s="190">
        <v>4570198576756</v>
      </c>
      <c r="L158" s="201"/>
      <c r="M158" s="201"/>
      <c r="N158" s="53"/>
      <c r="O158" s="53"/>
      <c r="P158" s="53"/>
      <c r="Q158" s="53"/>
      <c r="R158" s="53"/>
      <c r="S158" s="6"/>
      <c r="T158" s="6"/>
      <c r="U158" s="6"/>
      <c r="V158" s="6"/>
      <c r="W158" s="6"/>
      <c r="X158" s="6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6"/>
      <c r="AS158" s="6"/>
      <c r="AT158" s="6"/>
      <c r="AU158" s="6"/>
      <c r="AV158" s="6"/>
      <c r="AW158" s="6"/>
      <c r="AX158" s="4"/>
      <c r="AY158" s="4"/>
      <c r="AZ158" s="4"/>
      <c r="BA158" s="4"/>
      <c r="BB158" s="4"/>
      <c r="BC158" s="28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52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</row>
    <row r="159" spans="1:223" ht="20" customHeight="1">
      <c r="A159" s="46"/>
      <c r="B159" s="53"/>
      <c r="C159" s="47">
        <v>25</v>
      </c>
      <c r="D159" s="47">
        <v>8</v>
      </c>
      <c r="E159" s="47"/>
      <c r="F159" s="48">
        <v>2</v>
      </c>
      <c r="G159" s="274">
        <v>11000</v>
      </c>
      <c r="H159" s="49"/>
      <c r="I159" s="269" t="s">
        <v>22</v>
      </c>
      <c r="J159" s="208">
        <v>45676</v>
      </c>
      <c r="K159" s="190">
        <v>4570198576763</v>
      </c>
      <c r="L159" s="201"/>
      <c r="M159" s="201"/>
      <c r="N159" s="317" t="str">
        <f>IF(BC114+BC159=0,"",BF114)</f>
        <v/>
      </c>
      <c r="O159" s="317"/>
      <c r="P159" s="317"/>
      <c r="Q159" s="317"/>
      <c r="R159" s="317"/>
      <c r="S159" s="6" t="e">
        <f>#REF!*L159</f>
        <v>#REF!</v>
      </c>
      <c r="T159" s="6" t="e">
        <f>#REF!*M159</f>
        <v>#REF!</v>
      </c>
      <c r="U159" s="6"/>
      <c r="V159" s="6"/>
      <c r="W159" s="6"/>
      <c r="X159" s="6"/>
      <c r="Y159" s="4"/>
      <c r="Z159" s="4" t="s">
        <v>164</v>
      </c>
      <c r="AA159" s="4"/>
      <c r="AB159" s="4" t="s">
        <v>165</v>
      </c>
      <c r="AC159" s="4">
        <f t="shared" ref="AC159" si="19">L159</f>
        <v>0</v>
      </c>
      <c r="AD159" s="4">
        <f t="shared" ref="AD159" si="20">+M159</f>
        <v>0</v>
      </c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6"/>
      <c r="AS159" s="6"/>
      <c r="AT159" s="6"/>
      <c r="AU159" s="6"/>
      <c r="AV159" s="6"/>
      <c r="AW159" s="6"/>
      <c r="AX159" s="4"/>
      <c r="AY159" s="4"/>
      <c r="AZ159" s="4"/>
      <c r="BA159" s="4"/>
      <c r="BB159" s="4"/>
      <c r="BC159" s="28">
        <f t="array" ref="BC159">+(SUM(L159:M159*F159)+(SUM(L211:R211)*F211))</f>
        <v>0</v>
      </c>
      <c r="BD159" s="4" t="str">
        <f>+"Ø"&amp;C159&amp;" Match ✓ ("&amp;+BD114&amp;" pots / "&amp;BC159&amp;" saucers)"</f>
        <v>Ø25 Match ✓ (0 pots / 0 saucers)</v>
      </c>
      <c r="BE159" s="4" t="str">
        <f>+"Ø"&amp;C159&amp;" saucer? ("&amp;+BD114&amp;" pots / "&amp;BC159&amp;" saucers)"</f>
        <v>Ø25 saucer? (0 pots / 0 saucers)</v>
      </c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52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</row>
    <row r="160" spans="1:223" ht="20" customHeight="1">
      <c r="A160" s="46"/>
      <c r="B160" s="53"/>
      <c r="C160" s="185"/>
      <c r="D160" s="185"/>
      <c r="E160" s="185"/>
      <c r="F160" s="186"/>
      <c r="G160" s="275"/>
      <c r="H160" s="187"/>
      <c r="I160" s="269" t="s">
        <v>26</v>
      </c>
      <c r="J160" s="208">
        <v>45677</v>
      </c>
      <c r="K160" s="190">
        <v>4570198576770</v>
      </c>
      <c r="L160" s="201"/>
      <c r="M160" s="201"/>
      <c r="N160" s="53"/>
      <c r="O160" s="53"/>
      <c r="P160" s="53"/>
      <c r="Q160" s="53"/>
      <c r="R160" s="53"/>
      <c r="S160" s="6"/>
      <c r="T160" s="6"/>
      <c r="U160" s="6"/>
      <c r="V160" s="6"/>
      <c r="W160" s="6"/>
      <c r="X160" s="6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6"/>
      <c r="AS160" s="6"/>
      <c r="AT160" s="6"/>
      <c r="AU160" s="6"/>
      <c r="AV160" s="6"/>
      <c r="AW160" s="6"/>
      <c r="AX160" s="4"/>
      <c r="AY160" s="4"/>
      <c r="AZ160" s="4"/>
      <c r="BA160" s="4"/>
      <c r="BB160" s="4"/>
      <c r="BC160" s="28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52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</row>
    <row r="161" spans="1:223" ht="20" customHeight="1">
      <c r="A161" s="46"/>
      <c r="B161" s="53"/>
      <c r="C161" s="47">
        <v>30</v>
      </c>
      <c r="D161" s="47">
        <v>9</v>
      </c>
      <c r="E161" s="47"/>
      <c r="F161" s="48">
        <v>1</v>
      </c>
      <c r="G161" s="274">
        <v>12000</v>
      </c>
      <c r="H161" s="49"/>
      <c r="I161" s="269" t="s">
        <v>22</v>
      </c>
      <c r="J161" s="208">
        <v>45678</v>
      </c>
      <c r="K161" s="190">
        <v>4570198576787</v>
      </c>
      <c r="L161" s="201"/>
      <c r="M161" s="201"/>
      <c r="N161" s="317" t="str">
        <f t="shared" ref="N161" si="21">IF(BC116+BC161=0,"",BF116)</f>
        <v/>
      </c>
      <c r="O161" s="317"/>
      <c r="P161" s="317"/>
      <c r="Q161" s="317"/>
      <c r="R161" s="317"/>
      <c r="S161" s="6" t="e">
        <f>#REF!*L161</f>
        <v>#REF!</v>
      </c>
      <c r="T161" s="6" t="e">
        <f>#REF!*M161</f>
        <v>#REF!</v>
      </c>
      <c r="U161" s="6"/>
      <c r="V161" s="6"/>
      <c r="W161" s="6"/>
      <c r="X161" s="6"/>
      <c r="Y161" s="4"/>
      <c r="Z161" s="4" t="s">
        <v>166</v>
      </c>
      <c r="AA161" s="4"/>
      <c r="AB161" s="4" t="s">
        <v>166</v>
      </c>
      <c r="AC161" s="4">
        <f t="shared" ref="AC161" si="22">L161</f>
        <v>0</v>
      </c>
      <c r="AD161" s="4">
        <f t="shared" ref="AD161" si="23">+M161</f>
        <v>0</v>
      </c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6"/>
      <c r="AS161" s="6"/>
      <c r="AT161" s="6"/>
      <c r="AU161" s="6"/>
      <c r="AV161" s="6"/>
      <c r="AW161" s="6"/>
      <c r="AX161" s="4"/>
      <c r="AY161" s="4"/>
      <c r="AZ161" s="4"/>
      <c r="BA161" s="4"/>
      <c r="BB161" s="4"/>
      <c r="BC161" s="28">
        <f t="array" ref="BC161">+(SUM(L161:M161*F161)+(SUM(L218:R218)*F218))</f>
        <v>0</v>
      </c>
      <c r="BD161" s="4" t="str">
        <f>+"Ø"&amp;C161&amp;" Match ✓ ("&amp;+BD116&amp;" pots / "&amp;BC161&amp;" saucers)"</f>
        <v>Ø30 Match ✓ (0 pots / 0 saucers)</v>
      </c>
      <c r="BE161" s="4" t="str">
        <f>+"Ø"&amp;C161&amp;" saucer? ("&amp;+BD116&amp;" pots / "&amp;BC161&amp;" saucers)"</f>
        <v>Ø30 saucer? (0 pots / 0 saucers)</v>
      </c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52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</row>
    <row r="162" spans="1:223" ht="20" customHeight="1">
      <c r="A162" s="46"/>
      <c r="B162" s="53"/>
      <c r="C162" s="185"/>
      <c r="D162" s="185"/>
      <c r="E162" s="185"/>
      <c r="F162" s="186"/>
      <c r="G162" s="275"/>
      <c r="H162" s="187"/>
      <c r="I162" s="269" t="s">
        <v>26</v>
      </c>
      <c r="J162" s="208">
        <v>45679</v>
      </c>
      <c r="K162" s="190">
        <v>4570198576794</v>
      </c>
      <c r="L162" s="201"/>
      <c r="M162" s="201"/>
      <c r="N162" s="53"/>
      <c r="O162" s="53"/>
      <c r="P162" s="53"/>
      <c r="Q162" s="53"/>
      <c r="R162" s="53"/>
      <c r="S162" s="6"/>
      <c r="T162" s="6"/>
      <c r="U162" s="6"/>
      <c r="V162" s="6"/>
      <c r="W162" s="6"/>
      <c r="X162" s="6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6"/>
      <c r="AS162" s="6"/>
      <c r="AT162" s="6"/>
      <c r="AU162" s="6"/>
      <c r="AV162" s="6"/>
      <c r="AW162" s="6"/>
      <c r="AX162" s="4"/>
      <c r="AY162" s="4"/>
      <c r="AZ162" s="4"/>
      <c r="BA162" s="4"/>
      <c r="BB162" s="4"/>
      <c r="BC162" s="28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52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</row>
    <row r="163" spans="1:223" ht="20" customHeight="1">
      <c r="A163" s="46"/>
      <c r="B163" s="53"/>
      <c r="C163" s="47"/>
      <c r="D163" s="47"/>
      <c r="E163" s="47"/>
      <c r="F163" s="48"/>
      <c r="G163" s="274"/>
      <c r="H163" s="49"/>
      <c r="I163" s="61"/>
      <c r="J163" s="70"/>
      <c r="K163" s="20"/>
      <c r="L163" s="21" t="s">
        <v>2</v>
      </c>
      <c r="M163" s="21" t="s">
        <v>2</v>
      </c>
      <c r="N163" s="21"/>
      <c r="O163" s="21" t="s">
        <v>2</v>
      </c>
      <c r="P163" s="22"/>
      <c r="Q163" s="22"/>
      <c r="R163" s="22"/>
      <c r="S163" s="6"/>
      <c r="T163" s="6"/>
      <c r="U163" s="6"/>
      <c r="V163" s="6"/>
      <c r="W163" s="6"/>
      <c r="X163" s="6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6"/>
      <c r="AS163" s="6"/>
      <c r="AT163" s="6"/>
      <c r="AU163" s="6"/>
      <c r="AV163" s="6"/>
      <c r="AW163" s="6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52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</row>
    <row r="164" spans="1:223" ht="20" customHeight="1">
      <c r="A164" s="38"/>
      <c r="B164" s="39"/>
      <c r="C164" s="265" t="s">
        <v>3</v>
      </c>
      <c r="D164" s="265" t="s">
        <v>4</v>
      </c>
      <c r="E164" s="265" t="s">
        <v>5</v>
      </c>
      <c r="F164" s="265" t="s">
        <v>6</v>
      </c>
      <c r="G164" s="265" t="s">
        <v>1458</v>
      </c>
      <c r="H164" s="267" t="s">
        <v>1460</v>
      </c>
      <c r="I164" s="265"/>
      <c r="J164" s="266" t="s">
        <v>1459</v>
      </c>
      <c r="K164" s="212" t="s">
        <v>7</v>
      </c>
      <c r="L164" s="41" t="s">
        <v>126</v>
      </c>
      <c r="M164" s="41" t="s">
        <v>143</v>
      </c>
      <c r="N164" s="41" t="s">
        <v>127</v>
      </c>
      <c r="O164" s="41" t="s">
        <v>83</v>
      </c>
      <c r="P164" s="41" t="s">
        <v>128</v>
      </c>
      <c r="Q164" s="41" t="s">
        <v>129</v>
      </c>
      <c r="R164" s="41" t="s">
        <v>130</v>
      </c>
      <c r="S164" s="6"/>
      <c r="T164" s="6"/>
      <c r="U164" s="6"/>
      <c r="V164" s="6"/>
      <c r="W164" s="6"/>
      <c r="X164" s="6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6"/>
      <c r="AS164" s="6"/>
      <c r="AT164" s="6"/>
      <c r="AU164" s="6"/>
      <c r="AV164" s="6"/>
      <c r="AW164" s="6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52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</row>
    <row r="165" spans="1:223" ht="20" customHeight="1">
      <c r="A165" s="46"/>
      <c r="B165" s="9" t="s">
        <v>167</v>
      </c>
      <c r="C165" s="47">
        <v>8</v>
      </c>
      <c r="D165" s="47">
        <v>3</v>
      </c>
      <c r="E165" s="47"/>
      <c r="F165" s="48">
        <v>8</v>
      </c>
      <c r="G165" s="274">
        <v>4000</v>
      </c>
      <c r="H165" s="49"/>
      <c r="I165" s="198" t="s">
        <v>78</v>
      </c>
      <c r="J165" s="305">
        <v>42902</v>
      </c>
      <c r="K165" s="298">
        <v>4582528499024</v>
      </c>
      <c r="L165" s="199"/>
      <c r="M165" s="199"/>
      <c r="N165" s="199"/>
      <c r="O165" s="199"/>
      <c r="P165" s="199"/>
      <c r="Q165" s="199"/>
      <c r="R165" s="199"/>
      <c r="S165" s="6" t="e">
        <f>#REF!*L165</f>
        <v>#REF!</v>
      </c>
      <c r="T165" s="6" t="e">
        <f>#REF!*M165</f>
        <v>#REF!</v>
      </c>
      <c r="U165" s="6" t="e">
        <f>#REF!*N165</f>
        <v>#REF!</v>
      </c>
      <c r="V165" s="6" t="e">
        <f>#REF!*O165</f>
        <v>#REF!</v>
      </c>
      <c r="W165" s="6" t="e">
        <f>#REF!*P165</f>
        <v>#REF!</v>
      </c>
      <c r="X165" s="6" t="e">
        <f>#REF!*Q165</f>
        <v>#REF!</v>
      </c>
      <c r="Y165" s="6" t="e">
        <f>#REF!*R165</f>
        <v>#REF!</v>
      </c>
      <c r="Z165" s="4" t="s">
        <v>168</v>
      </c>
      <c r="AA165" s="4"/>
      <c r="AB165" s="4" t="s">
        <v>169</v>
      </c>
      <c r="AC165" s="4">
        <f t="shared" ref="AC165:AC218" si="24">L165</f>
        <v>0</v>
      </c>
      <c r="AD165" s="4">
        <f t="shared" ref="AD165:AI218" si="25">+M165</f>
        <v>0</v>
      </c>
      <c r="AE165" s="4">
        <f t="shared" si="25"/>
        <v>0</v>
      </c>
      <c r="AF165" s="4">
        <f t="shared" si="25"/>
        <v>0</v>
      </c>
      <c r="AG165" s="4">
        <f t="shared" si="25"/>
        <v>0</v>
      </c>
      <c r="AH165" s="4">
        <f t="shared" si="25"/>
        <v>0</v>
      </c>
      <c r="AI165" s="4">
        <f t="shared" si="25"/>
        <v>0</v>
      </c>
      <c r="AJ165" s="4"/>
      <c r="AK165" s="4"/>
      <c r="AL165" s="4"/>
      <c r="AM165" s="4"/>
      <c r="AN165" s="4"/>
      <c r="AO165" s="4"/>
      <c r="AP165" s="4"/>
      <c r="AQ165" s="4"/>
      <c r="AR165" s="6"/>
      <c r="AS165" s="6"/>
      <c r="AT165" s="6"/>
      <c r="AU165" s="6"/>
      <c r="AV165" s="6"/>
      <c r="AW165" s="6"/>
      <c r="AX165" s="4"/>
      <c r="AY165" s="4"/>
      <c r="AZ165" s="4"/>
      <c r="BA165" s="4"/>
      <c r="BB165" s="4"/>
      <c r="BC165" s="4"/>
      <c r="BD165" s="4" t="str">
        <f>+"Ø"&amp;C147&amp;" Match ✓"</f>
        <v>Ø8 Match ✓</v>
      </c>
      <c r="BE165" s="4" t="str">
        <f>+"Ø"&amp;C147&amp;" saucer?"</f>
        <v>Ø8 saucer?</v>
      </c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52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</row>
    <row r="166" spans="1:223" ht="20" customHeight="1">
      <c r="A166" s="46"/>
      <c r="B166" s="9"/>
      <c r="C166" s="47"/>
      <c r="D166" s="47"/>
      <c r="E166" s="47"/>
      <c r="F166" s="48"/>
      <c r="G166" s="274"/>
      <c r="H166" s="49"/>
      <c r="I166" s="200" t="s">
        <v>147</v>
      </c>
      <c r="J166" s="307">
        <v>42899</v>
      </c>
      <c r="K166" s="300">
        <v>4582528498997</v>
      </c>
      <c r="L166" s="201"/>
      <c r="M166" s="201"/>
      <c r="N166" s="201"/>
      <c r="O166" s="201"/>
      <c r="P166" s="201"/>
      <c r="Q166" s="201"/>
      <c r="R166" s="201"/>
      <c r="S166" s="6"/>
      <c r="T166" s="6"/>
      <c r="U166" s="6"/>
      <c r="V166" s="6"/>
      <c r="W166" s="6"/>
      <c r="X166" s="6"/>
      <c r="Y166" s="6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6"/>
      <c r="AS166" s="6"/>
      <c r="AT166" s="6"/>
      <c r="AU166" s="6"/>
      <c r="AV166" s="6"/>
      <c r="AW166" s="6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52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</row>
    <row r="167" spans="1:223" ht="20" customHeight="1">
      <c r="A167" s="46"/>
      <c r="B167" s="9"/>
      <c r="C167" s="47"/>
      <c r="D167" s="47"/>
      <c r="E167" s="47"/>
      <c r="F167" s="48"/>
      <c r="G167" s="274"/>
      <c r="H167" s="49"/>
      <c r="I167" s="200" t="s">
        <v>134</v>
      </c>
      <c r="J167" s="307">
        <v>42896</v>
      </c>
      <c r="K167" s="300">
        <v>4582528498966</v>
      </c>
      <c r="L167" s="201"/>
      <c r="M167" s="201"/>
      <c r="N167" s="201"/>
      <c r="O167" s="201"/>
      <c r="P167" s="201"/>
      <c r="Q167" s="201"/>
      <c r="R167" s="201"/>
      <c r="S167" s="6"/>
      <c r="T167" s="6"/>
      <c r="U167" s="6"/>
      <c r="V167" s="6"/>
      <c r="W167" s="6"/>
      <c r="X167" s="6"/>
      <c r="Y167" s="6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6"/>
      <c r="AS167" s="6"/>
      <c r="AT167" s="6"/>
      <c r="AU167" s="6"/>
      <c r="AV167" s="6"/>
      <c r="AW167" s="6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5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</row>
    <row r="168" spans="1:223" ht="20" customHeight="1">
      <c r="A168" s="46"/>
      <c r="B168" s="9"/>
      <c r="C168" s="47"/>
      <c r="D168" s="47"/>
      <c r="E168" s="47"/>
      <c r="F168" s="48"/>
      <c r="G168" s="274"/>
      <c r="H168" s="49"/>
      <c r="I168" s="200" t="s">
        <v>83</v>
      </c>
      <c r="J168" s="307">
        <v>45680</v>
      </c>
      <c r="K168" s="300">
        <v>4570198576800</v>
      </c>
      <c r="L168" s="201"/>
      <c r="M168" s="201"/>
      <c r="N168" s="201"/>
      <c r="O168" s="201"/>
      <c r="P168" s="201"/>
      <c r="Q168" s="201"/>
      <c r="R168" s="201"/>
      <c r="S168" s="6"/>
      <c r="T168" s="6"/>
      <c r="U168" s="6"/>
      <c r="V168" s="6"/>
      <c r="W168" s="6"/>
      <c r="X168" s="6"/>
      <c r="Y168" s="6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6"/>
      <c r="AS168" s="6"/>
      <c r="AT168" s="6"/>
      <c r="AU168" s="6"/>
      <c r="AV168" s="6"/>
      <c r="AW168" s="6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5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</row>
    <row r="169" spans="1:223" ht="20" customHeight="1">
      <c r="A169" s="46"/>
      <c r="B169" s="9"/>
      <c r="C169" s="47"/>
      <c r="D169" s="47"/>
      <c r="E169" s="47"/>
      <c r="F169" s="48"/>
      <c r="G169" s="274"/>
      <c r="H169" s="49"/>
      <c r="I169" s="200" t="s">
        <v>135</v>
      </c>
      <c r="J169" s="307">
        <v>45681</v>
      </c>
      <c r="K169" s="300">
        <v>4570198576817</v>
      </c>
      <c r="L169" s="201"/>
      <c r="M169" s="201"/>
      <c r="N169" s="201"/>
      <c r="O169" s="201"/>
      <c r="P169" s="201"/>
      <c r="Q169" s="201"/>
      <c r="R169" s="201"/>
      <c r="S169" s="6"/>
      <c r="T169" s="6"/>
      <c r="U169" s="6"/>
      <c r="V169" s="6"/>
      <c r="W169" s="6"/>
      <c r="X169" s="6"/>
      <c r="Y169" s="6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6"/>
      <c r="AS169" s="6"/>
      <c r="AT169" s="6"/>
      <c r="AU169" s="6"/>
      <c r="AV169" s="6"/>
      <c r="AW169" s="6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5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</row>
    <row r="170" spans="1:223" ht="20" customHeight="1">
      <c r="A170" s="46"/>
      <c r="B170" s="9"/>
      <c r="C170" s="47"/>
      <c r="D170" s="47"/>
      <c r="E170" s="47"/>
      <c r="F170" s="48"/>
      <c r="G170" s="274"/>
      <c r="H170" s="49"/>
      <c r="I170" s="200" t="s">
        <v>136</v>
      </c>
      <c r="J170" s="307">
        <v>45682</v>
      </c>
      <c r="K170" s="300">
        <v>4570198576824</v>
      </c>
      <c r="L170" s="201"/>
      <c r="M170" s="201"/>
      <c r="N170" s="201"/>
      <c r="O170" s="201"/>
      <c r="P170" s="201"/>
      <c r="Q170" s="201"/>
      <c r="R170" s="201"/>
      <c r="S170" s="6"/>
      <c r="T170" s="6"/>
      <c r="U170" s="6"/>
      <c r="V170" s="6"/>
      <c r="W170" s="6"/>
      <c r="X170" s="6"/>
      <c r="Y170" s="6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6"/>
      <c r="AS170" s="6"/>
      <c r="AT170" s="6"/>
      <c r="AU170" s="6"/>
      <c r="AV170" s="6"/>
      <c r="AW170" s="6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5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</row>
    <row r="171" spans="1:223" ht="20" customHeight="1">
      <c r="A171" s="46"/>
      <c r="B171" s="9"/>
      <c r="C171" s="185"/>
      <c r="D171" s="185"/>
      <c r="E171" s="185"/>
      <c r="F171" s="186"/>
      <c r="G171" s="275"/>
      <c r="H171" s="187"/>
      <c r="I171" s="200" t="s">
        <v>170</v>
      </c>
      <c r="J171" s="307">
        <v>45683</v>
      </c>
      <c r="K171" s="300">
        <v>4570198576831</v>
      </c>
      <c r="L171" s="201"/>
      <c r="M171" s="201"/>
      <c r="N171" s="201"/>
      <c r="O171" s="201"/>
      <c r="P171" s="201"/>
      <c r="Q171" s="201"/>
      <c r="R171" s="201"/>
      <c r="S171" s="6"/>
      <c r="T171" s="6"/>
      <c r="U171" s="6"/>
      <c r="V171" s="6"/>
      <c r="W171" s="6"/>
      <c r="X171" s="6"/>
      <c r="Y171" s="6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6"/>
      <c r="AS171" s="6"/>
      <c r="AT171" s="6"/>
      <c r="AU171" s="6"/>
      <c r="AV171" s="6"/>
      <c r="AW171" s="6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5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</row>
    <row r="172" spans="1:223" ht="20" customHeight="1">
      <c r="A172" s="46"/>
      <c r="B172" s="9"/>
      <c r="C172" s="47">
        <v>12</v>
      </c>
      <c r="D172" s="47">
        <v>4</v>
      </c>
      <c r="E172" s="47"/>
      <c r="F172" s="48">
        <v>6</v>
      </c>
      <c r="G172" s="274">
        <v>6000</v>
      </c>
      <c r="H172" s="49"/>
      <c r="I172" s="198" t="s">
        <v>78</v>
      </c>
      <c r="J172" s="305">
        <v>45684</v>
      </c>
      <c r="K172" s="298">
        <v>4570198576848</v>
      </c>
      <c r="L172" s="199"/>
      <c r="M172" s="207"/>
      <c r="N172" s="207"/>
      <c r="O172" s="207"/>
      <c r="P172" s="199"/>
      <c r="Q172" s="199"/>
      <c r="R172" s="199"/>
      <c r="S172" s="6" t="e">
        <f>#REF!*L172</f>
        <v>#REF!</v>
      </c>
      <c r="T172" s="6" t="e">
        <f>#REF!*M172</f>
        <v>#REF!</v>
      </c>
      <c r="U172" s="6" t="e">
        <f>#REF!*N172</f>
        <v>#REF!</v>
      </c>
      <c r="V172" s="6" t="e">
        <f>#REF!*O172</f>
        <v>#REF!</v>
      </c>
      <c r="W172" s="6" t="e">
        <f>#REF!*P172</f>
        <v>#REF!</v>
      </c>
      <c r="X172" s="6" t="e">
        <f>#REF!*Q172</f>
        <v>#REF!</v>
      </c>
      <c r="Y172" s="6" t="e">
        <f>#REF!*R172</f>
        <v>#REF!</v>
      </c>
      <c r="Z172" s="4" t="s">
        <v>171</v>
      </c>
      <c r="AA172" s="4"/>
      <c r="AB172" s="4" t="s">
        <v>172</v>
      </c>
      <c r="AC172" s="4">
        <f t="shared" si="24"/>
        <v>0</v>
      </c>
      <c r="AD172" s="4">
        <f t="shared" si="25"/>
        <v>0</v>
      </c>
      <c r="AE172" s="4">
        <f t="shared" si="25"/>
        <v>0</v>
      </c>
      <c r="AF172" s="4">
        <f t="shared" si="25"/>
        <v>0</v>
      </c>
      <c r="AG172" s="4">
        <f t="shared" si="25"/>
        <v>0</v>
      </c>
      <c r="AH172" s="4">
        <f t="shared" si="25"/>
        <v>0</v>
      </c>
      <c r="AI172" s="4">
        <f t="shared" si="25"/>
        <v>0</v>
      </c>
      <c r="AJ172" s="4"/>
      <c r="AK172" s="4"/>
      <c r="AL172" s="4"/>
      <c r="AM172" s="4"/>
      <c r="AN172" s="4"/>
      <c r="AO172" s="4"/>
      <c r="AP172" s="4"/>
      <c r="AQ172" s="4"/>
      <c r="AR172" s="6"/>
      <c r="AS172" s="6"/>
      <c r="AT172" s="6"/>
      <c r="AU172" s="6"/>
      <c r="AV172" s="6"/>
      <c r="AW172" s="6"/>
      <c r="AX172" s="4"/>
      <c r="AY172" s="4"/>
      <c r="AZ172" s="4"/>
      <c r="BA172" s="4"/>
      <c r="BB172" s="4"/>
      <c r="BC172" s="4"/>
      <c r="BD172" s="4" t="str">
        <f>+"Ø"&amp;C149&amp;" Match ✓"</f>
        <v>Ø12 Match ✓</v>
      </c>
      <c r="BE172" s="4" t="str">
        <f>+"Ø"&amp;C149&amp;" saucer?"</f>
        <v>Ø12 saucer?</v>
      </c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5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</row>
    <row r="173" spans="1:223" ht="20" customHeight="1">
      <c r="A173" s="46"/>
      <c r="B173" s="9"/>
      <c r="C173" s="47"/>
      <c r="D173" s="47"/>
      <c r="E173" s="47"/>
      <c r="F173" s="48"/>
      <c r="G173" s="274"/>
      <c r="H173" s="49"/>
      <c r="I173" s="200" t="s">
        <v>147</v>
      </c>
      <c r="J173" s="307">
        <v>45685</v>
      </c>
      <c r="K173" s="300">
        <v>4570198576855</v>
      </c>
      <c r="L173" s="201"/>
      <c r="M173" s="201"/>
      <c r="N173" s="201"/>
      <c r="O173" s="201"/>
      <c r="P173" s="201"/>
      <c r="Q173" s="201"/>
      <c r="R173" s="201"/>
      <c r="S173" s="6"/>
      <c r="T173" s="6"/>
      <c r="U173" s="6"/>
      <c r="V173" s="6"/>
      <c r="W173" s="6"/>
      <c r="X173" s="6"/>
      <c r="Y173" s="6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6"/>
      <c r="AS173" s="6"/>
      <c r="AT173" s="6"/>
      <c r="AU173" s="6"/>
      <c r="AV173" s="6"/>
      <c r="AW173" s="6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5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</row>
    <row r="174" spans="1:223" ht="20" customHeight="1">
      <c r="A174" s="46"/>
      <c r="B174" s="9"/>
      <c r="C174" s="47"/>
      <c r="D174" s="47"/>
      <c r="E174" s="47"/>
      <c r="F174" s="48"/>
      <c r="G174" s="274"/>
      <c r="H174" s="49"/>
      <c r="I174" s="200" t="s">
        <v>134</v>
      </c>
      <c r="J174" s="307">
        <v>45686</v>
      </c>
      <c r="K174" s="300">
        <v>4570198576862</v>
      </c>
      <c r="L174" s="201"/>
      <c r="M174" s="201"/>
      <c r="N174" s="201"/>
      <c r="O174" s="201"/>
      <c r="P174" s="201"/>
      <c r="Q174" s="201"/>
      <c r="R174" s="201"/>
      <c r="S174" s="6"/>
      <c r="T174" s="6"/>
      <c r="U174" s="6"/>
      <c r="V174" s="6"/>
      <c r="W174" s="6"/>
      <c r="X174" s="6"/>
      <c r="Y174" s="6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6"/>
      <c r="AS174" s="6"/>
      <c r="AT174" s="6"/>
      <c r="AU174" s="6"/>
      <c r="AV174" s="6"/>
      <c r="AW174" s="6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5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</row>
    <row r="175" spans="1:223" ht="20" customHeight="1">
      <c r="A175" s="46"/>
      <c r="B175" s="9"/>
      <c r="C175" s="47"/>
      <c r="D175" s="47"/>
      <c r="E175" s="47"/>
      <c r="F175" s="48"/>
      <c r="G175" s="274"/>
      <c r="H175" s="49"/>
      <c r="I175" s="200" t="s">
        <v>83</v>
      </c>
      <c r="J175" s="307">
        <v>45687</v>
      </c>
      <c r="K175" s="300">
        <v>4570198576879</v>
      </c>
      <c r="L175" s="201"/>
      <c r="M175" s="201"/>
      <c r="N175" s="201"/>
      <c r="O175" s="201"/>
      <c r="P175" s="201"/>
      <c r="Q175" s="201"/>
      <c r="R175" s="201"/>
      <c r="S175" s="6"/>
      <c r="T175" s="6"/>
      <c r="U175" s="6"/>
      <c r="V175" s="6"/>
      <c r="W175" s="6"/>
      <c r="X175" s="6"/>
      <c r="Y175" s="6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6"/>
      <c r="AS175" s="6"/>
      <c r="AT175" s="6"/>
      <c r="AU175" s="6"/>
      <c r="AV175" s="6"/>
      <c r="AW175" s="6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5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</row>
    <row r="176" spans="1:223" ht="20" customHeight="1">
      <c r="A176" s="46"/>
      <c r="B176" s="9"/>
      <c r="C176" s="47"/>
      <c r="D176" s="47"/>
      <c r="E176" s="47"/>
      <c r="F176" s="48"/>
      <c r="G176" s="274"/>
      <c r="H176" s="49"/>
      <c r="I176" s="200" t="s">
        <v>135</v>
      </c>
      <c r="J176" s="307">
        <v>45688</v>
      </c>
      <c r="K176" s="300">
        <v>4570198576886</v>
      </c>
      <c r="L176" s="201"/>
      <c r="M176" s="201"/>
      <c r="N176" s="201"/>
      <c r="O176" s="201"/>
      <c r="P176" s="201"/>
      <c r="Q176" s="201"/>
      <c r="R176" s="201"/>
      <c r="S176" s="6"/>
      <c r="T176" s="6"/>
      <c r="U176" s="6"/>
      <c r="V176" s="6"/>
      <c r="W176" s="6"/>
      <c r="X176" s="6"/>
      <c r="Y176" s="6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6"/>
      <c r="AS176" s="6"/>
      <c r="AT176" s="6"/>
      <c r="AU176" s="6"/>
      <c r="AV176" s="6"/>
      <c r="AW176" s="6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5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</row>
    <row r="177" spans="1:223" ht="20" customHeight="1">
      <c r="A177" s="46"/>
      <c r="B177" s="9"/>
      <c r="C177" s="47"/>
      <c r="D177" s="47"/>
      <c r="E177" s="47"/>
      <c r="F177" s="48"/>
      <c r="G177" s="274"/>
      <c r="H177" s="49"/>
      <c r="I177" s="200" t="s">
        <v>136</v>
      </c>
      <c r="J177" s="307">
        <v>45689</v>
      </c>
      <c r="K177" s="300">
        <v>4570198576893</v>
      </c>
      <c r="L177" s="201"/>
      <c r="M177" s="201"/>
      <c r="N177" s="201"/>
      <c r="O177" s="201"/>
      <c r="P177" s="201"/>
      <c r="Q177" s="201"/>
      <c r="R177" s="201"/>
      <c r="S177" s="6"/>
      <c r="T177" s="6"/>
      <c r="U177" s="6"/>
      <c r="V177" s="6"/>
      <c r="W177" s="6"/>
      <c r="X177" s="6"/>
      <c r="Y177" s="6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6"/>
      <c r="AS177" s="6"/>
      <c r="AT177" s="6"/>
      <c r="AU177" s="6"/>
      <c r="AV177" s="6"/>
      <c r="AW177" s="6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5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</row>
    <row r="178" spans="1:223" ht="20" customHeight="1">
      <c r="A178" s="46"/>
      <c r="B178" s="9"/>
      <c r="C178" s="185"/>
      <c r="D178" s="185"/>
      <c r="E178" s="185"/>
      <c r="F178" s="186"/>
      <c r="G178" s="275"/>
      <c r="H178" s="187"/>
      <c r="I178" s="200" t="s">
        <v>170</v>
      </c>
      <c r="J178" s="307">
        <v>45690</v>
      </c>
      <c r="K178" s="300">
        <v>4570198576909</v>
      </c>
      <c r="L178" s="201"/>
      <c r="M178" s="201"/>
      <c r="N178" s="201"/>
      <c r="O178" s="201"/>
      <c r="P178" s="201"/>
      <c r="Q178" s="201"/>
      <c r="R178" s="201"/>
      <c r="S178" s="6"/>
      <c r="T178" s="6"/>
      <c r="U178" s="6"/>
      <c r="V178" s="6"/>
      <c r="W178" s="6"/>
      <c r="X178" s="6"/>
      <c r="Y178" s="6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6"/>
      <c r="AS178" s="6"/>
      <c r="AT178" s="6"/>
      <c r="AU178" s="6"/>
      <c r="AV178" s="6"/>
      <c r="AW178" s="6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5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</row>
    <row r="179" spans="1:223" ht="20" customHeight="1">
      <c r="A179" s="46"/>
      <c r="B179" s="53"/>
      <c r="C179" s="47"/>
      <c r="D179" s="47"/>
      <c r="E179" s="47"/>
      <c r="F179" s="48"/>
      <c r="G179" s="274"/>
      <c r="H179" s="49"/>
      <c r="I179" s="61"/>
      <c r="J179" s="70"/>
      <c r="K179" s="20"/>
      <c r="L179" s="21" t="s">
        <v>2</v>
      </c>
      <c r="M179" s="21" t="s">
        <v>2</v>
      </c>
      <c r="N179" s="21"/>
      <c r="O179" s="21" t="s">
        <v>2</v>
      </c>
      <c r="P179" s="22"/>
      <c r="Q179" s="22"/>
      <c r="R179" s="22"/>
      <c r="S179" s="6"/>
      <c r="T179" s="6"/>
      <c r="U179" s="6"/>
      <c r="V179" s="6"/>
      <c r="W179" s="6"/>
      <c r="X179" s="6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6"/>
      <c r="AS179" s="6"/>
      <c r="AT179" s="6"/>
      <c r="AU179" s="6"/>
      <c r="AV179" s="6"/>
      <c r="AW179" s="6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5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</row>
    <row r="180" spans="1:223" ht="20" customHeight="1">
      <c r="A180" s="38"/>
      <c r="B180" s="9" t="s">
        <v>167</v>
      </c>
      <c r="C180" s="265" t="s">
        <v>3</v>
      </c>
      <c r="D180" s="265" t="s">
        <v>4</v>
      </c>
      <c r="E180" s="265" t="s">
        <v>5</v>
      </c>
      <c r="F180" s="265" t="s">
        <v>6</v>
      </c>
      <c r="G180" s="265" t="s">
        <v>1458</v>
      </c>
      <c r="H180" s="267" t="s">
        <v>1460</v>
      </c>
      <c r="I180" s="265"/>
      <c r="J180" s="266" t="s">
        <v>1459</v>
      </c>
      <c r="K180" s="212" t="s">
        <v>7</v>
      </c>
      <c r="L180" s="41" t="s">
        <v>126</v>
      </c>
      <c r="M180" s="41" t="s">
        <v>143</v>
      </c>
      <c r="N180" s="41" t="s">
        <v>127</v>
      </c>
      <c r="O180" s="41" t="s">
        <v>83</v>
      </c>
      <c r="P180" s="41" t="s">
        <v>128</v>
      </c>
      <c r="Q180" s="41" t="s">
        <v>129</v>
      </c>
      <c r="R180" s="41" t="s">
        <v>130</v>
      </c>
      <c r="S180" s="6"/>
      <c r="T180" s="6"/>
      <c r="U180" s="6"/>
      <c r="V180" s="6"/>
      <c r="W180" s="6"/>
      <c r="X180" s="6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6"/>
      <c r="AS180" s="6"/>
      <c r="AT180" s="6"/>
      <c r="AU180" s="6"/>
      <c r="AV180" s="6"/>
      <c r="AW180" s="6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5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</row>
    <row r="181" spans="1:223" ht="20" customHeight="1">
      <c r="A181" s="46"/>
      <c r="B181" s="53"/>
      <c r="C181" s="47">
        <v>14</v>
      </c>
      <c r="D181" s="47">
        <v>5</v>
      </c>
      <c r="E181" s="47"/>
      <c r="F181" s="48">
        <v>4</v>
      </c>
      <c r="G181" s="274">
        <v>7000</v>
      </c>
      <c r="H181" s="49"/>
      <c r="I181" s="200" t="s">
        <v>78</v>
      </c>
      <c r="J181" s="307">
        <v>42903</v>
      </c>
      <c r="K181" s="300">
        <v>4582528499031</v>
      </c>
      <c r="L181" s="201"/>
      <c r="M181" s="209"/>
      <c r="N181" s="209"/>
      <c r="O181" s="201"/>
      <c r="P181" s="201"/>
      <c r="Q181" s="201"/>
      <c r="R181" s="201"/>
      <c r="S181" s="6" t="e">
        <f>#REF!*L181</f>
        <v>#REF!</v>
      </c>
      <c r="T181" s="6" t="e">
        <f>#REF!*M181</f>
        <v>#REF!</v>
      </c>
      <c r="U181" s="6" t="e">
        <f>#REF!*N181</f>
        <v>#REF!</v>
      </c>
      <c r="V181" s="6" t="e">
        <f>#REF!*O181</f>
        <v>#REF!</v>
      </c>
      <c r="W181" s="6" t="e">
        <f>#REF!*P181</f>
        <v>#REF!</v>
      </c>
      <c r="X181" s="6" t="e">
        <f>#REF!*Q181</f>
        <v>#REF!</v>
      </c>
      <c r="Y181" s="6" t="e">
        <f>#REF!*R181</f>
        <v>#REF!</v>
      </c>
      <c r="Z181" s="4" t="s">
        <v>173</v>
      </c>
      <c r="AA181" s="4"/>
      <c r="AB181" s="4" t="s">
        <v>174</v>
      </c>
      <c r="AC181" s="4">
        <f t="shared" si="24"/>
        <v>0</v>
      </c>
      <c r="AD181" s="4">
        <f t="shared" si="25"/>
        <v>0</v>
      </c>
      <c r="AE181" s="4">
        <f t="shared" si="25"/>
        <v>0</v>
      </c>
      <c r="AF181" s="4">
        <f t="shared" si="25"/>
        <v>0</v>
      </c>
      <c r="AG181" s="4">
        <f t="shared" si="25"/>
        <v>0</v>
      </c>
      <c r="AH181" s="4">
        <f t="shared" si="25"/>
        <v>0</v>
      </c>
      <c r="AI181" s="4">
        <f t="shared" si="25"/>
        <v>0</v>
      </c>
      <c r="AJ181" s="4"/>
      <c r="AK181" s="4"/>
      <c r="AL181" s="4"/>
      <c r="AM181" s="4"/>
      <c r="AN181" s="4"/>
      <c r="AO181" s="4"/>
      <c r="AP181" s="4"/>
      <c r="AQ181" s="4"/>
      <c r="AR181" s="6"/>
      <c r="AS181" s="6"/>
      <c r="AT181" s="6"/>
      <c r="AU181" s="6"/>
      <c r="AV181" s="6"/>
      <c r="AW181" s="6"/>
      <c r="AX181" s="4"/>
      <c r="AY181" s="4"/>
      <c r="AZ181" s="4"/>
      <c r="BA181" s="4"/>
      <c r="BB181" s="4"/>
      <c r="BC181" s="4"/>
      <c r="BD181" s="4" t="str">
        <f>+"Ø"&amp;C151&amp;" Match ✓"</f>
        <v>Ø14 Match ✓</v>
      </c>
      <c r="BE181" s="4" t="str">
        <f>+"Ø"&amp;C151&amp;" saucer?"</f>
        <v>Ø14 saucer?</v>
      </c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5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</row>
    <row r="182" spans="1:223" ht="20" customHeight="1">
      <c r="A182" s="46"/>
      <c r="B182" s="9"/>
      <c r="C182" s="47"/>
      <c r="D182" s="47"/>
      <c r="E182" s="47"/>
      <c r="F182" s="48"/>
      <c r="G182" s="274"/>
      <c r="H182" s="49"/>
      <c r="I182" s="200" t="s">
        <v>147</v>
      </c>
      <c r="J182" s="307">
        <v>42900</v>
      </c>
      <c r="K182" s="300">
        <v>4582528499000</v>
      </c>
      <c r="L182" s="201"/>
      <c r="M182" s="201"/>
      <c r="N182" s="201"/>
      <c r="O182" s="201"/>
      <c r="P182" s="201"/>
      <c r="Q182" s="201"/>
      <c r="R182" s="201"/>
      <c r="S182" s="6"/>
      <c r="T182" s="6"/>
      <c r="U182" s="6"/>
      <c r="V182" s="6"/>
      <c r="W182" s="6"/>
      <c r="X182" s="6"/>
      <c r="Y182" s="6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6"/>
      <c r="AS182" s="6"/>
      <c r="AT182" s="6"/>
      <c r="AU182" s="6"/>
      <c r="AV182" s="6"/>
      <c r="AW182" s="6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52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</row>
    <row r="183" spans="1:223" ht="20" customHeight="1">
      <c r="A183" s="46"/>
      <c r="B183" s="9"/>
      <c r="C183" s="47"/>
      <c r="D183" s="47"/>
      <c r="E183" s="47"/>
      <c r="F183" s="48"/>
      <c r="G183" s="274"/>
      <c r="H183" s="49"/>
      <c r="I183" s="200" t="s">
        <v>134</v>
      </c>
      <c r="J183" s="307">
        <v>42897</v>
      </c>
      <c r="K183" s="300">
        <v>4582528498973</v>
      </c>
      <c r="L183" s="201"/>
      <c r="M183" s="201"/>
      <c r="N183" s="201"/>
      <c r="O183" s="201"/>
      <c r="P183" s="201"/>
      <c r="Q183" s="201"/>
      <c r="R183" s="201"/>
      <c r="S183" s="6"/>
      <c r="T183" s="6"/>
      <c r="U183" s="6"/>
      <c r="V183" s="6"/>
      <c r="W183" s="6"/>
      <c r="X183" s="6"/>
      <c r="Y183" s="6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6"/>
      <c r="AS183" s="6"/>
      <c r="AT183" s="6"/>
      <c r="AU183" s="6"/>
      <c r="AV183" s="6"/>
      <c r="AW183" s="6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52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</row>
    <row r="184" spans="1:223" ht="20" customHeight="1">
      <c r="A184" s="46"/>
      <c r="B184" s="9"/>
      <c r="C184" s="47"/>
      <c r="D184" s="47"/>
      <c r="E184" s="47"/>
      <c r="F184" s="48"/>
      <c r="G184" s="274"/>
      <c r="H184" s="49"/>
      <c r="I184" s="200" t="s">
        <v>83</v>
      </c>
      <c r="J184" s="307">
        <v>45691</v>
      </c>
      <c r="K184" s="300">
        <v>4570198576916</v>
      </c>
      <c r="L184" s="201"/>
      <c r="M184" s="201"/>
      <c r="N184" s="201"/>
      <c r="O184" s="201"/>
      <c r="P184" s="201"/>
      <c r="Q184" s="201"/>
      <c r="R184" s="201"/>
      <c r="S184" s="6"/>
      <c r="T184" s="6"/>
      <c r="U184" s="6"/>
      <c r="V184" s="6"/>
      <c r="W184" s="6"/>
      <c r="X184" s="6"/>
      <c r="Y184" s="6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6"/>
      <c r="AS184" s="6"/>
      <c r="AT184" s="6"/>
      <c r="AU184" s="6"/>
      <c r="AV184" s="6"/>
      <c r="AW184" s="6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52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</row>
    <row r="185" spans="1:223" ht="20" customHeight="1">
      <c r="A185" s="46"/>
      <c r="B185" s="9"/>
      <c r="C185" s="47"/>
      <c r="D185" s="47"/>
      <c r="E185" s="47"/>
      <c r="F185" s="48"/>
      <c r="G185" s="274"/>
      <c r="H185" s="49"/>
      <c r="I185" s="200" t="s">
        <v>135</v>
      </c>
      <c r="J185" s="307">
        <v>45692</v>
      </c>
      <c r="K185" s="300">
        <v>4570198576923</v>
      </c>
      <c r="L185" s="201"/>
      <c r="M185" s="201"/>
      <c r="N185" s="201"/>
      <c r="O185" s="201"/>
      <c r="P185" s="201"/>
      <c r="Q185" s="201"/>
      <c r="R185" s="201"/>
      <c r="S185" s="6"/>
      <c r="T185" s="6"/>
      <c r="U185" s="6"/>
      <c r="V185" s="6"/>
      <c r="W185" s="6"/>
      <c r="X185" s="6"/>
      <c r="Y185" s="6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6"/>
      <c r="AS185" s="6"/>
      <c r="AT185" s="6"/>
      <c r="AU185" s="6"/>
      <c r="AV185" s="6"/>
      <c r="AW185" s="6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52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</row>
    <row r="186" spans="1:223" ht="20" customHeight="1">
      <c r="A186" s="46"/>
      <c r="B186" s="9"/>
      <c r="C186" s="47"/>
      <c r="D186" s="47"/>
      <c r="E186" s="47"/>
      <c r="F186" s="48"/>
      <c r="G186" s="274"/>
      <c r="H186" s="49"/>
      <c r="I186" s="200" t="s">
        <v>136</v>
      </c>
      <c r="J186" s="307">
        <v>45693</v>
      </c>
      <c r="K186" s="300">
        <v>4570198576930</v>
      </c>
      <c r="L186" s="201"/>
      <c r="M186" s="201"/>
      <c r="N186" s="201"/>
      <c r="O186" s="201"/>
      <c r="P186" s="201"/>
      <c r="Q186" s="201"/>
      <c r="R186" s="201"/>
      <c r="S186" s="6"/>
      <c r="T186" s="6"/>
      <c r="U186" s="6"/>
      <c r="V186" s="6"/>
      <c r="W186" s="6"/>
      <c r="X186" s="6"/>
      <c r="Y186" s="6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6"/>
      <c r="AS186" s="6"/>
      <c r="AT186" s="6"/>
      <c r="AU186" s="6"/>
      <c r="AV186" s="6"/>
      <c r="AW186" s="6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52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</row>
    <row r="187" spans="1:223" ht="20" customHeight="1">
      <c r="A187" s="46"/>
      <c r="B187" s="9"/>
      <c r="C187" s="185"/>
      <c r="D187" s="185"/>
      <c r="E187" s="185"/>
      <c r="F187" s="186"/>
      <c r="G187" s="275"/>
      <c r="H187" s="187"/>
      <c r="I187" s="200" t="s">
        <v>170</v>
      </c>
      <c r="J187" s="307">
        <v>45694</v>
      </c>
      <c r="K187" s="300">
        <v>4570198576947</v>
      </c>
      <c r="L187" s="201"/>
      <c r="M187" s="201"/>
      <c r="N187" s="201"/>
      <c r="O187" s="201"/>
      <c r="P187" s="201"/>
      <c r="Q187" s="201"/>
      <c r="R187" s="201"/>
      <c r="S187" s="6"/>
      <c r="T187" s="6"/>
      <c r="U187" s="6"/>
      <c r="V187" s="6"/>
      <c r="W187" s="6"/>
      <c r="X187" s="6"/>
      <c r="Y187" s="6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6"/>
      <c r="AS187" s="6"/>
      <c r="AT187" s="6"/>
      <c r="AU187" s="6"/>
      <c r="AV187" s="6"/>
      <c r="AW187" s="6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52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</row>
    <row r="188" spans="1:223" ht="20" customHeight="1">
      <c r="A188" s="46"/>
      <c r="B188" s="9"/>
      <c r="C188" s="47">
        <v>16</v>
      </c>
      <c r="D188" s="47">
        <v>5</v>
      </c>
      <c r="E188" s="47"/>
      <c r="F188" s="48">
        <v>4</v>
      </c>
      <c r="G188" s="274">
        <v>9000</v>
      </c>
      <c r="H188" s="49"/>
      <c r="I188" s="200" t="s">
        <v>78</v>
      </c>
      <c r="J188" s="307">
        <v>45695</v>
      </c>
      <c r="K188" s="300">
        <v>4570198576954</v>
      </c>
      <c r="L188" s="201"/>
      <c r="M188" s="209"/>
      <c r="N188" s="209"/>
      <c r="O188" s="209"/>
      <c r="P188" s="201"/>
      <c r="Q188" s="201"/>
      <c r="R188" s="201"/>
      <c r="S188" s="6" t="e">
        <f>#REF!*L188</f>
        <v>#REF!</v>
      </c>
      <c r="T188" s="6" t="e">
        <f>#REF!*M188</f>
        <v>#REF!</v>
      </c>
      <c r="U188" s="6" t="e">
        <f>#REF!*N188</f>
        <v>#REF!</v>
      </c>
      <c r="V188" s="6" t="e">
        <f>#REF!*O188</f>
        <v>#REF!</v>
      </c>
      <c r="W188" s="6" t="e">
        <f>#REF!*P188</f>
        <v>#REF!</v>
      </c>
      <c r="X188" s="6" t="e">
        <f>#REF!*Q188</f>
        <v>#REF!</v>
      </c>
      <c r="Y188" s="6" t="e">
        <f>#REF!*R188</f>
        <v>#REF!</v>
      </c>
      <c r="Z188" s="4" t="s">
        <v>175</v>
      </c>
      <c r="AA188" s="4"/>
      <c r="AB188" s="4" t="s">
        <v>176</v>
      </c>
      <c r="AC188" s="4">
        <f t="shared" si="24"/>
        <v>0</v>
      </c>
      <c r="AD188" s="4">
        <f t="shared" si="25"/>
        <v>0</v>
      </c>
      <c r="AE188" s="4">
        <f t="shared" si="25"/>
        <v>0</v>
      </c>
      <c r="AF188" s="4">
        <f t="shared" si="25"/>
        <v>0</v>
      </c>
      <c r="AG188" s="4">
        <f t="shared" si="25"/>
        <v>0</v>
      </c>
      <c r="AH188" s="4">
        <f t="shared" si="25"/>
        <v>0</v>
      </c>
      <c r="AI188" s="4">
        <f t="shared" si="25"/>
        <v>0</v>
      </c>
      <c r="AJ188" s="4"/>
      <c r="AK188" s="4"/>
      <c r="AL188" s="4"/>
      <c r="AM188" s="4"/>
      <c r="AN188" s="4"/>
      <c r="AO188" s="4"/>
      <c r="AP188" s="4"/>
      <c r="AQ188" s="4"/>
      <c r="AR188" s="6"/>
      <c r="AS188" s="6"/>
      <c r="AT188" s="6"/>
      <c r="AU188" s="6"/>
      <c r="AV188" s="6"/>
      <c r="AW188" s="6"/>
      <c r="AX188" s="4"/>
      <c r="AY188" s="4"/>
      <c r="AZ188" s="4"/>
      <c r="BA188" s="4"/>
      <c r="BB188" s="4"/>
      <c r="BC188" s="4"/>
      <c r="BD188" s="4" t="str">
        <f>+"Ø"&amp;C153&amp;" Match ✓"</f>
        <v>Ø16 Match ✓</v>
      </c>
      <c r="BE188" s="4" t="str">
        <f>+"Ø"&amp;C153&amp;" saucer?"</f>
        <v>Ø16 saucer?</v>
      </c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52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</row>
    <row r="189" spans="1:223" ht="20" customHeight="1">
      <c r="A189" s="46"/>
      <c r="B189" s="9"/>
      <c r="C189" s="47"/>
      <c r="D189" s="47"/>
      <c r="E189" s="47"/>
      <c r="F189" s="48"/>
      <c r="G189" s="274"/>
      <c r="H189" s="49"/>
      <c r="I189" s="200" t="s">
        <v>147</v>
      </c>
      <c r="J189" s="307">
        <v>45696</v>
      </c>
      <c r="K189" s="300">
        <v>4570198576961</v>
      </c>
      <c r="L189" s="201"/>
      <c r="M189" s="201"/>
      <c r="N189" s="201"/>
      <c r="O189" s="201"/>
      <c r="P189" s="201"/>
      <c r="Q189" s="201"/>
      <c r="R189" s="201"/>
      <c r="S189" s="6"/>
      <c r="T189" s="6"/>
      <c r="U189" s="6"/>
      <c r="V189" s="6"/>
      <c r="W189" s="6"/>
      <c r="X189" s="6"/>
      <c r="Y189" s="6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6"/>
      <c r="AS189" s="6"/>
      <c r="AT189" s="6"/>
      <c r="AU189" s="6"/>
      <c r="AV189" s="6"/>
      <c r="AW189" s="6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52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</row>
    <row r="190" spans="1:223" ht="20" customHeight="1">
      <c r="A190" s="46"/>
      <c r="B190" s="9"/>
      <c r="C190" s="47"/>
      <c r="D190" s="47"/>
      <c r="E190" s="47"/>
      <c r="F190" s="48"/>
      <c r="G190" s="274"/>
      <c r="H190" s="49"/>
      <c r="I190" s="200" t="s">
        <v>134</v>
      </c>
      <c r="J190" s="307">
        <v>45697</v>
      </c>
      <c r="K190" s="300">
        <v>4570198576978</v>
      </c>
      <c r="L190" s="201"/>
      <c r="M190" s="201"/>
      <c r="N190" s="201"/>
      <c r="O190" s="201"/>
      <c r="P190" s="201"/>
      <c r="Q190" s="201"/>
      <c r="R190" s="201"/>
      <c r="S190" s="6"/>
      <c r="T190" s="6"/>
      <c r="U190" s="6"/>
      <c r="V190" s="6"/>
      <c r="W190" s="6"/>
      <c r="X190" s="6"/>
      <c r="Y190" s="6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6"/>
      <c r="AS190" s="6"/>
      <c r="AT190" s="6"/>
      <c r="AU190" s="6"/>
      <c r="AV190" s="6"/>
      <c r="AW190" s="6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52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</row>
    <row r="191" spans="1:223" ht="20" customHeight="1">
      <c r="A191" s="46"/>
      <c r="B191" s="9"/>
      <c r="C191" s="47"/>
      <c r="D191" s="47"/>
      <c r="E191" s="47"/>
      <c r="F191" s="48"/>
      <c r="G191" s="274"/>
      <c r="H191" s="49"/>
      <c r="I191" s="200" t="s">
        <v>83</v>
      </c>
      <c r="J191" s="307">
        <v>45698</v>
      </c>
      <c r="K191" s="300">
        <v>4570198576985</v>
      </c>
      <c r="L191" s="201"/>
      <c r="M191" s="201"/>
      <c r="N191" s="201"/>
      <c r="O191" s="201"/>
      <c r="P191" s="201"/>
      <c r="Q191" s="201"/>
      <c r="R191" s="201"/>
      <c r="S191" s="6"/>
      <c r="T191" s="6"/>
      <c r="U191" s="6"/>
      <c r="V191" s="6"/>
      <c r="W191" s="6"/>
      <c r="X191" s="6"/>
      <c r="Y191" s="6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6"/>
      <c r="AS191" s="6"/>
      <c r="AT191" s="6"/>
      <c r="AU191" s="6"/>
      <c r="AV191" s="6"/>
      <c r="AW191" s="6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52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</row>
    <row r="192" spans="1:223" ht="20" customHeight="1">
      <c r="A192" s="46"/>
      <c r="B192" s="9"/>
      <c r="C192" s="47"/>
      <c r="D192" s="47"/>
      <c r="E192" s="47"/>
      <c r="F192" s="48"/>
      <c r="G192" s="274"/>
      <c r="H192" s="49"/>
      <c r="I192" s="200" t="s">
        <v>135</v>
      </c>
      <c r="J192" s="307">
        <v>45699</v>
      </c>
      <c r="K192" s="300">
        <v>4570198576992</v>
      </c>
      <c r="L192" s="201"/>
      <c r="M192" s="201"/>
      <c r="N192" s="201"/>
      <c r="O192" s="201"/>
      <c r="P192" s="201"/>
      <c r="Q192" s="201"/>
      <c r="R192" s="201"/>
      <c r="S192" s="6"/>
      <c r="T192" s="6"/>
      <c r="U192" s="6"/>
      <c r="V192" s="6"/>
      <c r="W192" s="6"/>
      <c r="X192" s="6"/>
      <c r="Y192" s="6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6"/>
      <c r="AS192" s="6"/>
      <c r="AT192" s="6"/>
      <c r="AU192" s="6"/>
      <c r="AV192" s="6"/>
      <c r="AW192" s="6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52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</row>
    <row r="193" spans="1:223" ht="20" customHeight="1">
      <c r="A193" s="46"/>
      <c r="B193" s="9"/>
      <c r="C193" s="47"/>
      <c r="D193" s="47"/>
      <c r="E193" s="47"/>
      <c r="F193" s="48"/>
      <c r="G193" s="274"/>
      <c r="H193" s="49"/>
      <c r="I193" s="200" t="s">
        <v>136</v>
      </c>
      <c r="J193" s="307">
        <v>45700</v>
      </c>
      <c r="K193" s="300">
        <v>4570198577005</v>
      </c>
      <c r="L193" s="201"/>
      <c r="M193" s="201"/>
      <c r="N193" s="201"/>
      <c r="O193" s="201"/>
      <c r="P193" s="201"/>
      <c r="Q193" s="201"/>
      <c r="R193" s="201"/>
      <c r="S193" s="6"/>
      <c r="T193" s="6"/>
      <c r="U193" s="6"/>
      <c r="V193" s="6"/>
      <c r="W193" s="6"/>
      <c r="X193" s="6"/>
      <c r="Y193" s="6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6"/>
      <c r="AS193" s="6"/>
      <c r="AT193" s="6"/>
      <c r="AU193" s="6"/>
      <c r="AV193" s="6"/>
      <c r="AW193" s="6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52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</row>
    <row r="194" spans="1:223" ht="20" customHeight="1">
      <c r="A194" s="46"/>
      <c r="B194" s="9"/>
      <c r="C194" s="185"/>
      <c r="D194" s="185"/>
      <c r="E194" s="185"/>
      <c r="F194" s="186"/>
      <c r="G194" s="275"/>
      <c r="H194" s="187"/>
      <c r="I194" s="200" t="s">
        <v>170</v>
      </c>
      <c r="J194" s="307">
        <v>45701</v>
      </c>
      <c r="K194" s="300">
        <v>4570198577012</v>
      </c>
      <c r="L194" s="201"/>
      <c r="M194" s="201"/>
      <c r="N194" s="201"/>
      <c r="O194" s="201"/>
      <c r="P194" s="201"/>
      <c r="Q194" s="201"/>
      <c r="R194" s="201"/>
      <c r="S194" s="6"/>
      <c r="T194" s="6"/>
      <c r="U194" s="6"/>
      <c r="V194" s="6"/>
      <c r="W194" s="6"/>
      <c r="X194" s="6"/>
      <c r="Y194" s="6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6"/>
      <c r="AS194" s="6"/>
      <c r="AT194" s="6"/>
      <c r="AU194" s="6"/>
      <c r="AV194" s="6"/>
      <c r="AW194" s="6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52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</row>
    <row r="195" spans="1:223" ht="20" customHeight="1">
      <c r="A195" s="46"/>
      <c r="B195" s="53"/>
      <c r="C195" s="47">
        <v>18</v>
      </c>
      <c r="D195" s="47">
        <v>6</v>
      </c>
      <c r="E195" s="47"/>
      <c r="F195" s="48">
        <v>4</v>
      </c>
      <c r="G195" s="274">
        <v>10000</v>
      </c>
      <c r="H195" s="49"/>
      <c r="I195" s="200" t="s">
        <v>78</v>
      </c>
      <c r="J195" s="307">
        <v>42904</v>
      </c>
      <c r="K195" s="300">
        <v>4582528499048</v>
      </c>
      <c r="L195" s="201"/>
      <c r="M195" s="209"/>
      <c r="N195" s="201"/>
      <c r="O195" s="209"/>
      <c r="P195" s="201"/>
      <c r="Q195" s="201"/>
      <c r="R195" s="201"/>
      <c r="S195" s="6" t="e">
        <f>#REF!*L195</f>
        <v>#REF!</v>
      </c>
      <c r="T195" s="6" t="e">
        <f>#REF!*M195</f>
        <v>#REF!</v>
      </c>
      <c r="U195" s="6" t="e">
        <f>#REF!*N195</f>
        <v>#REF!</v>
      </c>
      <c r="V195" s="6" t="e">
        <f>#REF!*O195</f>
        <v>#REF!</v>
      </c>
      <c r="W195" s="6" t="e">
        <f>#REF!*P195</f>
        <v>#REF!</v>
      </c>
      <c r="X195" s="6" t="e">
        <f>#REF!*Q195</f>
        <v>#REF!</v>
      </c>
      <c r="Y195" s="6" t="e">
        <f>#REF!*R195</f>
        <v>#REF!</v>
      </c>
      <c r="Z195" s="4" t="s">
        <v>177</v>
      </c>
      <c r="AA195" s="4"/>
      <c r="AB195" s="4" t="s">
        <v>178</v>
      </c>
      <c r="AC195" s="4">
        <f t="shared" si="24"/>
        <v>0</v>
      </c>
      <c r="AD195" s="4">
        <f t="shared" si="25"/>
        <v>0</v>
      </c>
      <c r="AE195" s="4">
        <f t="shared" si="25"/>
        <v>0</v>
      </c>
      <c r="AF195" s="4">
        <f t="shared" si="25"/>
        <v>0</v>
      </c>
      <c r="AG195" s="4">
        <f t="shared" si="25"/>
        <v>0</v>
      </c>
      <c r="AH195" s="4">
        <f t="shared" si="25"/>
        <v>0</v>
      </c>
      <c r="AI195" s="4">
        <f t="shared" si="25"/>
        <v>0</v>
      </c>
      <c r="AJ195" s="4"/>
      <c r="AK195" s="4"/>
      <c r="AL195" s="4"/>
      <c r="AM195" s="4"/>
      <c r="AN195" s="4"/>
      <c r="AO195" s="4"/>
      <c r="AP195" s="4"/>
      <c r="AQ195" s="4"/>
      <c r="AR195" s="6"/>
      <c r="AS195" s="6"/>
      <c r="AT195" s="6"/>
      <c r="AU195" s="6"/>
      <c r="AV195" s="6"/>
      <c r="AW195" s="6"/>
      <c r="AX195" s="4"/>
      <c r="AY195" s="4"/>
      <c r="AZ195" s="4"/>
      <c r="BA195" s="4"/>
      <c r="BB195" s="4"/>
      <c r="BC195" s="4"/>
      <c r="BD195" s="4" t="str">
        <f>+"Ø"&amp;C155&amp;" Match ✓"</f>
        <v>Ø18 Match ✓</v>
      </c>
      <c r="BE195" s="4" t="str">
        <f>+"Ø"&amp;C155&amp;" saucer?"</f>
        <v>Ø18 saucer?</v>
      </c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52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</row>
    <row r="196" spans="1:223" ht="20" customHeight="1">
      <c r="A196" s="46"/>
      <c r="B196" s="9"/>
      <c r="C196" s="47"/>
      <c r="D196" s="47"/>
      <c r="E196" s="47"/>
      <c r="F196" s="48"/>
      <c r="G196" s="274"/>
      <c r="H196" s="49"/>
      <c r="I196" s="200" t="s">
        <v>147</v>
      </c>
      <c r="J196" s="307">
        <v>42901</v>
      </c>
      <c r="K196" s="300">
        <v>4582528499017</v>
      </c>
      <c r="L196" s="201"/>
      <c r="M196" s="201"/>
      <c r="N196" s="201"/>
      <c r="O196" s="201"/>
      <c r="P196" s="201"/>
      <c r="Q196" s="201"/>
      <c r="R196" s="201"/>
      <c r="S196" s="6"/>
      <c r="T196" s="6"/>
      <c r="U196" s="6"/>
      <c r="V196" s="6"/>
      <c r="W196" s="6"/>
      <c r="X196" s="6"/>
      <c r="Y196" s="6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6"/>
      <c r="AS196" s="6"/>
      <c r="AT196" s="6"/>
      <c r="AU196" s="6"/>
      <c r="AV196" s="6"/>
      <c r="AW196" s="6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52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</row>
    <row r="197" spans="1:223" ht="20" customHeight="1">
      <c r="A197" s="46"/>
      <c r="B197" s="9"/>
      <c r="C197" s="47"/>
      <c r="D197" s="47"/>
      <c r="E197" s="47"/>
      <c r="F197" s="48"/>
      <c r="G197" s="274"/>
      <c r="H197" s="49"/>
      <c r="I197" s="200" t="s">
        <v>134</v>
      </c>
      <c r="J197" s="307">
        <v>42898</v>
      </c>
      <c r="K197" s="300">
        <v>4582528498980</v>
      </c>
      <c r="L197" s="201"/>
      <c r="M197" s="201"/>
      <c r="N197" s="201"/>
      <c r="O197" s="201"/>
      <c r="P197" s="201"/>
      <c r="Q197" s="201"/>
      <c r="R197" s="201"/>
      <c r="S197" s="6"/>
      <c r="T197" s="6"/>
      <c r="U197" s="6"/>
      <c r="V197" s="6"/>
      <c r="W197" s="6"/>
      <c r="X197" s="6"/>
      <c r="Y197" s="6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6"/>
      <c r="AS197" s="6"/>
      <c r="AT197" s="6"/>
      <c r="AU197" s="6"/>
      <c r="AV197" s="6"/>
      <c r="AW197" s="6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52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</row>
    <row r="198" spans="1:223" ht="20" customHeight="1">
      <c r="A198" s="46"/>
      <c r="B198" s="9"/>
      <c r="C198" s="47"/>
      <c r="D198" s="47"/>
      <c r="E198" s="47"/>
      <c r="F198" s="48"/>
      <c r="G198" s="274"/>
      <c r="H198" s="49"/>
      <c r="I198" s="200" t="s">
        <v>83</v>
      </c>
      <c r="J198" s="307">
        <v>45702</v>
      </c>
      <c r="K198" s="300">
        <v>4570198577029</v>
      </c>
      <c r="L198" s="201"/>
      <c r="M198" s="201"/>
      <c r="N198" s="201"/>
      <c r="O198" s="201"/>
      <c r="P198" s="201"/>
      <c r="Q198" s="201"/>
      <c r="R198" s="201"/>
      <c r="S198" s="6"/>
      <c r="T198" s="6"/>
      <c r="U198" s="6"/>
      <c r="V198" s="6"/>
      <c r="W198" s="6"/>
      <c r="X198" s="6"/>
      <c r="Y198" s="6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6"/>
      <c r="AS198" s="6"/>
      <c r="AT198" s="6"/>
      <c r="AU198" s="6"/>
      <c r="AV198" s="6"/>
      <c r="AW198" s="6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52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</row>
    <row r="199" spans="1:223" ht="20" customHeight="1">
      <c r="A199" s="46"/>
      <c r="B199" s="9"/>
      <c r="C199" s="47"/>
      <c r="D199" s="47"/>
      <c r="E199" s="47"/>
      <c r="F199" s="48"/>
      <c r="G199" s="274"/>
      <c r="H199" s="49"/>
      <c r="I199" s="200" t="s">
        <v>135</v>
      </c>
      <c r="J199" s="307">
        <v>45703</v>
      </c>
      <c r="K199" s="300">
        <v>4570198577036</v>
      </c>
      <c r="L199" s="201"/>
      <c r="M199" s="201"/>
      <c r="N199" s="201"/>
      <c r="O199" s="201"/>
      <c r="P199" s="201"/>
      <c r="Q199" s="201"/>
      <c r="R199" s="201"/>
      <c r="S199" s="6"/>
      <c r="T199" s="6"/>
      <c r="U199" s="6"/>
      <c r="V199" s="6"/>
      <c r="W199" s="6"/>
      <c r="X199" s="6"/>
      <c r="Y199" s="6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6"/>
      <c r="AS199" s="6"/>
      <c r="AT199" s="6"/>
      <c r="AU199" s="6"/>
      <c r="AV199" s="6"/>
      <c r="AW199" s="6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52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</row>
    <row r="200" spans="1:223" ht="20" customHeight="1">
      <c r="A200" s="46"/>
      <c r="B200" s="9"/>
      <c r="C200" s="47"/>
      <c r="D200" s="47"/>
      <c r="E200" s="47"/>
      <c r="F200" s="48"/>
      <c r="G200" s="274"/>
      <c r="H200" s="49"/>
      <c r="I200" s="200" t="s">
        <v>136</v>
      </c>
      <c r="J200" s="307">
        <v>45704</v>
      </c>
      <c r="K200" s="300">
        <v>4570198577043</v>
      </c>
      <c r="L200" s="201"/>
      <c r="M200" s="201"/>
      <c r="N200" s="201"/>
      <c r="O200" s="201"/>
      <c r="P200" s="201"/>
      <c r="Q200" s="201"/>
      <c r="R200" s="201"/>
      <c r="S200" s="6"/>
      <c r="T200" s="6"/>
      <c r="U200" s="6"/>
      <c r="V200" s="6"/>
      <c r="W200" s="6"/>
      <c r="X200" s="6"/>
      <c r="Y200" s="6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6"/>
      <c r="AS200" s="6"/>
      <c r="AT200" s="6"/>
      <c r="AU200" s="6"/>
      <c r="AV200" s="6"/>
      <c r="AW200" s="6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52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</row>
    <row r="201" spans="1:223" ht="20" customHeight="1">
      <c r="A201" s="46"/>
      <c r="B201" s="9"/>
      <c r="C201" s="185"/>
      <c r="D201" s="185"/>
      <c r="E201" s="185"/>
      <c r="F201" s="186"/>
      <c r="G201" s="275"/>
      <c r="H201" s="187"/>
      <c r="I201" s="200" t="s">
        <v>170</v>
      </c>
      <c r="J201" s="307">
        <v>45705</v>
      </c>
      <c r="K201" s="300">
        <v>4570198577050</v>
      </c>
      <c r="L201" s="201"/>
      <c r="M201" s="201"/>
      <c r="N201" s="201"/>
      <c r="O201" s="201"/>
      <c r="P201" s="201"/>
      <c r="Q201" s="201"/>
      <c r="R201" s="201"/>
      <c r="S201" s="6"/>
      <c r="T201" s="6"/>
      <c r="U201" s="6"/>
      <c r="V201" s="6"/>
      <c r="W201" s="6"/>
      <c r="X201" s="6"/>
      <c r="Y201" s="6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6"/>
      <c r="AS201" s="6"/>
      <c r="AT201" s="6"/>
      <c r="AU201" s="6"/>
      <c r="AV201" s="6"/>
      <c r="AW201" s="6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52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</row>
    <row r="202" spans="1:223" ht="20" customHeight="1">
      <c r="A202" s="46"/>
      <c r="B202" s="9"/>
      <c r="C202" s="47">
        <v>21</v>
      </c>
      <c r="D202" s="47">
        <v>7</v>
      </c>
      <c r="E202" s="47"/>
      <c r="F202" s="48">
        <v>2</v>
      </c>
      <c r="G202" s="274">
        <v>12000</v>
      </c>
      <c r="H202" s="49"/>
      <c r="I202" s="200" t="s">
        <v>78</v>
      </c>
      <c r="J202" s="307">
        <v>45706</v>
      </c>
      <c r="K202" s="300">
        <v>4570198577067</v>
      </c>
      <c r="L202" s="201"/>
      <c r="M202" s="201"/>
      <c r="N202" s="209"/>
      <c r="O202" s="201"/>
      <c r="P202" s="201"/>
      <c r="Q202" s="201"/>
      <c r="R202" s="201"/>
      <c r="S202" s="6" t="e">
        <f>#REF!*L202</f>
        <v>#REF!</v>
      </c>
      <c r="T202" s="6" t="e">
        <f>#REF!*M202</f>
        <v>#REF!</v>
      </c>
      <c r="U202" s="6" t="e">
        <f>#REF!*N202</f>
        <v>#REF!</v>
      </c>
      <c r="V202" s="6" t="e">
        <f>#REF!*O202</f>
        <v>#REF!</v>
      </c>
      <c r="W202" s="6" t="e">
        <f>#REF!*P202</f>
        <v>#REF!</v>
      </c>
      <c r="X202" s="6" t="e">
        <f>#REF!*Q202</f>
        <v>#REF!</v>
      </c>
      <c r="Y202" s="6" t="e">
        <f>#REF!*R202</f>
        <v>#REF!</v>
      </c>
      <c r="Z202" s="4" t="s">
        <v>179</v>
      </c>
      <c r="AA202" s="4"/>
      <c r="AB202" s="4" t="s">
        <v>180</v>
      </c>
      <c r="AC202" s="4">
        <f t="shared" si="24"/>
        <v>0</v>
      </c>
      <c r="AD202" s="4">
        <f t="shared" si="25"/>
        <v>0</v>
      </c>
      <c r="AE202" s="4">
        <f t="shared" si="25"/>
        <v>0</v>
      </c>
      <c r="AF202" s="4">
        <f t="shared" si="25"/>
        <v>0</v>
      </c>
      <c r="AG202" s="4">
        <f t="shared" si="25"/>
        <v>0</v>
      </c>
      <c r="AH202" s="4">
        <f t="shared" si="25"/>
        <v>0</v>
      </c>
      <c r="AI202" s="4">
        <f t="shared" si="25"/>
        <v>0</v>
      </c>
      <c r="AJ202" s="4"/>
      <c r="AK202" s="4"/>
      <c r="AL202" s="4"/>
      <c r="AM202" s="4"/>
      <c r="AN202" s="4"/>
      <c r="AO202" s="4"/>
      <c r="AP202" s="4"/>
      <c r="AQ202" s="4"/>
      <c r="AR202" s="6"/>
      <c r="AS202" s="6"/>
      <c r="AT202" s="6"/>
      <c r="AU202" s="6"/>
      <c r="AV202" s="6"/>
      <c r="AW202" s="6"/>
      <c r="AX202" s="4"/>
      <c r="AY202" s="4"/>
      <c r="AZ202" s="4"/>
      <c r="BA202" s="4"/>
      <c r="BB202" s="4"/>
      <c r="BC202" s="4"/>
      <c r="BD202" s="4" t="str">
        <f>+"Ø"&amp;C157&amp;" Match ✓"</f>
        <v>Ø21 Match ✓</v>
      </c>
      <c r="BE202" s="4" t="str">
        <f>+"Ø"&amp;C157&amp;" saucer?"</f>
        <v>Ø21 saucer?</v>
      </c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52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</row>
    <row r="203" spans="1:223" ht="20" customHeight="1">
      <c r="A203" s="46"/>
      <c r="B203" s="9"/>
      <c r="C203" s="47"/>
      <c r="D203" s="47"/>
      <c r="E203" s="47"/>
      <c r="F203" s="48"/>
      <c r="G203" s="274"/>
      <c r="H203" s="49"/>
      <c r="I203" s="200" t="s">
        <v>147</v>
      </c>
      <c r="J203" s="307">
        <v>45707</v>
      </c>
      <c r="K203" s="300">
        <v>4570198577074</v>
      </c>
      <c r="L203" s="201"/>
      <c r="M203" s="201"/>
      <c r="N203" s="201"/>
      <c r="O203" s="201"/>
      <c r="P203" s="201"/>
      <c r="Q203" s="201"/>
      <c r="R203" s="201"/>
      <c r="S203" s="6"/>
      <c r="T203" s="6"/>
      <c r="U203" s="6"/>
      <c r="V203" s="6"/>
      <c r="W203" s="6"/>
      <c r="X203" s="6"/>
      <c r="Y203" s="6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6"/>
      <c r="AS203" s="6"/>
      <c r="AT203" s="6"/>
      <c r="AU203" s="6"/>
      <c r="AV203" s="6"/>
      <c r="AW203" s="6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52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</row>
    <row r="204" spans="1:223" ht="20" customHeight="1">
      <c r="A204" s="46"/>
      <c r="B204" s="9"/>
      <c r="C204" s="47"/>
      <c r="D204" s="47"/>
      <c r="E204" s="47"/>
      <c r="F204" s="48"/>
      <c r="G204" s="274"/>
      <c r="H204" s="49"/>
      <c r="I204" s="200" t="s">
        <v>134</v>
      </c>
      <c r="J204" s="307">
        <v>45708</v>
      </c>
      <c r="K204" s="300">
        <v>4570198577081</v>
      </c>
      <c r="L204" s="201"/>
      <c r="M204" s="201"/>
      <c r="N204" s="201"/>
      <c r="O204" s="201"/>
      <c r="P204" s="201"/>
      <c r="Q204" s="201"/>
      <c r="R204" s="201"/>
      <c r="S204" s="6"/>
      <c r="T204" s="6"/>
      <c r="U204" s="6"/>
      <c r="V204" s="6"/>
      <c r="W204" s="6"/>
      <c r="X204" s="6"/>
      <c r="Y204" s="6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6"/>
      <c r="AS204" s="6"/>
      <c r="AT204" s="6"/>
      <c r="AU204" s="6"/>
      <c r="AV204" s="6"/>
      <c r="AW204" s="6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52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</row>
    <row r="205" spans="1:223" ht="20" customHeight="1">
      <c r="A205" s="46"/>
      <c r="B205" s="9"/>
      <c r="C205" s="47"/>
      <c r="D205" s="47"/>
      <c r="E205" s="47"/>
      <c r="F205" s="48"/>
      <c r="G205" s="274"/>
      <c r="H205" s="49"/>
      <c r="I205" s="200" t="s">
        <v>83</v>
      </c>
      <c r="J205" s="307">
        <v>45709</v>
      </c>
      <c r="K205" s="300">
        <v>4570198577098</v>
      </c>
      <c r="L205" s="201"/>
      <c r="M205" s="201"/>
      <c r="N205" s="201"/>
      <c r="O205" s="201"/>
      <c r="P205" s="201"/>
      <c r="Q205" s="201"/>
      <c r="R205" s="201"/>
      <c r="S205" s="6"/>
      <c r="T205" s="6"/>
      <c r="U205" s="6"/>
      <c r="V205" s="6"/>
      <c r="W205" s="6"/>
      <c r="X205" s="6"/>
      <c r="Y205" s="6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6"/>
      <c r="AS205" s="6"/>
      <c r="AT205" s="6"/>
      <c r="AU205" s="6"/>
      <c r="AV205" s="6"/>
      <c r="AW205" s="6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52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</row>
    <row r="206" spans="1:223" ht="20" customHeight="1">
      <c r="A206" s="46"/>
      <c r="B206" s="9"/>
      <c r="C206" s="47"/>
      <c r="D206" s="47"/>
      <c r="E206" s="47"/>
      <c r="F206" s="48"/>
      <c r="G206" s="274"/>
      <c r="H206" s="49"/>
      <c r="I206" s="200" t="s">
        <v>135</v>
      </c>
      <c r="J206" s="307">
        <v>45710</v>
      </c>
      <c r="K206" s="300">
        <v>4570198577104</v>
      </c>
      <c r="L206" s="201"/>
      <c r="M206" s="201"/>
      <c r="N206" s="201"/>
      <c r="O206" s="201"/>
      <c r="P206" s="201"/>
      <c r="Q206" s="201"/>
      <c r="R206" s="201"/>
      <c r="S206" s="6"/>
      <c r="T206" s="6"/>
      <c r="U206" s="6"/>
      <c r="V206" s="6"/>
      <c r="W206" s="6"/>
      <c r="X206" s="6"/>
      <c r="Y206" s="6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6"/>
      <c r="AS206" s="6"/>
      <c r="AT206" s="6"/>
      <c r="AU206" s="6"/>
      <c r="AV206" s="6"/>
      <c r="AW206" s="6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52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</row>
    <row r="207" spans="1:223" ht="20" customHeight="1">
      <c r="A207" s="46"/>
      <c r="B207" s="9"/>
      <c r="C207" s="47"/>
      <c r="D207" s="47"/>
      <c r="E207" s="47"/>
      <c r="F207" s="48"/>
      <c r="G207" s="274"/>
      <c r="H207" s="49"/>
      <c r="I207" s="200" t="s">
        <v>136</v>
      </c>
      <c r="J207" s="307">
        <v>45711</v>
      </c>
      <c r="K207" s="300">
        <v>4570198577111</v>
      </c>
      <c r="L207" s="201"/>
      <c r="M207" s="201"/>
      <c r="N207" s="201"/>
      <c r="O207" s="201"/>
      <c r="P207" s="201"/>
      <c r="Q207" s="201"/>
      <c r="R207" s="201"/>
      <c r="S207" s="6"/>
      <c r="T207" s="6"/>
      <c r="U207" s="6"/>
      <c r="V207" s="6"/>
      <c r="W207" s="6"/>
      <c r="X207" s="6"/>
      <c r="Y207" s="6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6"/>
      <c r="AS207" s="6"/>
      <c r="AT207" s="6"/>
      <c r="AU207" s="6"/>
      <c r="AV207" s="6"/>
      <c r="AW207" s="6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52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</row>
    <row r="208" spans="1:223" ht="20" customHeight="1">
      <c r="A208" s="46"/>
      <c r="B208" s="9"/>
      <c r="C208" s="185"/>
      <c r="D208" s="185"/>
      <c r="E208" s="185"/>
      <c r="F208" s="186"/>
      <c r="G208" s="275"/>
      <c r="H208" s="187"/>
      <c r="I208" s="200" t="s">
        <v>170</v>
      </c>
      <c r="J208" s="307">
        <v>45712</v>
      </c>
      <c r="K208" s="300">
        <v>4570198577128</v>
      </c>
      <c r="L208" s="201"/>
      <c r="M208" s="201"/>
      <c r="N208" s="201"/>
      <c r="O208" s="201"/>
      <c r="P208" s="201"/>
      <c r="Q208" s="201"/>
      <c r="R208" s="201"/>
      <c r="S208" s="6"/>
      <c r="T208" s="6"/>
      <c r="U208" s="6"/>
      <c r="V208" s="6"/>
      <c r="W208" s="6"/>
      <c r="X208" s="6"/>
      <c r="Y208" s="6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6"/>
      <c r="AS208" s="6"/>
      <c r="AT208" s="6"/>
      <c r="AU208" s="6"/>
      <c r="AV208" s="6"/>
      <c r="AW208" s="6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52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</row>
    <row r="209" spans="1:223" ht="20" customHeight="1">
      <c r="A209" s="46"/>
      <c r="B209" s="53"/>
      <c r="C209" s="47"/>
      <c r="D209" s="47"/>
      <c r="E209" s="47"/>
      <c r="F209" s="48"/>
      <c r="G209" s="274"/>
      <c r="H209" s="49"/>
      <c r="I209" s="61"/>
      <c r="J209" s="70"/>
      <c r="K209" s="20"/>
      <c r="L209" s="21" t="s">
        <v>2</v>
      </c>
      <c r="M209" s="21" t="s">
        <v>2</v>
      </c>
      <c r="N209" s="21"/>
      <c r="O209" s="21" t="s">
        <v>2</v>
      </c>
      <c r="P209" s="22"/>
      <c r="Q209" s="22"/>
      <c r="R209" s="22"/>
      <c r="S209" s="6"/>
      <c r="T209" s="6"/>
      <c r="U209" s="6"/>
      <c r="V209" s="6"/>
      <c r="W209" s="6"/>
      <c r="X209" s="6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6"/>
      <c r="AS209" s="6"/>
      <c r="AT209" s="6"/>
      <c r="AU209" s="6"/>
      <c r="AV209" s="6"/>
      <c r="AW209" s="6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52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</row>
    <row r="210" spans="1:223" ht="20" customHeight="1">
      <c r="A210" s="38"/>
      <c r="B210" s="39"/>
      <c r="C210" s="265" t="s">
        <v>3</v>
      </c>
      <c r="D210" s="265" t="s">
        <v>4</v>
      </c>
      <c r="E210" s="265" t="s">
        <v>5</v>
      </c>
      <c r="F210" s="265" t="s">
        <v>6</v>
      </c>
      <c r="G210" s="265" t="s">
        <v>1458</v>
      </c>
      <c r="H210" s="267" t="s">
        <v>1460</v>
      </c>
      <c r="I210" s="265"/>
      <c r="J210" s="266" t="s">
        <v>1459</v>
      </c>
      <c r="K210" s="212" t="s">
        <v>7</v>
      </c>
      <c r="L210" s="41" t="s">
        <v>126</v>
      </c>
      <c r="M210" s="41" t="s">
        <v>143</v>
      </c>
      <c r="N210" s="41" t="s">
        <v>127</v>
      </c>
      <c r="O210" s="41" t="s">
        <v>83</v>
      </c>
      <c r="P210" s="41" t="s">
        <v>128</v>
      </c>
      <c r="Q210" s="41" t="s">
        <v>129</v>
      </c>
      <c r="R210" s="41" t="s">
        <v>130</v>
      </c>
      <c r="S210" s="6"/>
      <c r="T210" s="6"/>
      <c r="U210" s="6"/>
      <c r="V210" s="6"/>
      <c r="W210" s="6"/>
      <c r="X210" s="6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6"/>
      <c r="AS210" s="6"/>
      <c r="AT210" s="6"/>
      <c r="AU210" s="6"/>
      <c r="AV210" s="6"/>
      <c r="AW210" s="6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52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</row>
    <row r="211" spans="1:223" ht="20" customHeight="1">
      <c r="A211" s="46"/>
      <c r="B211" s="9" t="s">
        <v>167</v>
      </c>
      <c r="C211" s="47">
        <v>25</v>
      </c>
      <c r="D211" s="47">
        <v>8</v>
      </c>
      <c r="E211" s="47"/>
      <c r="F211" s="48">
        <v>2</v>
      </c>
      <c r="G211" s="274">
        <v>14000</v>
      </c>
      <c r="H211" s="49"/>
      <c r="I211" s="198" t="s">
        <v>78</v>
      </c>
      <c r="J211" s="305">
        <v>45713</v>
      </c>
      <c r="K211" s="298">
        <v>4570198577135</v>
      </c>
      <c r="L211" s="199"/>
      <c r="M211" s="199"/>
      <c r="N211" s="207"/>
      <c r="O211" s="199"/>
      <c r="P211" s="199"/>
      <c r="Q211" s="199"/>
      <c r="R211" s="199"/>
      <c r="S211" s="6" t="e">
        <f>#REF!*L211</f>
        <v>#REF!</v>
      </c>
      <c r="T211" s="6" t="e">
        <f>#REF!*M211</f>
        <v>#REF!</v>
      </c>
      <c r="U211" s="6" t="e">
        <f>#REF!*N211</f>
        <v>#REF!</v>
      </c>
      <c r="V211" s="6" t="e">
        <f>#REF!*O211</f>
        <v>#REF!</v>
      </c>
      <c r="W211" s="6" t="e">
        <f>#REF!*P211</f>
        <v>#REF!</v>
      </c>
      <c r="X211" s="6" t="e">
        <f>#REF!*Q211</f>
        <v>#REF!</v>
      </c>
      <c r="Y211" s="6" t="e">
        <f>#REF!*R211</f>
        <v>#REF!</v>
      </c>
      <c r="Z211" s="4" t="s">
        <v>181</v>
      </c>
      <c r="AA211" s="4"/>
      <c r="AB211" s="4" t="s">
        <v>182</v>
      </c>
      <c r="AC211" s="4">
        <f t="shared" si="24"/>
        <v>0</v>
      </c>
      <c r="AD211" s="4">
        <f t="shared" si="25"/>
        <v>0</v>
      </c>
      <c r="AE211" s="4">
        <f t="shared" si="25"/>
        <v>0</v>
      </c>
      <c r="AF211" s="4">
        <f t="shared" si="25"/>
        <v>0</v>
      </c>
      <c r="AG211" s="4">
        <f t="shared" si="25"/>
        <v>0</v>
      </c>
      <c r="AH211" s="4">
        <f t="shared" si="25"/>
        <v>0</v>
      </c>
      <c r="AI211" s="4">
        <f t="shared" si="25"/>
        <v>0</v>
      </c>
      <c r="AJ211" s="4"/>
      <c r="AK211" s="4"/>
      <c r="AL211" s="4"/>
      <c r="AM211" s="4"/>
      <c r="AN211" s="4"/>
      <c r="AO211" s="4"/>
      <c r="AP211" s="4"/>
      <c r="AQ211" s="4"/>
      <c r="AR211" s="6"/>
      <c r="AS211" s="6"/>
      <c r="AT211" s="6"/>
      <c r="AU211" s="6"/>
      <c r="AV211" s="6"/>
      <c r="AW211" s="6"/>
      <c r="AX211" s="4"/>
      <c r="AY211" s="4"/>
      <c r="AZ211" s="4"/>
      <c r="BA211" s="4"/>
      <c r="BB211" s="4"/>
      <c r="BC211" s="4"/>
      <c r="BD211" s="4" t="str">
        <f>+"Ø"&amp;C159&amp;" Match ✓"</f>
        <v>Ø25 Match ✓</v>
      </c>
      <c r="BE211" s="4" t="str">
        <f>+"Ø"&amp;C159&amp;" saucer?"</f>
        <v>Ø25 saucer?</v>
      </c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52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</row>
    <row r="212" spans="1:223" ht="20" customHeight="1">
      <c r="A212" s="46"/>
      <c r="B212" s="9"/>
      <c r="C212" s="47"/>
      <c r="D212" s="47"/>
      <c r="E212" s="47"/>
      <c r="F212" s="48"/>
      <c r="G212" s="274"/>
      <c r="H212" s="49"/>
      <c r="I212" s="200" t="s">
        <v>147</v>
      </c>
      <c r="J212" s="307">
        <v>45714</v>
      </c>
      <c r="K212" s="300">
        <v>4570198577142</v>
      </c>
      <c r="L212" s="201"/>
      <c r="M212" s="201"/>
      <c r="N212" s="201"/>
      <c r="O212" s="201"/>
      <c r="P212" s="201"/>
      <c r="Q212" s="201"/>
      <c r="R212" s="201"/>
      <c r="S212" s="6"/>
      <c r="T212" s="6"/>
      <c r="U212" s="6"/>
      <c r="V212" s="6"/>
      <c r="W212" s="6"/>
      <c r="X212" s="6"/>
      <c r="Y212" s="6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6"/>
      <c r="AS212" s="6"/>
      <c r="AT212" s="6"/>
      <c r="AU212" s="6"/>
      <c r="AV212" s="6"/>
      <c r="AW212" s="6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52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</row>
    <row r="213" spans="1:223" ht="20" customHeight="1">
      <c r="A213" s="46"/>
      <c r="B213" s="9"/>
      <c r="C213" s="47"/>
      <c r="D213" s="47"/>
      <c r="E213" s="47"/>
      <c r="F213" s="48"/>
      <c r="G213" s="274"/>
      <c r="H213" s="49"/>
      <c r="I213" s="200" t="s">
        <v>134</v>
      </c>
      <c r="J213" s="307">
        <v>45715</v>
      </c>
      <c r="K213" s="300">
        <v>4570198577159</v>
      </c>
      <c r="L213" s="201"/>
      <c r="M213" s="201"/>
      <c r="N213" s="201"/>
      <c r="O213" s="201"/>
      <c r="P213" s="201"/>
      <c r="Q213" s="201"/>
      <c r="R213" s="201"/>
      <c r="S213" s="6"/>
      <c r="T213" s="6"/>
      <c r="U213" s="6"/>
      <c r="V213" s="6"/>
      <c r="W213" s="6"/>
      <c r="X213" s="6"/>
      <c r="Y213" s="6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6"/>
      <c r="AS213" s="6"/>
      <c r="AT213" s="6"/>
      <c r="AU213" s="6"/>
      <c r="AV213" s="6"/>
      <c r="AW213" s="6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52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</row>
    <row r="214" spans="1:223" ht="20" customHeight="1">
      <c r="A214" s="46"/>
      <c r="B214" s="9"/>
      <c r="C214" s="47"/>
      <c r="D214" s="47"/>
      <c r="E214" s="47"/>
      <c r="F214" s="48"/>
      <c r="G214" s="274"/>
      <c r="H214" s="49"/>
      <c r="I214" s="200" t="s">
        <v>83</v>
      </c>
      <c r="J214" s="307">
        <v>45716</v>
      </c>
      <c r="K214" s="300">
        <v>4570198577166</v>
      </c>
      <c r="L214" s="201"/>
      <c r="M214" s="201"/>
      <c r="N214" s="201"/>
      <c r="O214" s="201"/>
      <c r="P214" s="201"/>
      <c r="Q214" s="201"/>
      <c r="R214" s="201"/>
      <c r="S214" s="6"/>
      <c r="T214" s="6"/>
      <c r="U214" s="6"/>
      <c r="V214" s="6"/>
      <c r="W214" s="6"/>
      <c r="X214" s="6"/>
      <c r="Y214" s="6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6"/>
      <c r="AS214" s="6"/>
      <c r="AT214" s="6"/>
      <c r="AU214" s="6"/>
      <c r="AV214" s="6"/>
      <c r="AW214" s="6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52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</row>
    <row r="215" spans="1:223" ht="20" customHeight="1">
      <c r="A215" s="46"/>
      <c r="B215" s="9"/>
      <c r="C215" s="47"/>
      <c r="D215" s="47"/>
      <c r="E215" s="47"/>
      <c r="F215" s="48"/>
      <c r="G215" s="274"/>
      <c r="H215" s="49"/>
      <c r="I215" s="200" t="s">
        <v>135</v>
      </c>
      <c r="J215" s="307">
        <v>45717</v>
      </c>
      <c r="K215" s="300">
        <v>4570198577173</v>
      </c>
      <c r="L215" s="201"/>
      <c r="M215" s="201"/>
      <c r="N215" s="201"/>
      <c r="O215" s="201"/>
      <c r="P215" s="201"/>
      <c r="Q215" s="201"/>
      <c r="R215" s="201"/>
      <c r="S215" s="6"/>
      <c r="T215" s="6"/>
      <c r="U215" s="6"/>
      <c r="V215" s="6"/>
      <c r="W215" s="6"/>
      <c r="X215" s="6"/>
      <c r="Y215" s="6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6"/>
      <c r="AS215" s="6"/>
      <c r="AT215" s="6"/>
      <c r="AU215" s="6"/>
      <c r="AV215" s="6"/>
      <c r="AW215" s="6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52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</row>
    <row r="216" spans="1:223" ht="20" customHeight="1">
      <c r="A216" s="46"/>
      <c r="B216" s="9"/>
      <c r="C216" s="47"/>
      <c r="D216" s="47"/>
      <c r="E216" s="47"/>
      <c r="F216" s="48"/>
      <c r="G216" s="274"/>
      <c r="H216" s="49"/>
      <c r="I216" s="200" t="s">
        <v>136</v>
      </c>
      <c r="J216" s="307">
        <v>45718</v>
      </c>
      <c r="K216" s="300">
        <v>4570198577180</v>
      </c>
      <c r="L216" s="201"/>
      <c r="M216" s="201"/>
      <c r="N216" s="201"/>
      <c r="O216" s="201"/>
      <c r="P216" s="201"/>
      <c r="Q216" s="201"/>
      <c r="R216" s="201"/>
      <c r="S216" s="6"/>
      <c r="T216" s="6"/>
      <c r="U216" s="6"/>
      <c r="V216" s="6"/>
      <c r="W216" s="6"/>
      <c r="X216" s="6"/>
      <c r="Y216" s="6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6"/>
      <c r="AS216" s="6"/>
      <c r="AT216" s="6"/>
      <c r="AU216" s="6"/>
      <c r="AV216" s="6"/>
      <c r="AW216" s="6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52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</row>
    <row r="217" spans="1:223" ht="20" customHeight="1">
      <c r="A217" s="46"/>
      <c r="B217" s="9"/>
      <c r="C217" s="185"/>
      <c r="D217" s="185"/>
      <c r="E217" s="185"/>
      <c r="F217" s="186"/>
      <c r="G217" s="275"/>
      <c r="H217" s="187"/>
      <c r="I217" s="200" t="s">
        <v>170</v>
      </c>
      <c r="J217" s="307">
        <v>45719</v>
      </c>
      <c r="K217" s="300">
        <v>4570198577197</v>
      </c>
      <c r="L217" s="201"/>
      <c r="M217" s="201"/>
      <c r="N217" s="201"/>
      <c r="O217" s="201"/>
      <c r="P217" s="201"/>
      <c r="Q217" s="201"/>
      <c r="R217" s="201"/>
      <c r="S217" s="6"/>
      <c r="T217" s="6"/>
      <c r="U217" s="6"/>
      <c r="V217" s="6"/>
      <c r="W217" s="6"/>
      <c r="X217" s="6"/>
      <c r="Y217" s="6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6"/>
      <c r="AS217" s="6"/>
      <c r="AT217" s="6"/>
      <c r="AU217" s="6"/>
      <c r="AV217" s="6"/>
      <c r="AW217" s="6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52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</row>
    <row r="218" spans="1:223" ht="20" customHeight="1">
      <c r="A218" s="46"/>
      <c r="B218" s="53"/>
      <c r="C218" s="47">
        <v>30</v>
      </c>
      <c r="D218" s="47">
        <v>9</v>
      </c>
      <c r="E218" s="47"/>
      <c r="F218" s="48">
        <v>1</v>
      </c>
      <c r="G218" s="274">
        <v>17000</v>
      </c>
      <c r="H218" s="49"/>
      <c r="I218" s="200" t="s">
        <v>78</v>
      </c>
      <c r="J218" s="307">
        <v>45720</v>
      </c>
      <c r="K218" s="300">
        <v>4570198577203</v>
      </c>
      <c r="L218" s="201"/>
      <c r="M218" s="201"/>
      <c r="N218" s="209"/>
      <c r="O218" s="209"/>
      <c r="P218" s="201"/>
      <c r="Q218" s="201"/>
      <c r="R218" s="201"/>
      <c r="S218" s="6" t="e">
        <f>#REF!*L218</f>
        <v>#REF!</v>
      </c>
      <c r="T218" s="6" t="e">
        <f>#REF!*M218</f>
        <v>#REF!</v>
      </c>
      <c r="U218" s="6" t="e">
        <f>#REF!*N218</f>
        <v>#REF!</v>
      </c>
      <c r="V218" s="6" t="e">
        <f>#REF!*O218</f>
        <v>#REF!</v>
      </c>
      <c r="W218" s="6" t="e">
        <f>#REF!*P218</f>
        <v>#REF!</v>
      </c>
      <c r="X218" s="6" t="e">
        <f>#REF!*Q218</f>
        <v>#REF!</v>
      </c>
      <c r="Y218" s="6" t="e">
        <f>#REF!*R218</f>
        <v>#REF!</v>
      </c>
      <c r="Z218" s="4" t="s">
        <v>183</v>
      </c>
      <c r="AA218" s="4"/>
      <c r="AB218" s="4" t="s">
        <v>183</v>
      </c>
      <c r="AC218" s="4">
        <f t="shared" si="24"/>
        <v>0</v>
      </c>
      <c r="AD218" s="4">
        <f t="shared" si="25"/>
        <v>0</v>
      </c>
      <c r="AE218" s="4">
        <f t="shared" si="25"/>
        <v>0</v>
      </c>
      <c r="AF218" s="4">
        <f t="shared" si="25"/>
        <v>0</v>
      </c>
      <c r="AG218" s="4">
        <f t="shared" si="25"/>
        <v>0</v>
      </c>
      <c r="AH218" s="4">
        <f t="shared" si="25"/>
        <v>0</v>
      </c>
      <c r="AI218" s="4">
        <f t="shared" si="25"/>
        <v>0</v>
      </c>
      <c r="AJ218" s="4"/>
      <c r="AK218" s="4"/>
      <c r="AL218" s="4"/>
      <c r="AM218" s="4"/>
      <c r="AN218" s="4"/>
      <c r="AO218" s="4"/>
      <c r="AP218" s="4"/>
      <c r="AQ218" s="4"/>
      <c r="AR218" s="6"/>
      <c r="AS218" s="6"/>
      <c r="AT218" s="6"/>
      <c r="AU218" s="6"/>
      <c r="AV218" s="6"/>
      <c r="AW218" s="6"/>
      <c r="AX218" s="4"/>
      <c r="AY218" s="4"/>
      <c r="AZ218" s="4"/>
      <c r="BA218" s="4"/>
      <c r="BB218" s="4"/>
      <c r="BC218" s="4"/>
      <c r="BD218" s="4" t="str">
        <f>+"Ø"&amp;C161&amp;" Match ✓"</f>
        <v>Ø30 Match ✓</v>
      </c>
      <c r="BE218" s="4" t="str">
        <f>+"Ø"&amp;C161&amp;" saucer?"</f>
        <v>Ø30 saucer?</v>
      </c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52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</row>
    <row r="219" spans="1:223" ht="20" customHeight="1">
      <c r="A219" s="46"/>
      <c r="B219" s="9"/>
      <c r="C219" s="47"/>
      <c r="D219" s="47"/>
      <c r="E219" s="47"/>
      <c r="F219" s="48"/>
      <c r="G219" s="274"/>
      <c r="H219" s="49"/>
      <c r="I219" s="200" t="s">
        <v>147</v>
      </c>
      <c r="J219" s="307">
        <v>45721</v>
      </c>
      <c r="K219" s="300">
        <v>4570198577210</v>
      </c>
      <c r="L219" s="201"/>
      <c r="M219" s="201"/>
      <c r="N219" s="201"/>
      <c r="O219" s="201"/>
      <c r="P219" s="201"/>
      <c r="Q219" s="201"/>
      <c r="R219" s="201"/>
      <c r="S219" s="6"/>
      <c r="T219" s="6"/>
      <c r="U219" s="6"/>
      <c r="V219" s="6"/>
      <c r="W219" s="6"/>
      <c r="X219" s="6"/>
      <c r="Y219" s="6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6"/>
      <c r="AS219" s="6"/>
      <c r="AT219" s="6"/>
      <c r="AU219" s="6"/>
      <c r="AV219" s="6"/>
      <c r="AW219" s="6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52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</row>
    <row r="220" spans="1:223" ht="20" customHeight="1">
      <c r="A220" s="46"/>
      <c r="B220" s="9"/>
      <c r="C220" s="47"/>
      <c r="D220" s="47"/>
      <c r="E220" s="47"/>
      <c r="F220" s="48"/>
      <c r="G220" s="274"/>
      <c r="H220" s="49"/>
      <c r="I220" s="200" t="s">
        <v>134</v>
      </c>
      <c r="J220" s="307">
        <v>45722</v>
      </c>
      <c r="K220" s="300">
        <v>4570198577227</v>
      </c>
      <c r="L220" s="201"/>
      <c r="M220" s="201"/>
      <c r="N220" s="201"/>
      <c r="O220" s="201"/>
      <c r="P220" s="201"/>
      <c r="Q220" s="201"/>
      <c r="R220" s="201"/>
      <c r="S220" s="6"/>
      <c r="T220" s="6"/>
      <c r="U220" s="6"/>
      <c r="V220" s="6"/>
      <c r="W220" s="6"/>
      <c r="X220" s="6"/>
      <c r="Y220" s="6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6"/>
      <c r="AS220" s="6"/>
      <c r="AT220" s="6"/>
      <c r="AU220" s="6"/>
      <c r="AV220" s="6"/>
      <c r="AW220" s="6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52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</row>
    <row r="221" spans="1:223" ht="20" customHeight="1">
      <c r="A221" s="46"/>
      <c r="B221" s="9"/>
      <c r="C221" s="47"/>
      <c r="D221" s="47"/>
      <c r="E221" s="47"/>
      <c r="F221" s="48"/>
      <c r="G221" s="274"/>
      <c r="H221" s="49"/>
      <c r="I221" s="200" t="s">
        <v>83</v>
      </c>
      <c r="J221" s="307">
        <v>45723</v>
      </c>
      <c r="K221" s="300">
        <v>4570198577234</v>
      </c>
      <c r="L221" s="201"/>
      <c r="M221" s="201"/>
      <c r="N221" s="201"/>
      <c r="O221" s="201"/>
      <c r="P221" s="201"/>
      <c r="Q221" s="201"/>
      <c r="R221" s="201"/>
      <c r="S221" s="6"/>
      <c r="T221" s="6"/>
      <c r="U221" s="6"/>
      <c r="V221" s="6"/>
      <c r="W221" s="6"/>
      <c r="X221" s="6"/>
      <c r="Y221" s="6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6"/>
      <c r="AS221" s="6"/>
      <c r="AT221" s="6"/>
      <c r="AU221" s="6"/>
      <c r="AV221" s="6"/>
      <c r="AW221" s="6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52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</row>
    <row r="222" spans="1:223" ht="20" customHeight="1">
      <c r="A222" s="46"/>
      <c r="B222" s="9"/>
      <c r="C222" s="47"/>
      <c r="D222" s="47"/>
      <c r="E222" s="47"/>
      <c r="F222" s="48"/>
      <c r="G222" s="274"/>
      <c r="H222" s="49"/>
      <c r="I222" s="200" t="s">
        <v>135</v>
      </c>
      <c r="J222" s="307">
        <v>45724</v>
      </c>
      <c r="K222" s="300">
        <v>4570198577241</v>
      </c>
      <c r="L222" s="201"/>
      <c r="M222" s="201"/>
      <c r="N222" s="201"/>
      <c r="O222" s="201"/>
      <c r="P222" s="201"/>
      <c r="Q222" s="201"/>
      <c r="R222" s="201"/>
      <c r="S222" s="6"/>
      <c r="T222" s="6"/>
      <c r="U222" s="6"/>
      <c r="V222" s="6"/>
      <c r="W222" s="6"/>
      <c r="X222" s="6"/>
      <c r="Y222" s="6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6"/>
      <c r="AS222" s="6"/>
      <c r="AT222" s="6"/>
      <c r="AU222" s="6"/>
      <c r="AV222" s="6"/>
      <c r="AW222" s="6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52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</row>
    <row r="223" spans="1:223" ht="20" customHeight="1">
      <c r="A223" s="46"/>
      <c r="B223" s="9"/>
      <c r="C223" s="47"/>
      <c r="D223" s="47"/>
      <c r="E223" s="47"/>
      <c r="F223" s="48"/>
      <c r="G223" s="274"/>
      <c r="H223" s="49"/>
      <c r="I223" s="200" t="s">
        <v>136</v>
      </c>
      <c r="J223" s="307">
        <v>45725</v>
      </c>
      <c r="K223" s="300">
        <v>4570198577258</v>
      </c>
      <c r="L223" s="201"/>
      <c r="M223" s="201"/>
      <c r="N223" s="201"/>
      <c r="O223" s="201"/>
      <c r="P223" s="201"/>
      <c r="Q223" s="201"/>
      <c r="R223" s="201"/>
      <c r="S223" s="6"/>
      <c r="T223" s="6"/>
      <c r="U223" s="6"/>
      <c r="V223" s="6"/>
      <c r="W223" s="6"/>
      <c r="X223" s="6"/>
      <c r="Y223" s="6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6"/>
      <c r="AS223" s="6"/>
      <c r="AT223" s="6"/>
      <c r="AU223" s="6"/>
      <c r="AV223" s="6"/>
      <c r="AW223" s="6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52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</row>
    <row r="224" spans="1:223" ht="20" customHeight="1">
      <c r="A224" s="46"/>
      <c r="B224" s="9"/>
      <c r="C224" s="185"/>
      <c r="D224" s="185"/>
      <c r="E224" s="185"/>
      <c r="F224" s="186"/>
      <c r="G224" s="275"/>
      <c r="H224" s="187"/>
      <c r="I224" s="200" t="s">
        <v>170</v>
      </c>
      <c r="J224" s="307">
        <v>45726</v>
      </c>
      <c r="K224" s="300">
        <v>4570198577265</v>
      </c>
      <c r="L224" s="201"/>
      <c r="M224" s="201"/>
      <c r="N224" s="201"/>
      <c r="O224" s="201"/>
      <c r="P224" s="201"/>
      <c r="Q224" s="201"/>
      <c r="R224" s="201"/>
      <c r="S224" s="6"/>
      <c r="T224" s="6"/>
      <c r="U224" s="6"/>
      <c r="V224" s="6"/>
      <c r="W224" s="6"/>
      <c r="X224" s="6"/>
      <c r="Y224" s="6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6"/>
      <c r="AS224" s="6"/>
      <c r="AT224" s="6"/>
      <c r="AU224" s="6"/>
      <c r="AV224" s="6"/>
      <c r="AW224" s="6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52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</row>
    <row r="225" spans="1:223" ht="20" customHeight="1">
      <c r="A225" s="322" t="s">
        <v>184</v>
      </c>
      <c r="B225" s="323"/>
      <c r="C225" s="323"/>
      <c r="D225" s="323"/>
      <c r="E225" s="323"/>
      <c r="F225" s="323"/>
      <c r="G225" s="323"/>
      <c r="H225" s="323"/>
      <c r="I225" s="323"/>
      <c r="J225" s="323"/>
      <c r="K225" s="323"/>
      <c r="L225" s="323"/>
      <c r="M225" s="323"/>
      <c r="N225" s="323"/>
      <c r="O225" s="323"/>
      <c r="P225" s="323"/>
      <c r="Q225" s="323"/>
      <c r="R225" s="323"/>
      <c r="S225" s="6"/>
      <c r="T225" s="6"/>
      <c r="U225" s="6"/>
      <c r="V225" s="6"/>
      <c r="W225" s="6"/>
      <c r="X225" s="6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6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52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</row>
    <row r="226" spans="1:223" ht="20" customHeight="1">
      <c r="A226" s="18"/>
      <c r="B226" s="64"/>
      <c r="C226" s="65"/>
      <c r="D226" s="65"/>
      <c r="E226" s="65"/>
      <c r="F226" s="65"/>
      <c r="G226" s="273"/>
      <c r="H226" s="32"/>
      <c r="I226" s="32"/>
      <c r="J226" s="222"/>
      <c r="K226" s="33"/>
      <c r="L226" s="34"/>
      <c r="M226" s="34"/>
      <c r="N226" s="22"/>
      <c r="O226" s="22"/>
      <c r="P226" s="22"/>
      <c r="Q226" s="22"/>
      <c r="R226" s="22"/>
      <c r="S226" s="6"/>
      <c r="T226" s="6"/>
      <c r="U226" s="6"/>
      <c r="V226" s="6"/>
      <c r="W226" s="6"/>
      <c r="X226" s="6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6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52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</row>
    <row r="227" spans="1:223" ht="20" customHeight="1">
      <c r="A227" s="38"/>
      <c r="B227" s="39"/>
      <c r="C227" s="265" t="s">
        <v>3</v>
      </c>
      <c r="D227" s="265" t="s">
        <v>4</v>
      </c>
      <c r="E227" s="265" t="s">
        <v>5</v>
      </c>
      <c r="F227" s="265" t="s">
        <v>6</v>
      </c>
      <c r="G227" s="265" t="s">
        <v>1458</v>
      </c>
      <c r="H227" s="267" t="s">
        <v>1460</v>
      </c>
      <c r="I227" s="265"/>
      <c r="J227" s="266" t="s">
        <v>1459</v>
      </c>
      <c r="K227" s="212" t="s">
        <v>7</v>
      </c>
      <c r="L227" s="41" t="s">
        <v>76</v>
      </c>
      <c r="M227" s="41" t="s">
        <v>185</v>
      </c>
      <c r="N227" s="5"/>
      <c r="O227" s="5"/>
      <c r="P227" s="5"/>
      <c r="Q227" s="5"/>
      <c r="R227" s="5"/>
      <c r="S227" s="6" t="s">
        <v>10</v>
      </c>
      <c r="T227" s="6" t="s">
        <v>11</v>
      </c>
      <c r="U227" s="6" t="s">
        <v>12</v>
      </c>
      <c r="V227" s="6" t="s">
        <v>13</v>
      </c>
      <c r="W227" s="6" t="s">
        <v>14</v>
      </c>
      <c r="X227" s="6" t="s">
        <v>15</v>
      </c>
      <c r="Y227" s="6" t="s">
        <v>16</v>
      </c>
      <c r="Z227" s="4" t="s">
        <v>17</v>
      </c>
      <c r="AA227" s="4" t="s">
        <v>18</v>
      </c>
      <c r="AB227" s="4" t="s">
        <v>19</v>
      </c>
      <c r="AC227" s="4" t="s">
        <v>10</v>
      </c>
      <c r="AD227" s="4" t="s">
        <v>11</v>
      </c>
      <c r="AE227" s="4" t="s">
        <v>12</v>
      </c>
      <c r="AF227" s="4" t="s">
        <v>13</v>
      </c>
      <c r="AG227" s="4" t="s">
        <v>14</v>
      </c>
      <c r="AH227" s="4" t="s">
        <v>15</v>
      </c>
      <c r="AI227" s="4" t="s">
        <v>16</v>
      </c>
      <c r="AJ227" s="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"/>
      <c r="AY227" s="4"/>
      <c r="AZ227" s="4"/>
      <c r="BA227" s="4"/>
      <c r="BB227" s="4"/>
      <c r="BC227" s="44" t="s">
        <v>107</v>
      </c>
      <c r="BD227" s="44" t="s">
        <v>108</v>
      </c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52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</row>
    <row r="228" spans="1:223" ht="20" customHeight="1">
      <c r="A228" s="46"/>
      <c r="B228" s="9" t="s">
        <v>186</v>
      </c>
      <c r="C228" s="47">
        <v>12</v>
      </c>
      <c r="D228" s="47">
        <v>16</v>
      </c>
      <c r="E228" s="47"/>
      <c r="F228" s="48">
        <v>6</v>
      </c>
      <c r="G228" s="274">
        <v>18000</v>
      </c>
      <c r="H228" s="50"/>
      <c r="I228" s="198" t="s">
        <v>87</v>
      </c>
      <c r="J228" s="297">
        <v>45727</v>
      </c>
      <c r="K228" s="298">
        <v>4570198577272</v>
      </c>
      <c r="L228" s="199"/>
      <c r="M228" s="199"/>
      <c r="N228" s="317" t="str">
        <f>IF(BC228+BC273=0,"",BE228)</f>
        <v/>
      </c>
      <c r="O228" s="317"/>
      <c r="P228" s="317"/>
      <c r="Q228" s="317"/>
      <c r="R228" s="317"/>
      <c r="S228" s="6" t="e">
        <f>#REF!*L228</f>
        <v>#REF!</v>
      </c>
      <c r="T228" s="6" t="e">
        <f>#REF!*M228</f>
        <v>#REF!</v>
      </c>
      <c r="U228" s="6"/>
      <c r="V228" s="6"/>
      <c r="W228" s="6"/>
      <c r="X228" s="6"/>
      <c r="Y228" s="4"/>
      <c r="Z228" s="4" t="s">
        <v>187</v>
      </c>
      <c r="AA228" s="4" t="s">
        <v>188</v>
      </c>
      <c r="AB228" s="4" t="s">
        <v>189</v>
      </c>
      <c r="AC228" s="4">
        <f t="shared" ref="AC228:AC232" si="26">L228</f>
        <v>0</v>
      </c>
      <c r="AD228" s="4">
        <f t="shared" ref="AD228:AD232" si="27">+M228</f>
        <v>0</v>
      </c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6"/>
      <c r="AS228" s="6"/>
      <c r="AT228" s="6"/>
      <c r="AU228" s="6"/>
      <c r="AV228" s="6"/>
      <c r="AW228" s="6"/>
      <c r="AX228" s="4"/>
      <c r="AY228" s="4"/>
      <c r="AZ228" s="4"/>
      <c r="BA228" s="4"/>
      <c r="BB228" s="4"/>
      <c r="BC228" s="4">
        <f>+SUM(L228:M228,L273:M273,L291:R291)</f>
        <v>0</v>
      </c>
      <c r="BD228" s="4">
        <f>+(SUM(L228:M228)*F228)</f>
        <v>0</v>
      </c>
      <c r="BE228" s="4">
        <f>+IF(BD228=BC273,BD273,BE273)</f>
        <v>0</v>
      </c>
      <c r="BF228" s="4">
        <f>+IF(BD228=BC273,BD291,BE291)</f>
        <v>0</v>
      </c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52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</row>
    <row r="229" spans="1:223" ht="20" customHeight="1">
      <c r="A229" s="46"/>
      <c r="B229" s="9"/>
      <c r="C229" s="185"/>
      <c r="D229" s="185"/>
      <c r="E229" s="185"/>
      <c r="F229" s="186"/>
      <c r="G229" s="275"/>
      <c r="H229" s="188"/>
      <c r="I229" s="200" t="s">
        <v>84</v>
      </c>
      <c r="J229" s="299">
        <v>45728</v>
      </c>
      <c r="K229" s="300">
        <v>4570198577289</v>
      </c>
      <c r="L229" s="201"/>
      <c r="M229" s="201"/>
      <c r="N229" s="53"/>
      <c r="O229" s="53"/>
      <c r="P229" s="53"/>
      <c r="Q229" s="53"/>
      <c r="R229" s="53"/>
      <c r="S229" s="6"/>
      <c r="T229" s="6"/>
      <c r="U229" s="6"/>
      <c r="V229" s="6"/>
      <c r="W229" s="6"/>
      <c r="X229" s="6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6"/>
      <c r="AS229" s="6"/>
      <c r="AT229" s="6"/>
      <c r="AU229" s="6"/>
      <c r="AV229" s="6"/>
      <c r="AW229" s="6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52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</row>
    <row r="230" spans="1:223" ht="20" customHeight="1">
      <c r="A230" s="46"/>
      <c r="B230" s="53"/>
      <c r="C230" s="47">
        <v>14</v>
      </c>
      <c r="D230" s="47">
        <v>18</v>
      </c>
      <c r="E230" s="47"/>
      <c r="F230" s="48">
        <v>6</v>
      </c>
      <c r="G230" s="274">
        <v>24000</v>
      </c>
      <c r="H230" s="50"/>
      <c r="I230" s="200" t="s">
        <v>87</v>
      </c>
      <c r="J230" s="299">
        <v>45729</v>
      </c>
      <c r="K230" s="300">
        <v>4570198577296</v>
      </c>
      <c r="L230" s="201"/>
      <c r="M230" s="201"/>
      <c r="N230" s="317"/>
      <c r="O230" s="317"/>
      <c r="P230" s="317"/>
      <c r="Q230" s="317"/>
      <c r="R230" s="317"/>
      <c r="S230" s="6" t="e">
        <f>#REF!*L230</f>
        <v>#REF!</v>
      </c>
      <c r="T230" s="6" t="e">
        <f>#REF!*M230</f>
        <v>#REF!</v>
      </c>
      <c r="U230" s="6"/>
      <c r="V230" s="6"/>
      <c r="W230" s="6"/>
      <c r="X230" s="6"/>
      <c r="Y230" s="4"/>
      <c r="Z230" s="4" t="s">
        <v>190</v>
      </c>
      <c r="AA230" s="4" t="s">
        <v>191</v>
      </c>
      <c r="AB230" s="4" t="s">
        <v>192</v>
      </c>
      <c r="AC230" s="4">
        <f t="shared" si="26"/>
        <v>0</v>
      </c>
      <c r="AD230" s="4">
        <f t="shared" si="27"/>
        <v>0</v>
      </c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6"/>
      <c r="AS230" s="6"/>
      <c r="AT230" s="6"/>
      <c r="AU230" s="6"/>
      <c r="AV230" s="6"/>
      <c r="AW230" s="6"/>
      <c r="AX230" s="4"/>
      <c r="AY230" s="4"/>
      <c r="AZ230" s="4"/>
      <c r="BA230" s="4"/>
      <c r="BB230" s="4"/>
      <c r="BC230" s="4" t="e">
        <f>+SUM(L230:M230,L274:M274,#REF!)</f>
        <v>#REF!</v>
      </c>
      <c r="BD230" s="4">
        <f>+(SUM(L230:M230)*F230)</f>
        <v>0</v>
      </c>
      <c r="BE230" s="4">
        <f>+IF(BD230=BC274,BD274,BE274)</f>
        <v>0</v>
      </c>
      <c r="BF230" s="4" t="e">
        <f>+IF(BD230=BC274,#REF!,#REF!)</f>
        <v>#REF!</v>
      </c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52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</row>
    <row r="231" spans="1:223" ht="20" customHeight="1">
      <c r="A231" s="46"/>
      <c r="B231" s="53"/>
      <c r="C231" s="185"/>
      <c r="D231" s="185"/>
      <c r="E231" s="185"/>
      <c r="F231" s="186"/>
      <c r="G231" s="275"/>
      <c r="H231" s="188"/>
      <c r="I231" s="200" t="s">
        <v>84</v>
      </c>
      <c r="J231" s="299">
        <v>45730</v>
      </c>
      <c r="K231" s="300">
        <v>4570198577302</v>
      </c>
      <c r="L231" s="201"/>
      <c r="M231" s="201"/>
      <c r="N231" s="53"/>
      <c r="O231" s="53"/>
      <c r="P231" s="53"/>
      <c r="Q231" s="53"/>
      <c r="R231" s="53"/>
      <c r="S231" s="6"/>
      <c r="T231" s="6"/>
      <c r="U231" s="6"/>
      <c r="V231" s="6"/>
      <c r="W231" s="6"/>
      <c r="X231" s="6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6"/>
      <c r="AS231" s="6"/>
      <c r="AT231" s="6"/>
      <c r="AU231" s="6"/>
      <c r="AV231" s="6"/>
      <c r="AW231" s="6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52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</row>
    <row r="232" spans="1:223" ht="20" customHeight="1">
      <c r="A232" s="46"/>
      <c r="B232" s="53"/>
      <c r="C232" s="47">
        <v>16</v>
      </c>
      <c r="D232" s="47">
        <v>20</v>
      </c>
      <c r="E232" s="47"/>
      <c r="F232" s="48">
        <v>6</v>
      </c>
      <c r="G232" s="274">
        <v>28000</v>
      </c>
      <c r="H232" s="50"/>
      <c r="I232" s="200" t="s">
        <v>87</v>
      </c>
      <c r="J232" s="299">
        <v>45731</v>
      </c>
      <c r="K232" s="300">
        <v>4570198577319</v>
      </c>
      <c r="L232" s="201"/>
      <c r="M232" s="201"/>
      <c r="N232" s="317" t="str">
        <f>IF(BC232+BC275=0,"",BE232)</f>
        <v/>
      </c>
      <c r="O232" s="317"/>
      <c r="P232" s="317"/>
      <c r="Q232" s="317"/>
      <c r="R232" s="317"/>
      <c r="S232" s="6" t="e">
        <f>#REF!*L232</f>
        <v>#REF!</v>
      </c>
      <c r="T232" s="6" t="e">
        <f>#REF!*M232</f>
        <v>#REF!</v>
      </c>
      <c r="U232" s="6"/>
      <c r="V232" s="6"/>
      <c r="W232" s="6"/>
      <c r="X232" s="6"/>
      <c r="Y232" s="4"/>
      <c r="Z232" s="4" t="s">
        <v>193</v>
      </c>
      <c r="AA232" s="4" t="s">
        <v>194</v>
      </c>
      <c r="AB232" s="4" t="s">
        <v>195</v>
      </c>
      <c r="AC232" s="4">
        <f t="shared" si="26"/>
        <v>0</v>
      </c>
      <c r="AD232" s="4">
        <f t="shared" si="27"/>
        <v>0</v>
      </c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6"/>
      <c r="AS232" s="6"/>
      <c r="AT232" s="6"/>
      <c r="AU232" s="6"/>
      <c r="AV232" s="6"/>
      <c r="AW232" s="6"/>
      <c r="AX232" s="4"/>
      <c r="AY232" s="4"/>
      <c r="AZ232" s="4"/>
      <c r="BA232" s="4"/>
      <c r="BB232" s="4"/>
      <c r="BC232" s="4">
        <f>+SUM(L232:M232,L242:R242,L275:M275,L295:R295)</f>
        <v>0</v>
      </c>
      <c r="BD232" s="4">
        <f>+(SUM(L232:M232)*F232)+(SUM(L242:R242)*F242)</f>
        <v>0</v>
      </c>
      <c r="BE232" s="4">
        <f>+IF(BD232=BC275,BD275,BE275)</f>
        <v>0</v>
      </c>
      <c r="BF232" s="4">
        <f>+IF(BD232=BC275,BD295,BE295)</f>
        <v>0</v>
      </c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52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</row>
    <row r="233" spans="1:223" ht="20" customHeight="1">
      <c r="A233" s="46"/>
      <c r="B233" s="53"/>
      <c r="C233" s="185"/>
      <c r="D233" s="185"/>
      <c r="E233" s="185"/>
      <c r="F233" s="186"/>
      <c r="G233" s="275"/>
      <c r="H233" s="188"/>
      <c r="I233" s="200" t="s">
        <v>84</v>
      </c>
      <c r="J233" s="299">
        <v>45732</v>
      </c>
      <c r="K233" s="300">
        <v>4570198577326</v>
      </c>
      <c r="L233" s="201"/>
      <c r="M233" s="201"/>
      <c r="N233" s="53"/>
      <c r="O233" s="53"/>
      <c r="P233" s="53"/>
      <c r="Q233" s="53"/>
      <c r="R233" s="53"/>
      <c r="S233" s="6"/>
      <c r="T233" s="6"/>
      <c r="U233" s="6"/>
      <c r="V233" s="6"/>
      <c r="W233" s="6"/>
      <c r="X233" s="6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6"/>
      <c r="AS233" s="6"/>
      <c r="AT233" s="6"/>
      <c r="AU233" s="6"/>
      <c r="AV233" s="6"/>
      <c r="AW233" s="6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52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</row>
    <row r="234" spans="1:223" ht="20" customHeight="1">
      <c r="A234" s="318" t="s">
        <v>196</v>
      </c>
      <c r="B234" s="319"/>
      <c r="C234" s="319"/>
      <c r="D234" s="319"/>
      <c r="E234" s="319"/>
      <c r="F234" s="319"/>
      <c r="G234" s="282"/>
      <c r="H234" s="77"/>
      <c r="I234" s="77"/>
      <c r="J234" s="224"/>
      <c r="K234" s="214"/>
      <c r="L234" s="78"/>
      <c r="M234" s="78"/>
      <c r="N234" s="78"/>
      <c r="O234" s="78"/>
      <c r="P234" s="78"/>
      <c r="Q234" s="78"/>
      <c r="R234" s="78"/>
      <c r="S234" s="6"/>
      <c r="T234" s="6"/>
      <c r="U234" s="6"/>
      <c r="V234" s="6"/>
      <c r="W234" s="6"/>
      <c r="X234" s="6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6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52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</row>
    <row r="235" spans="1:223" ht="20" customHeight="1">
      <c r="A235" s="18"/>
      <c r="B235" s="30"/>
      <c r="C235" s="31"/>
      <c r="D235" s="31"/>
      <c r="E235" s="31"/>
      <c r="F235" s="31"/>
      <c r="G235" s="273"/>
      <c r="H235" s="32"/>
      <c r="I235" s="32"/>
      <c r="J235" s="222"/>
      <c r="K235" s="33"/>
      <c r="L235" s="34"/>
      <c r="M235" s="34"/>
      <c r="N235" s="22"/>
      <c r="O235" s="22"/>
      <c r="P235" s="22"/>
      <c r="Q235" s="22"/>
      <c r="R235" s="22"/>
      <c r="S235" s="6"/>
      <c r="T235" s="6"/>
      <c r="U235" s="6"/>
      <c r="V235" s="6"/>
      <c r="W235" s="6"/>
      <c r="X235" s="6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6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52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</row>
    <row r="236" spans="1:223" ht="20" customHeight="1">
      <c r="A236" s="38"/>
      <c r="B236" s="39"/>
      <c r="C236" s="265" t="s">
        <v>3</v>
      </c>
      <c r="D236" s="265" t="s">
        <v>4</v>
      </c>
      <c r="E236" s="265" t="s">
        <v>5</v>
      </c>
      <c r="F236" s="265" t="s">
        <v>6</v>
      </c>
      <c r="G236" s="265" t="s">
        <v>1458</v>
      </c>
      <c r="H236" s="267" t="s">
        <v>1460</v>
      </c>
      <c r="I236" s="265"/>
      <c r="J236" s="266" t="s">
        <v>1459</v>
      </c>
      <c r="K236" s="212" t="s">
        <v>7</v>
      </c>
      <c r="L236" s="41" t="s">
        <v>8</v>
      </c>
      <c r="M236" s="41" t="s">
        <v>9</v>
      </c>
      <c r="N236" s="5"/>
      <c r="O236" s="5"/>
      <c r="P236" s="5"/>
      <c r="Q236" s="5"/>
      <c r="R236" s="5"/>
      <c r="S236" s="6" t="s">
        <v>10</v>
      </c>
      <c r="T236" s="6" t="s">
        <v>11</v>
      </c>
      <c r="U236" s="6" t="s">
        <v>12</v>
      </c>
      <c r="V236" s="6" t="s">
        <v>13</v>
      </c>
      <c r="W236" s="6" t="s">
        <v>14</v>
      </c>
      <c r="X236" s="6" t="s">
        <v>15</v>
      </c>
      <c r="Y236" s="6" t="s">
        <v>16</v>
      </c>
      <c r="Z236" s="4" t="s">
        <v>17</v>
      </c>
      <c r="AA236" s="4" t="s">
        <v>18</v>
      </c>
      <c r="AB236" s="4" t="s">
        <v>19</v>
      </c>
      <c r="AC236" s="4" t="s">
        <v>10</v>
      </c>
      <c r="AD236" s="4" t="s">
        <v>11</v>
      </c>
      <c r="AE236" s="4" t="s">
        <v>12</v>
      </c>
      <c r="AF236" s="4" t="s">
        <v>13</v>
      </c>
      <c r="AG236" s="4" t="s">
        <v>14</v>
      </c>
      <c r="AH236" s="4" t="s">
        <v>15</v>
      </c>
      <c r="AI236" s="4"/>
      <c r="AJ236" s="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52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</row>
    <row r="237" spans="1:223" ht="20" customHeight="1">
      <c r="A237" s="46"/>
      <c r="B237" s="9" t="s">
        <v>197</v>
      </c>
      <c r="C237" s="47">
        <v>9</v>
      </c>
      <c r="D237" s="47">
        <v>6</v>
      </c>
      <c r="E237" s="47"/>
      <c r="F237" s="48">
        <v>8</v>
      </c>
      <c r="G237" s="274">
        <v>8000</v>
      </c>
      <c r="H237" s="49"/>
      <c r="I237" s="268" t="s">
        <v>22</v>
      </c>
      <c r="J237" s="301">
        <v>45733</v>
      </c>
      <c r="K237" s="298">
        <v>4570198577333</v>
      </c>
      <c r="L237" s="199"/>
      <c r="M237" s="199"/>
      <c r="N237" s="79"/>
      <c r="O237" s="79"/>
      <c r="P237" s="79"/>
      <c r="Q237" s="79"/>
      <c r="R237" s="79"/>
      <c r="S237" s="6" t="e">
        <f>#REF!*L237</f>
        <v>#REF!</v>
      </c>
      <c r="T237" s="6" t="e">
        <f>#REF!*M237</f>
        <v>#REF!</v>
      </c>
      <c r="U237" s="6"/>
      <c r="V237" s="6"/>
      <c r="W237" s="6"/>
      <c r="X237" s="6"/>
      <c r="Y237" s="4"/>
      <c r="Z237" s="4" t="s">
        <v>198</v>
      </c>
      <c r="AA237" s="4"/>
      <c r="AB237" s="4" t="s">
        <v>199</v>
      </c>
      <c r="AC237" s="4">
        <f>L237</f>
        <v>0</v>
      </c>
      <c r="AD237" s="4">
        <f>+M237</f>
        <v>0</v>
      </c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6"/>
      <c r="AS237" s="6"/>
      <c r="AT237" s="6"/>
      <c r="AU237" s="6"/>
      <c r="AV237" s="6"/>
      <c r="AW237" s="6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52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</row>
    <row r="238" spans="1:223" ht="20" customHeight="1">
      <c r="A238" s="46"/>
      <c r="B238" s="9"/>
      <c r="C238" s="185"/>
      <c r="D238" s="185"/>
      <c r="E238" s="185"/>
      <c r="F238" s="186"/>
      <c r="G238" s="275"/>
      <c r="H238" s="187"/>
      <c r="I238" s="269" t="s">
        <v>26</v>
      </c>
      <c r="J238" s="302">
        <v>45734</v>
      </c>
      <c r="K238" s="300">
        <v>4570198577340</v>
      </c>
      <c r="L238" s="201"/>
      <c r="M238" s="201"/>
      <c r="N238" s="79"/>
      <c r="O238" s="79"/>
      <c r="P238" s="79"/>
      <c r="Q238" s="79"/>
      <c r="R238" s="79"/>
      <c r="S238" s="6"/>
      <c r="T238" s="6"/>
      <c r="U238" s="6"/>
      <c r="V238" s="6"/>
      <c r="W238" s="6"/>
      <c r="X238" s="6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6"/>
      <c r="AS238" s="6"/>
      <c r="AT238" s="6"/>
      <c r="AU238" s="6"/>
      <c r="AV238" s="6"/>
      <c r="AW238" s="6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52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</row>
    <row r="239" spans="1:223" ht="20" customHeight="1">
      <c r="A239" s="46"/>
      <c r="B239" s="9"/>
      <c r="C239" s="47"/>
      <c r="D239" s="47"/>
      <c r="E239" s="47"/>
      <c r="F239" s="48"/>
      <c r="G239" s="274"/>
      <c r="H239" s="49"/>
      <c r="I239" s="80"/>
      <c r="J239" s="55"/>
      <c r="K239" s="20"/>
      <c r="L239" s="21" t="s">
        <v>2</v>
      </c>
      <c r="M239" s="58"/>
      <c r="N239" s="79"/>
      <c r="O239" s="79"/>
      <c r="P239" s="79"/>
      <c r="Q239" s="79"/>
      <c r="R239" s="79"/>
      <c r="S239" s="6"/>
      <c r="T239" s="6"/>
      <c r="U239" s="6"/>
      <c r="V239" s="6"/>
      <c r="W239" s="6"/>
      <c r="X239" s="6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6"/>
      <c r="AS239" s="6"/>
      <c r="AT239" s="6"/>
      <c r="AU239" s="6"/>
      <c r="AV239" s="6"/>
      <c r="AW239" s="6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52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</row>
    <row r="240" spans="1:223" ht="20" customHeight="1">
      <c r="A240" s="3"/>
      <c r="B240" s="2"/>
      <c r="C240" s="81"/>
      <c r="D240" s="81"/>
      <c r="E240" s="81"/>
      <c r="F240" s="81"/>
      <c r="G240" s="283"/>
      <c r="H240" s="82"/>
      <c r="I240" s="80"/>
      <c r="J240" s="55"/>
      <c r="K240" s="20"/>
      <c r="L240" s="41" t="s">
        <v>126</v>
      </c>
      <c r="M240" s="83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6"/>
      <c r="AS240" s="6"/>
      <c r="AT240" s="6"/>
      <c r="AU240" s="6"/>
      <c r="AV240" s="6"/>
      <c r="AW240" s="6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52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</row>
    <row r="241" spans="1:223" ht="20" customHeight="1">
      <c r="A241" s="46"/>
      <c r="B241" s="9" t="s">
        <v>200</v>
      </c>
      <c r="C241" s="185">
        <v>9</v>
      </c>
      <c r="D241" s="185">
        <v>6</v>
      </c>
      <c r="E241" s="185"/>
      <c r="F241" s="186">
        <v>8</v>
      </c>
      <c r="G241" s="275">
        <v>9500</v>
      </c>
      <c r="H241" s="187"/>
      <c r="I241" s="217" t="s">
        <v>78</v>
      </c>
      <c r="J241" s="301">
        <v>45735</v>
      </c>
      <c r="K241" s="298">
        <v>4570198577357</v>
      </c>
      <c r="L241" s="199"/>
      <c r="M241" s="58"/>
      <c r="N241" s="79"/>
      <c r="O241" s="79"/>
      <c r="P241" s="79"/>
      <c r="Q241" s="79"/>
      <c r="R241" s="79"/>
      <c r="S241" s="6" t="e">
        <f>#REF!*L241</f>
        <v>#REF!</v>
      </c>
      <c r="T241" s="6"/>
      <c r="U241" s="6"/>
      <c r="V241" s="6"/>
      <c r="W241" s="6"/>
      <c r="X241" s="6"/>
      <c r="Y241" s="4"/>
      <c r="Z241" s="4" t="s">
        <v>201</v>
      </c>
      <c r="AA241" s="4"/>
      <c r="AB241" s="4" t="s">
        <v>202</v>
      </c>
      <c r="AC241" s="4">
        <f>L241</f>
        <v>0</v>
      </c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6"/>
      <c r="AS241" s="6"/>
      <c r="AT241" s="6"/>
      <c r="AU241" s="6"/>
      <c r="AV241" s="6"/>
      <c r="AW241" s="6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52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</row>
    <row r="242" spans="1:223" ht="20" customHeight="1">
      <c r="A242" s="86" t="s">
        <v>203</v>
      </c>
      <c r="B242" s="87"/>
      <c r="C242" s="88"/>
      <c r="D242" s="88"/>
      <c r="E242" s="88"/>
      <c r="F242" s="88"/>
      <c r="G242" s="284"/>
      <c r="H242" s="89"/>
      <c r="I242" s="89"/>
      <c r="J242" s="90"/>
      <c r="K242" s="215"/>
      <c r="L242" s="88"/>
      <c r="M242" s="88"/>
      <c r="N242" s="25"/>
      <c r="O242" s="25"/>
      <c r="P242" s="25"/>
      <c r="Q242" s="25"/>
      <c r="R242" s="25"/>
      <c r="S242" s="6"/>
      <c r="T242" s="6"/>
      <c r="U242" s="6"/>
      <c r="V242" s="6"/>
      <c r="W242" s="6"/>
      <c r="X242" s="6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6"/>
      <c r="AS242" s="6"/>
      <c r="AT242" s="6"/>
      <c r="AU242" s="6"/>
      <c r="AV242" s="6"/>
      <c r="AW242" s="6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</row>
    <row r="243" spans="1:223" ht="20" customHeight="1">
      <c r="A243" s="18"/>
      <c r="B243" s="9"/>
      <c r="C243" s="18"/>
      <c r="D243" s="18"/>
      <c r="E243" s="18"/>
      <c r="F243" s="18"/>
      <c r="G243" s="273"/>
      <c r="H243" s="32"/>
      <c r="I243" s="32"/>
      <c r="J243" s="222"/>
      <c r="K243" s="33"/>
      <c r="L243" s="34"/>
      <c r="M243" s="34"/>
      <c r="N243" s="34"/>
      <c r="O243" s="34"/>
      <c r="P243" s="21"/>
      <c r="Q243" s="21"/>
      <c r="R243" s="21" t="s">
        <v>2</v>
      </c>
      <c r="S243" s="6"/>
      <c r="T243" s="6"/>
      <c r="U243" s="6"/>
      <c r="V243" s="6"/>
      <c r="W243" s="6"/>
      <c r="X243" s="6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6"/>
      <c r="AS243" s="6"/>
      <c r="AT243" s="6"/>
      <c r="AU243" s="6"/>
      <c r="AV243" s="6"/>
      <c r="AW243" s="6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</row>
    <row r="244" spans="1:223" ht="20" customHeight="1">
      <c r="A244" s="38"/>
      <c r="B244" s="39"/>
      <c r="C244" s="265" t="s">
        <v>3</v>
      </c>
      <c r="D244" s="265" t="s">
        <v>4</v>
      </c>
      <c r="E244" s="265" t="s">
        <v>5</v>
      </c>
      <c r="F244" s="265" t="s">
        <v>6</v>
      </c>
      <c r="G244" s="265" t="s">
        <v>1458</v>
      </c>
      <c r="H244" s="267" t="s">
        <v>1460</v>
      </c>
      <c r="I244" s="265"/>
      <c r="J244" s="266" t="s">
        <v>1459</v>
      </c>
      <c r="K244" s="212" t="s">
        <v>7</v>
      </c>
      <c r="L244" s="41" t="s">
        <v>8</v>
      </c>
      <c r="M244" s="41" t="s">
        <v>9</v>
      </c>
      <c r="N244" s="41"/>
      <c r="O244" s="41"/>
      <c r="P244" s="42"/>
      <c r="Q244" s="42"/>
      <c r="R244" s="42"/>
      <c r="S244" s="6"/>
      <c r="T244" s="6"/>
      <c r="U244" s="6"/>
      <c r="V244" s="6"/>
      <c r="W244" s="6"/>
      <c r="X244" s="6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6"/>
      <c r="AS244" s="6"/>
      <c r="AT244" s="6"/>
      <c r="AU244" s="6"/>
      <c r="AV244" s="6"/>
      <c r="AW244" s="6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</row>
    <row r="245" spans="1:223" ht="20" customHeight="1">
      <c r="A245" s="46"/>
      <c r="B245" s="9" t="s">
        <v>204</v>
      </c>
      <c r="C245" s="47">
        <v>12</v>
      </c>
      <c r="D245" s="47">
        <v>13</v>
      </c>
      <c r="E245" s="47"/>
      <c r="F245" s="48">
        <v>15</v>
      </c>
      <c r="G245" s="274">
        <v>5500</v>
      </c>
      <c r="H245" s="49"/>
      <c r="I245" s="268" t="s">
        <v>22</v>
      </c>
      <c r="J245" s="301">
        <v>45454</v>
      </c>
      <c r="K245" s="298">
        <v>4570198574547</v>
      </c>
      <c r="L245" s="199"/>
      <c r="M245" s="199"/>
      <c r="N245" s="22"/>
      <c r="O245" s="22"/>
      <c r="P245" s="51"/>
      <c r="Q245" s="51"/>
      <c r="R245" s="51"/>
      <c r="S245" s="6" t="e">
        <f>#REF!*L245</f>
        <v>#REF!</v>
      </c>
      <c r="T245" s="6" t="e">
        <f>#REF!*M245</f>
        <v>#REF!</v>
      </c>
      <c r="U245" s="6"/>
      <c r="V245" s="6"/>
      <c r="W245" s="6"/>
      <c r="X245" s="6"/>
      <c r="Y245" s="4"/>
      <c r="Z245" s="4" t="s">
        <v>205</v>
      </c>
      <c r="AA245" s="4" t="s">
        <v>29</v>
      </c>
      <c r="AB245" s="4" t="s">
        <v>206</v>
      </c>
      <c r="AC245" s="4">
        <f t="shared" ref="AC245:AC255" si="28">L245</f>
        <v>0</v>
      </c>
      <c r="AD245" s="4">
        <f t="shared" ref="AD245:AD255" si="29">+M245</f>
        <v>0</v>
      </c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6"/>
      <c r="AS245" s="6"/>
      <c r="AT245" s="6"/>
      <c r="AU245" s="6"/>
      <c r="AV245" s="6"/>
      <c r="AW245" s="6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</row>
    <row r="246" spans="1:223" ht="20" customHeight="1">
      <c r="A246" s="46"/>
      <c r="B246" s="9"/>
      <c r="C246" s="185"/>
      <c r="D246" s="185"/>
      <c r="E246" s="185"/>
      <c r="F246" s="186"/>
      <c r="G246" s="275"/>
      <c r="H246" s="187"/>
      <c r="I246" s="269" t="s">
        <v>26</v>
      </c>
      <c r="J246" s="302">
        <v>45456</v>
      </c>
      <c r="K246" s="300">
        <v>4570198574561</v>
      </c>
      <c r="L246" s="201"/>
      <c r="M246" s="201"/>
      <c r="N246" s="22"/>
      <c r="O246" s="22"/>
      <c r="P246" s="51"/>
      <c r="Q246" s="51"/>
      <c r="R246" s="51"/>
      <c r="S246" s="6"/>
      <c r="T246" s="6"/>
      <c r="U246" s="6"/>
      <c r="V246" s="6"/>
      <c r="W246" s="6"/>
      <c r="X246" s="6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6"/>
      <c r="AS246" s="6"/>
      <c r="AT246" s="6"/>
      <c r="AU246" s="6"/>
      <c r="AV246" s="6"/>
      <c r="AW246" s="6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</row>
    <row r="247" spans="1:223" ht="20" customHeight="1">
      <c r="A247" s="46"/>
      <c r="B247" s="53"/>
      <c r="C247" s="47">
        <v>14</v>
      </c>
      <c r="D247" s="47">
        <v>14</v>
      </c>
      <c r="E247" s="54" t="s">
        <v>27</v>
      </c>
      <c r="F247" s="48">
        <v>4</v>
      </c>
      <c r="G247" s="274">
        <v>6500</v>
      </c>
      <c r="H247" s="49"/>
      <c r="I247" s="269" t="s">
        <v>22</v>
      </c>
      <c r="J247" s="302">
        <v>45052</v>
      </c>
      <c r="K247" s="300">
        <v>4570198570525</v>
      </c>
      <c r="L247" s="201"/>
      <c r="M247" s="201"/>
      <c r="N247" s="79"/>
      <c r="O247" s="79"/>
      <c r="P247" s="51"/>
      <c r="Q247" s="51"/>
      <c r="R247" s="51"/>
      <c r="S247" s="6" t="e">
        <f>#REF!*L247</f>
        <v>#REF!</v>
      </c>
      <c r="T247" s="6" t="e">
        <f>#REF!*M247</f>
        <v>#REF!</v>
      </c>
      <c r="U247" s="6"/>
      <c r="V247" s="6"/>
      <c r="W247" s="6"/>
      <c r="X247" s="6"/>
      <c r="Y247" s="4"/>
      <c r="Z247" s="4" t="s">
        <v>207</v>
      </c>
      <c r="AA247" s="4" t="s">
        <v>32</v>
      </c>
      <c r="AB247" s="4" t="s">
        <v>208</v>
      </c>
      <c r="AC247" s="4">
        <f t="shared" si="28"/>
        <v>0</v>
      </c>
      <c r="AD247" s="4">
        <f t="shared" si="29"/>
        <v>0</v>
      </c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6"/>
      <c r="AS247" s="6"/>
      <c r="AT247" s="6"/>
      <c r="AU247" s="6"/>
      <c r="AV247" s="6"/>
      <c r="AW247" s="6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</row>
    <row r="248" spans="1:223" ht="20" customHeight="1">
      <c r="A248" s="46"/>
      <c r="B248" s="53"/>
      <c r="C248" s="185"/>
      <c r="D248" s="185"/>
      <c r="E248" s="191" t="s">
        <v>27</v>
      </c>
      <c r="F248" s="186"/>
      <c r="G248" s="275"/>
      <c r="H248" s="187"/>
      <c r="I248" s="269" t="s">
        <v>26</v>
      </c>
      <c r="J248" s="302">
        <v>45054</v>
      </c>
      <c r="K248" s="300">
        <v>4570198570549</v>
      </c>
      <c r="L248" s="201"/>
      <c r="M248" s="201"/>
      <c r="N248" s="79"/>
      <c r="O248" s="79"/>
      <c r="P248" s="51"/>
      <c r="Q248" s="51"/>
      <c r="R248" s="51"/>
      <c r="S248" s="6"/>
      <c r="T248" s="6"/>
      <c r="U248" s="6"/>
      <c r="V248" s="6"/>
      <c r="W248" s="6"/>
      <c r="X248" s="6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6"/>
      <c r="AS248" s="6"/>
      <c r="AT248" s="6"/>
      <c r="AU248" s="6"/>
      <c r="AV248" s="6"/>
      <c r="AW248" s="6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</row>
    <row r="249" spans="1:223" ht="20" customHeight="1">
      <c r="A249" s="46"/>
      <c r="B249" s="53"/>
      <c r="C249" s="47">
        <v>16</v>
      </c>
      <c r="D249" s="47">
        <v>16</v>
      </c>
      <c r="E249" s="54" t="s">
        <v>27</v>
      </c>
      <c r="F249" s="48">
        <v>4</v>
      </c>
      <c r="G249" s="274">
        <v>7500</v>
      </c>
      <c r="H249" s="49"/>
      <c r="I249" s="269" t="s">
        <v>22</v>
      </c>
      <c r="J249" s="302">
        <v>45243</v>
      </c>
      <c r="K249" s="300">
        <v>4570198572437</v>
      </c>
      <c r="L249" s="201"/>
      <c r="M249" s="201"/>
      <c r="N249" s="79"/>
      <c r="O249" s="79"/>
      <c r="P249" s="51"/>
      <c r="Q249" s="51"/>
      <c r="R249" s="51"/>
      <c r="S249" s="6" t="e">
        <f>#REF!*L249</f>
        <v>#REF!</v>
      </c>
      <c r="T249" s="6" t="e">
        <f>#REF!*M249</f>
        <v>#REF!</v>
      </c>
      <c r="U249" s="6"/>
      <c r="V249" s="6"/>
      <c r="W249" s="6"/>
      <c r="X249" s="6"/>
      <c r="Y249" s="4"/>
      <c r="Z249" s="4" t="s">
        <v>209</v>
      </c>
      <c r="AA249" s="4" t="s">
        <v>35</v>
      </c>
      <c r="AB249" s="4" t="s">
        <v>210</v>
      </c>
      <c r="AC249" s="4">
        <f t="shared" si="28"/>
        <v>0</v>
      </c>
      <c r="AD249" s="4">
        <f t="shared" si="29"/>
        <v>0</v>
      </c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6"/>
      <c r="AS249" s="6"/>
      <c r="AT249" s="6"/>
      <c r="AU249" s="6"/>
      <c r="AV249" s="6"/>
      <c r="AW249" s="6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</row>
    <row r="250" spans="1:223" ht="20" customHeight="1">
      <c r="A250" s="46"/>
      <c r="B250" s="53"/>
      <c r="C250" s="185"/>
      <c r="D250" s="185"/>
      <c r="E250" s="191" t="s">
        <v>27</v>
      </c>
      <c r="F250" s="186"/>
      <c r="G250" s="275"/>
      <c r="H250" s="187"/>
      <c r="I250" s="269" t="s">
        <v>26</v>
      </c>
      <c r="J250" s="302">
        <v>45244</v>
      </c>
      <c r="K250" s="300">
        <v>4570198572444</v>
      </c>
      <c r="L250" s="201"/>
      <c r="M250" s="201"/>
      <c r="N250" s="79"/>
      <c r="O250" s="79"/>
      <c r="P250" s="51"/>
      <c r="Q250" s="51"/>
      <c r="R250" s="51"/>
      <c r="S250" s="6"/>
      <c r="T250" s="6"/>
      <c r="U250" s="6"/>
      <c r="V250" s="6"/>
      <c r="W250" s="6"/>
      <c r="X250" s="6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6"/>
      <c r="AS250" s="6"/>
      <c r="AT250" s="6"/>
      <c r="AU250" s="6"/>
      <c r="AV250" s="6"/>
      <c r="AW250" s="6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</row>
    <row r="251" spans="1:223" ht="20" customHeight="1">
      <c r="A251" s="46"/>
      <c r="B251" s="53"/>
      <c r="C251" s="47">
        <v>18</v>
      </c>
      <c r="D251" s="47">
        <v>17</v>
      </c>
      <c r="E251" s="54" t="s">
        <v>27</v>
      </c>
      <c r="F251" s="48">
        <v>2</v>
      </c>
      <c r="G251" s="274">
        <v>9000</v>
      </c>
      <c r="H251" s="49"/>
      <c r="I251" s="269" t="s">
        <v>22</v>
      </c>
      <c r="J251" s="302">
        <v>45053</v>
      </c>
      <c r="K251" s="300">
        <v>4570198570532</v>
      </c>
      <c r="L251" s="201"/>
      <c r="M251" s="201"/>
      <c r="N251" s="79"/>
      <c r="O251" s="79"/>
      <c r="P251" s="51"/>
      <c r="Q251" s="51"/>
      <c r="R251" s="51"/>
      <c r="S251" s="6" t="e">
        <f>#REF!*L251</f>
        <v>#REF!</v>
      </c>
      <c r="T251" s="6" t="e">
        <f>#REF!*M251</f>
        <v>#REF!</v>
      </c>
      <c r="U251" s="6"/>
      <c r="V251" s="6"/>
      <c r="W251" s="6"/>
      <c r="X251" s="6"/>
      <c r="Y251" s="4"/>
      <c r="Z251" s="4" t="s">
        <v>211</v>
      </c>
      <c r="AA251" s="4" t="s">
        <v>38</v>
      </c>
      <c r="AB251" s="4" t="s">
        <v>212</v>
      </c>
      <c r="AC251" s="4">
        <f t="shared" si="28"/>
        <v>0</v>
      </c>
      <c r="AD251" s="4">
        <f t="shared" si="29"/>
        <v>0</v>
      </c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6"/>
      <c r="AS251" s="6"/>
      <c r="AT251" s="6"/>
      <c r="AU251" s="6"/>
      <c r="AV251" s="6"/>
      <c r="AW251" s="6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</row>
    <row r="252" spans="1:223" ht="20" customHeight="1">
      <c r="A252" s="46"/>
      <c r="B252" s="53"/>
      <c r="C252" s="185"/>
      <c r="D252" s="185"/>
      <c r="E252" s="191" t="s">
        <v>27</v>
      </c>
      <c r="F252" s="186"/>
      <c r="G252" s="275"/>
      <c r="H252" s="187"/>
      <c r="I252" s="269" t="s">
        <v>26</v>
      </c>
      <c r="J252" s="302">
        <v>45055</v>
      </c>
      <c r="K252" s="300">
        <v>4570198570556</v>
      </c>
      <c r="L252" s="201"/>
      <c r="M252" s="201"/>
      <c r="N252" s="79"/>
      <c r="O252" s="79"/>
      <c r="P252" s="51"/>
      <c r="Q252" s="51"/>
      <c r="R252" s="51"/>
      <c r="S252" s="6"/>
      <c r="T252" s="6"/>
      <c r="U252" s="6"/>
      <c r="V252" s="6"/>
      <c r="W252" s="6"/>
      <c r="X252" s="6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6"/>
      <c r="AS252" s="6"/>
      <c r="AT252" s="6"/>
      <c r="AU252" s="6"/>
      <c r="AV252" s="6"/>
      <c r="AW252" s="6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</row>
    <row r="253" spans="1:223" ht="20" customHeight="1">
      <c r="A253" s="46"/>
      <c r="B253" s="53"/>
      <c r="C253" s="47">
        <v>21</v>
      </c>
      <c r="D253" s="47">
        <v>20</v>
      </c>
      <c r="E253" s="54" t="s">
        <v>27</v>
      </c>
      <c r="F253" s="48">
        <v>2</v>
      </c>
      <c r="G253" s="274">
        <v>13000</v>
      </c>
      <c r="H253" s="49"/>
      <c r="I253" s="269" t="s">
        <v>22</v>
      </c>
      <c r="J253" s="302">
        <v>45455</v>
      </c>
      <c r="K253" s="300">
        <v>4570198574554</v>
      </c>
      <c r="L253" s="201"/>
      <c r="M253" s="201"/>
      <c r="N253" s="79"/>
      <c r="O253" s="79"/>
      <c r="P253" s="51"/>
      <c r="Q253" s="51"/>
      <c r="R253" s="51"/>
      <c r="S253" s="6" t="e">
        <f>#REF!*L253</f>
        <v>#REF!</v>
      </c>
      <c r="T253" s="6" t="e">
        <f>#REF!*M253</f>
        <v>#REF!</v>
      </c>
      <c r="U253" s="6"/>
      <c r="V253" s="6"/>
      <c r="W253" s="6"/>
      <c r="X253" s="6"/>
      <c r="Y253" s="4"/>
      <c r="Z253" s="4" t="s">
        <v>213</v>
      </c>
      <c r="AA253" s="4" t="s">
        <v>41</v>
      </c>
      <c r="AB253" s="4" t="s">
        <v>214</v>
      </c>
      <c r="AC253" s="4">
        <f t="shared" si="28"/>
        <v>0</v>
      </c>
      <c r="AD253" s="4">
        <f t="shared" si="29"/>
        <v>0</v>
      </c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6"/>
      <c r="AS253" s="6"/>
      <c r="AT253" s="6"/>
      <c r="AU253" s="6"/>
      <c r="AV253" s="6"/>
      <c r="AW253" s="6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</row>
    <row r="254" spans="1:223" ht="20" customHeight="1">
      <c r="A254" s="46"/>
      <c r="B254" s="53"/>
      <c r="C254" s="185"/>
      <c r="D254" s="185"/>
      <c r="E254" s="191" t="s">
        <v>27</v>
      </c>
      <c r="F254" s="186"/>
      <c r="G254" s="275"/>
      <c r="H254" s="187"/>
      <c r="I254" s="269" t="s">
        <v>26</v>
      </c>
      <c r="J254" s="302">
        <v>45457</v>
      </c>
      <c r="K254" s="300">
        <v>4570198574578</v>
      </c>
      <c r="L254" s="201"/>
      <c r="M254" s="201"/>
      <c r="N254" s="79"/>
      <c r="O254" s="79"/>
      <c r="P254" s="51"/>
      <c r="Q254" s="51"/>
      <c r="R254" s="51"/>
      <c r="S254" s="6"/>
      <c r="T254" s="6"/>
      <c r="U254" s="6"/>
      <c r="V254" s="6"/>
      <c r="W254" s="6"/>
      <c r="X254" s="6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6"/>
      <c r="AS254" s="6"/>
      <c r="AT254" s="6"/>
      <c r="AU254" s="6"/>
      <c r="AV254" s="6"/>
      <c r="AW254" s="6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</row>
    <row r="255" spans="1:223" ht="20" customHeight="1">
      <c r="A255" s="46"/>
      <c r="B255" s="53"/>
      <c r="C255" s="47">
        <v>25</v>
      </c>
      <c r="D255" s="47">
        <v>25</v>
      </c>
      <c r="E255" s="47"/>
      <c r="F255" s="48">
        <v>3</v>
      </c>
      <c r="G255" s="274">
        <v>20000</v>
      </c>
      <c r="H255" s="49"/>
      <c r="I255" s="269" t="s">
        <v>22</v>
      </c>
      <c r="J255" s="302">
        <v>45736</v>
      </c>
      <c r="K255" s="300">
        <v>4570198577364</v>
      </c>
      <c r="L255" s="201"/>
      <c r="M255" s="201"/>
      <c r="N255" s="79"/>
      <c r="O255" s="79"/>
      <c r="P255" s="51"/>
      <c r="Q255" s="51"/>
      <c r="R255" s="51"/>
      <c r="S255" s="6" t="e">
        <f>#REF!*L255</f>
        <v>#REF!</v>
      </c>
      <c r="T255" s="6" t="e">
        <f>#REF!*M255</f>
        <v>#REF!</v>
      </c>
      <c r="U255" s="6"/>
      <c r="V255" s="6"/>
      <c r="W255" s="6"/>
      <c r="X255" s="6"/>
      <c r="Y255" s="4"/>
      <c r="Z255" s="4" t="s">
        <v>215</v>
      </c>
      <c r="AA255" s="4" t="s">
        <v>44</v>
      </c>
      <c r="AB255" s="4" t="s">
        <v>216</v>
      </c>
      <c r="AC255" s="4">
        <f t="shared" si="28"/>
        <v>0</v>
      </c>
      <c r="AD255" s="4">
        <f t="shared" si="29"/>
        <v>0</v>
      </c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6"/>
      <c r="AS255" s="6"/>
      <c r="AT255" s="6"/>
      <c r="AU255" s="6"/>
      <c r="AV255" s="6"/>
      <c r="AW255" s="6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</row>
    <row r="256" spans="1:223" ht="20" customHeight="1">
      <c r="A256" s="46"/>
      <c r="B256" s="53"/>
      <c r="C256" s="185"/>
      <c r="D256" s="185"/>
      <c r="E256" s="185"/>
      <c r="F256" s="186"/>
      <c r="G256" s="275"/>
      <c r="H256" s="187"/>
      <c r="I256" s="269" t="s">
        <v>26</v>
      </c>
      <c r="J256" s="302">
        <v>45737</v>
      </c>
      <c r="K256" s="300">
        <v>4570198577371</v>
      </c>
      <c r="L256" s="201"/>
      <c r="M256" s="201"/>
      <c r="N256" s="79"/>
      <c r="O256" s="79"/>
      <c r="P256" s="51"/>
      <c r="Q256" s="51"/>
      <c r="R256" s="51"/>
      <c r="S256" s="6"/>
      <c r="T256" s="6"/>
      <c r="U256" s="6"/>
      <c r="V256" s="6"/>
      <c r="W256" s="6"/>
      <c r="X256" s="6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6"/>
      <c r="AS256" s="6"/>
      <c r="AT256" s="6"/>
      <c r="AU256" s="6"/>
      <c r="AV256" s="6"/>
      <c r="AW256" s="6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</row>
    <row r="257" spans="1:223" ht="20" customHeight="1">
      <c r="A257" s="91" t="s">
        <v>217</v>
      </c>
      <c r="B257" s="92"/>
      <c r="C257" s="90"/>
      <c r="D257" s="90"/>
      <c r="E257" s="90"/>
      <c r="F257" s="90"/>
      <c r="G257" s="285"/>
      <c r="H257" s="93"/>
      <c r="I257" s="80"/>
      <c r="J257" s="55"/>
      <c r="K257" s="215"/>
      <c r="L257" s="94"/>
      <c r="M257" s="94"/>
      <c r="N257" s="25"/>
      <c r="O257" s="25"/>
      <c r="P257" s="25"/>
      <c r="Q257" s="25"/>
      <c r="R257" s="25"/>
      <c r="S257" s="6"/>
      <c r="T257" s="6"/>
      <c r="U257" s="6"/>
      <c r="V257" s="6"/>
      <c r="W257" s="6"/>
      <c r="X257" s="6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6"/>
      <c r="AS257" s="6"/>
      <c r="AT257" s="6"/>
      <c r="AU257" s="6"/>
      <c r="AV257" s="6"/>
      <c r="AW257" s="6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</row>
    <row r="258" spans="1:223" ht="20" customHeight="1">
      <c r="A258" s="18"/>
      <c r="B258" s="9"/>
      <c r="C258" s="95"/>
      <c r="D258" s="95"/>
      <c r="E258" s="95"/>
      <c r="F258" s="95"/>
      <c r="G258" s="281"/>
      <c r="H258" s="75"/>
      <c r="I258" s="80"/>
      <c r="J258" s="55"/>
      <c r="K258" s="33"/>
      <c r="L258" s="34"/>
      <c r="M258" s="34"/>
      <c r="N258" s="34"/>
      <c r="O258" s="34"/>
      <c r="P258" s="21"/>
      <c r="Q258" s="21"/>
      <c r="R258" s="21" t="s">
        <v>2</v>
      </c>
      <c r="S258" s="6"/>
      <c r="T258" s="6"/>
      <c r="U258" s="6"/>
      <c r="V258" s="6"/>
      <c r="W258" s="6"/>
      <c r="X258" s="6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6"/>
      <c r="AS258" s="6"/>
      <c r="AT258" s="6"/>
      <c r="AU258" s="6"/>
      <c r="AV258" s="6"/>
      <c r="AW258" s="6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</row>
    <row r="259" spans="1:223" ht="20" customHeight="1">
      <c r="A259" s="38"/>
      <c r="B259" s="39"/>
      <c r="C259" s="265" t="s">
        <v>3</v>
      </c>
      <c r="D259" s="265" t="s">
        <v>4</v>
      </c>
      <c r="E259" s="265" t="s">
        <v>5</v>
      </c>
      <c r="F259" s="265" t="s">
        <v>6</v>
      </c>
      <c r="G259" s="265" t="s">
        <v>1458</v>
      </c>
      <c r="H259" s="267" t="s">
        <v>1460</v>
      </c>
      <c r="I259" s="265"/>
      <c r="J259" s="266" t="s">
        <v>1459</v>
      </c>
      <c r="K259" s="212" t="s">
        <v>7</v>
      </c>
      <c r="L259" s="41" t="s">
        <v>8</v>
      </c>
      <c r="M259" s="41" t="s">
        <v>9</v>
      </c>
      <c r="N259" s="41"/>
      <c r="O259" s="41"/>
      <c r="P259" s="42"/>
      <c r="Q259" s="42"/>
      <c r="R259" s="42"/>
      <c r="S259" s="6"/>
      <c r="T259" s="6"/>
      <c r="U259" s="6"/>
      <c r="V259" s="6"/>
      <c r="W259" s="6"/>
      <c r="X259" s="6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6"/>
      <c r="AS259" s="6"/>
      <c r="AT259" s="6"/>
      <c r="AU259" s="6"/>
      <c r="AV259" s="6"/>
      <c r="AW259" s="6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</row>
    <row r="260" spans="1:223" ht="20" customHeight="1">
      <c r="A260" s="46"/>
      <c r="B260" s="9" t="s">
        <v>204</v>
      </c>
      <c r="C260" s="47">
        <v>16</v>
      </c>
      <c r="D260" s="47">
        <v>16</v>
      </c>
      <c r="E260" s="47"/>
      <c r="F260" s="48">
        <v>7</v>
      </c>
      <c r="G260" s="274">
        <v>9000</v>
      </c>
      <c r="H260" s="49"/>
      <c r="I260" s="268" t="s">
        <v>22</v>
      </c>
      <c r="J260" s="301">
        <v>45738</v>
      </c>
      <c r="K260" s="298">
        <v>4570198577388</v>
      </c>
      <c r="L260" s="199"/>
      <c r="M260" s="199"/>
      <c r="N260" s="22"/>
      <c r="O260" s="22"/>
      <c r="P260" s="51"/>
      <c r="Q260" s="51"/>
      <c r="R260" s="51"/>
      <c r="S260" s="6" t="e">
        <f>#REF!*L260</f>
        <v>#REF!</v>
      </c>
      <c r="T260" s="6" t="e">
        <f>#REF!*M260</f>
        <v>#REF!</v>
      </c>
      <c r="U260" s="6"/>
      <c r="V260" s="6"/>
      <c r="W260" s="6"/>
      <c r="X260" s="6"/>
      <c r="Y260" s="4"/>
      <c r="Z260" s="4" t="s">
        <v>218</v>
      </c>
      <c r="AA260" s="4" t="s">
        <v>35</v>
      </c>
      <c r="AB260" s="4" t="s">
        <v>219</v>
      </c>
      <c r="AC260" s="4">
        <f t="shared" ref="AC260:AC270" si="30">L260</f>
        <v>0</v>
      </c>
      <c r="AD260" s="4">
        <f t="shared" ref="AD260:AD270" si="31">+M260</f>
        <v>0</v>
      </c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6"/>
      <c r="AS260" s="6"/>
      <c r="AT260" s="6"/>
      <c r="AU260" s="6"/>
      <c r="AV260" s="6"/>
      <c r="AW260" s="6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</row>
    <row r="261" spans="1:223" ht="20" customHeight="1">
      <c r="A261" s="46"/>
      <c r="B261" s="9"/>
      <c r="C261" s="185"/>
      <c r="D261" s="185"/>
      <c r="E261" s="185"/>
      <c r="F261" s="186"/>
      <c r="G261" s="275"/>
      <c r="H261" s="187"/>
      <c r="I261" s="269" t="s">
        <v>26</v>
      </c>
      <c r="J261" s="302">
        <v>45739</v>
      </c>
      <c r="K261" s="300">
        <v>4570198577395</v>
      </c>
      <c r="L261" s="201"/>
      <c r="M261" s="201"/>
      <c r="N261" s="22"/>
      <c r="O261" s="22"/>
      <c r="P261" s="51"/>
      <c r="Q261" s="51"/>
      <c r="R261" s="51"/>
      <c r="S261" s="6"/>
      <c r="T261" s="6"/>
      <c r="U261" s="6"/>
      <c r="V261" s="6"/>
      <c r="W261" s="6"/>
      <c r="X261" s="6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6"/>
      <c r="AS261" s="6"/>
      <c r="AT261" s="6"/>
      <c r="AU261" s="6"/>
      <c r="AV261" s="6"/>
      <c r="AW261" s="6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</row>
    <row r="262" spans="1:223" ht="20" customHeight="1">
      <c r="A262" s="46"/>
      <c r="B262" s="53"/>
      <c r="C262" s="47">
        <v>18</v>
      </c>
      <c r="D262" s="47">
        <v>18</v>
      </c>
      <c r="E262" s="47"/>
      <c r="F262" s="48">
        <v>5</v>
      </c>
      <c r="G262" s="274">
        <v>10000</v>
      </c>
      <c r="H262" s="49"/>
      <c r="I262" s="269" t="s">
        <v>22</v>
      </c>
      <c r="J262" s="302">
        <v>45740</v>
      </c>
      <c r="K262" s="300">
        <v>4570198577401</v>
      </c>
      <c r="L262" s="201"/>
      <c r="M262" s="201"/>
      <c r="N262" s="79"/>
      <c r="O262" s="79"/>
      <c r="P262" s="51"/>
      <c r="Q262" s="51"/>
      <c r="R262" s="51"/>
      <c r="S262" s="6" t="e">
        <f>#REF!*L262</f>
        <v>#REF!</v>
      </c>
      <c r="T262" s="6" t="e">
        <f>#REF!*M262</f>
        <v>#REF!</v>
      </c>
      <c r="U262" s="6"/>
      <c r="V262" s="6"/>
      <c r="W262" s="6"/>
      <c r="X262" s="6"/>
      <c r="Y262" s="4"/>
      <c r="Z262" s="4" t="s">
        <v>220</v>
      </c>
      <c r="AA262" s="4" t="s">
        <v>38</v>
      </c>
      <c r="AB262" s="4" t="s">
        <v>221</v>
      </c>
      <c r="AC262" s="4">
        <f t="shared" si="30"/>
        <v>0</v>
      </c>
      <c r="AD262" s="4">
        <f t="shared" si="31"/>
        <v>0</v>
      </c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6"/>
      <c r="AS262" s="6"/>
      <c r="AT262" s="6"/>
      <c r="AU262" s="6"/>
      <c r="AV262" s="6"/>
      <c r="AW262" s="6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</row>
    <row r="263" spans="1:223" ht="20" customHeight="1">
      <c r="A263" s="46"/>
      <c r="B263" s="53"/>
      <c r="C263" s="185"/>
      <c r="D263" s="185"/>
      <c r="E263" s="185"/>
      <c r="F263" s="186"/>
      <c r="G263" s="275"/>
      <c r="H263" s="187"/>
      <c r="I263" s="269" t="s">
        <v>26</v>
      </c>
      <c r="J263" s="302">
        <v>45741</v>
      </c>
      <c r="K263" s="300">
        <v>4570198577418</v>
      </c>
      <c r="L263" s="201"/>
      <c r="M263" s="201"/>
      <c r="N263" s="79"/>
      <c r="O263" s="79"/>
      <c r="P263" s="51"/>
      <c r="Q263" s="51"/>
      <c r="R263" s="51"/>
      <c r="S263" s="6"/>
      <c r="T263" s="6"/>
      <c r="U263" s="6"/>
      <c r="V263" s="6"/>
      <c r="W263" s="6"/>
      <c r="X263" s="6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6"/>
      <c r="AS263" s="6"/>
      <c r="AT263" s="6"/>
      <c r="AU263" s="6"/>
      <c r="AV263" s="6"/>
      <c r="AW263" s="6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</row>
    <row r="264" spans="1:223" ht="20" customHeight="1">
      <c r="A264" s="46"/>
      <c r="B264" s="53"/>
      <c r="C264" s="47">
        <v>21</v>
      </c>
      <c r="D264" s="47">
        <v>21</v>
      </c>
      <c r="E264" s="47"/>
      <c r="F264" s="48">
        <v>4</v>
      </c>
      <c r="G264" s="274">
        <v>16000</v>
      </c>
      <c r="H264" s="49"/>
      <c r="I264" s="269" t="s">
        <v>22</v>
      </c>
      <c r="J264" s="302">
        <v>45742</v>
      </c>
      <c r="K264" s="300">
        <v>4570198577425</v>
      </c>
      <c r="L264" s="201"/>
      <c r="M264" s="201"/>
      <c r="N264" s="79"/>
      <c r="O264" s="79"/>
      <c r="P264" s="51"/>
      <c r="Q264" s="51"/>
      <c r="R264" s="51"/>
      <c r="S264" s="6" t="e">
        <f>#REF!*L264</f>
        <v>#REF!</v>
      </c>
      <c r="T264" s="6" t="e">
        <f>#REF!*M264</f>
        <v>#REF!</v>
      </c>
      <c r="U264" s="6"/>
      <c r="V264" s="6"/>
      <c r="W264" s="6"/>
      <c r="X264" s="6"/>
      <c r="Y264" s="4"/>
      <c r="Z264" s="4" t="s">
        <v>222</v>
      </c>
      <c r="AA264" s="4" t="s">
        <v>41</v>
      </c>
      <c r="AB264" s="4" t="s">
        <v>223</v>
      </c>
      <c r="AC264" s="4">
        <f t="shared" si="30"/>
        <v>0</v>
      </c>
      <c r="AD264" s="4">
        <f t="shared" si="31"/>
        <v>0</v>
      </c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6"/>
      <c r="AS264" s="6"/>
      <c r="AT264" s="6"/>
      <c r="AU264" s="6"/>
      <c r="AV264" s="6"/>
      <c r="AW264" s="6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</row>
    <row r="265" spans="1:223" ht="20" customHeight="1">
      <c r="A265" s="46"/>
      <c r="B265" s="53"/>
      <c r="C265" s="185"/>
      <c r="D265" s="185"/>
      <c r="E265" s="185"/>
      <c r="F265" s="186"/>
      <c r="G265" s="275"/>
      <c r="H265" s="187"/>
      <c r="I265" s="269" t="s">
        <v>26</v>
      </c>
      <c r="J265" s="302">
        <v>45743</v>
      </c>
      <c r="K265" s="300">
        <v>4570198577432</v>
      </c>
      <c r="L265" s="201"/>
      <c r="M265" s="201"/>
      <c r="N265" s="79"/>
      <c r="O265" s="79"/>
      <c r="P265" s="51"/>
      <c r="Q265" s="51"/>
      <c r="R265" s="51"/>
      <c r="S265" s="6"/>
      <c r="T265" s="6"/>
      <c r="U265" s="6"/>
      <c r="V265" s="6"/>
      <c r="W265" s="6"/>
      <c r="X265" s="6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6"/>
      <c r="AS265" s="6"/>
      <c r="AT265" s="6"/>
      <c r="AU265" s="6"/>
      <c r="AV265" s="6"/>
      <c r="AW265" s="6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</row>
    <row r="266" spans="1:223" ht="20" customHeight="1">
      <c r="A266" s="46"/>
      <c r="B266" s="53"/>
      <c r="C266" s="47">
        <v>25</v>
      </c>
      <c r="D266" s="47">
        <v>24</v>
      </c>
      <c r="E266" s="47"/>
      <c r="F266" s="48">
        <v>3</v>
      </c>
      <c r="G266" s="274">
        <v>23000</v>
      </c>
      <c r="H266" s="49"/>
      <c r="I266" s="269" t="s">
        <v>22</v>
      </c>
      <c r="J266" s="302">
        <v>45744</v>
      </c>
      <c r="K266" s="300">
        <v>4570198577449</v>
      </c>
      <c r="L266" s="201"/>
      <c r="M266" s="201"/>
      <c r="N266" s="79"/>
      <c r="O266" s="79"/>
      <c r="P266" s="51"/>
      <c r="Q266" s="51"/>
      <c r="R266" s="51"/>
      <c r="S266" s="6" t="e">
        <f>#REF!*L266</f>
        <v>#REF!</v>
      </c>
      <c r="T266" s="6" t="e">
        <f>#REF!*M266</f>
        <v>#REF!</v>
      </c>
      <c r="U266" s="6"/>
      <c r="V266" s="6"/>
      <c r="W266" s="6"/>
      <c r="X266" s="6"/>
      <c r="Y266" s="4"/>
      <c r="Z266" s="4" t="s">
        <v>224</v>
      </c>
      <c r="AA266" s="4" t="s">
        <v>44</v>
      </c>
      <c r="AB266" s="4" t="s">
        <v>225</v>
      </c>
      <c r="AC266" s="4">
        <f t="shared" si="30"/>
        <v>0</v>
      </c>
      <c r="AD266" s="4">
        <f t="shared" si="31"/>
        <v>0</v>
      </c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6"/>
      <c r="AS266" s="6"/>
      <c r="AT266" s="6"/>
      <c r="AU266" s="6"/>
      <c r="AV266" s="6"/>
      <c r="AW266" s="6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</row>
    <row r="267" spans="1:223" ht="20" customHeight="1">
      <c r="A267" s="46"/>
      <c r="B267" s="53"/>
      <c r="C267" s="185"/>
      <c r="D267" s="185"/>
      <c r="E267" s="185"/>
      <c r="F267" s="186"/>
      <c r="G267" s="275"/>
      <c r="H267" s="187"/>
      <c r="I267" s="269" t="s">
        <v>26</v>
      </c>
      <c r="J267" s="302">
        <v>45745</v>
      </c>
      <c r="K267" s="300">
        <v>4570198577456</v>
      </c>
      <c r="L267" s="201"/>
      <c r="M267" s="201"/>
      <c r="N267" s="79"/>
      <c r="O267" s="79"/>
      <c r="P267" s="51"/>
      <c r="Q267" s="51"/>
      <c r="R267" s="51"/>
      <c r="S267" s="6"/>
      <c r="T267" s="6"/>
      <c r="U267" s="6"/>
      <c r="V267" s="6"/>
      <c r="W267" s="6"/>
      <c r="X267" s="6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6"/>
      <c r="AS267" s="6"/>
      <c r="AT267" s="6"/>
      <c r="AU267" s="6"/>
      <c r="AV267" s="6"/>
      <c r="AW267" s="6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</row>
    <row r="268" spans="1:223" ht="20" customHeight="1">
      <c r="A268" s="46"/>
      <c r="B268" s="53"/>
      <c r="C268" s="47">
        <v>30</v>
      </c>
      <c r="D268" s="47">
        <v>28</v>
      </c>
      <c r="E268" s="47"/>
      <c r="F268" s="48">
        <v>2</v>
      </c>
      <c r="G268" s="274">
        <v>35000</v>
      </c>
      <c r="H268" s="49"/>
      <c r="I268" s="269" t="s">
        <v>22</v>
      </c>
      <c r="J268" s="302">
        <v>45746</v>
      </c>
      <c r="K268" s="300">
        <v>4570198577463</v>
      </c>
      <c r="L268" s="201"/>
      <c r="M268" s="201"/>
      <c r="N268" s="79"/>
      <c r="O268" s="79"/>
      <c r="P268" s="51"/>
      <c r="Q268" s="51"/>
      <c r="R268" s="51"/>
      <c r="S268" s="6" t="e">
        <f>#REF!*L268</f>
        <v>#REF!</v>
      </c>
      <c r="T268" s="6" t="e">
        <f>#REF!*M268</f>
        <v>#REF!</v>
      </c>
      <c r="U268" s="6"/>
      <c r="V268" s="6"/>
      <c r="W268" s="6"/>
      <c r="X268" s="6"/>
      <c r="Y268" s="4"/>
      <c r="Z268" s="4" t="s">
        <v>226</v>
      </c>
      <c r="AA268" s="4" t="s">
        <v>47</v>
      </c>
      <c r="AB268" s="4" t="s">
        <v>227</v>
      </c>
      <c r="AC268" s="4">
        <f t="shared" si="30"/>
        <v>0</v>
      </c>
      <c r="AD268" s="4">
        <f t="shared" si="31"/>
        <v>0</v>
      </c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6"/>
      <c r="AS268" s="6"/>
      <c r="AT268" s="6"/>
      <c r="AU268" s="6"/>
      <c r="AV268" s="6"/>
      <c r="AW268" s="6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</row>
    <row r="269" spans="1:223" ht="20" customHeight="1">
      <c r="A269" s="46"/>
      <c r="B269" s="53"/>
      <c r="C269" s="185"/>
      <c r="D269" s="185"/>
      <c r="E269" s="185"/>
      <c r="F269" s="186"/>
      <c r="G269" s="275"/>
      <c r="H269" s="187"/>
      <c r="I269" s="269" t="s">
        <v>26</v>
      </c>
      <c r="J269" s="302">
        <v>45747</v>
      </c>
      <c r="K269" s="300">
        <v>4570198577470</v>
      </c>
      <c r="L269" s="201"/>
      <c r="M269" s="201"/>
      <c r="N269" s="79"/>
      <c r="O269" s="79"/>
      <c r="P269" s="51"/>
      <c r="Q269" s="51"/>
      <c r="R269" s="51"/>
      <c r="S269" s="6"/>
      <c r="T269" s="6"/>
      <c r="U269" s="6"/>
      <c r="V269" s="6"/>
      <c r="W269" s="6"/>
      <c r="X269" s="6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6"/>
      <c r="AS269" s="6"/>
      <c r="AT269" s="6"/>
      <c r="AU269" s="6"/>
      <c r="AV269" s="6"/>
      <c r="AW269" s="6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</row>
    <row r="270" spans="1:223" ht="20" customHeight="1">
      <c r="A270" s="46"/>
      <c r="B270" s="53"/>
      <c r="C270" s="47">
        <v>35</v>
      </c>
      <c r="D270" s="47">
        <v>30</v>
      </c>
      <c r="E270" s="47"/>
      <c r="F270" s="48">
        <v>2</v>
      </c>
      <c r="G270" s="274">
        <v>45000</v>
      </c>
      <c r="H270" s="49"/>
      <c r="I270" s="269" t="s">
        <v>22</v>
      </c>
      <c r="J270" s="302">
        <v>45748</v>
      </c>
      <c r="K270" s="300">
        <v>4570198577487</v>
      </c>
      <c r="L270" s="201"/>
      <c r="M270" s="201"/>
      <c r="N270" s="79"/>
      <c r="O270" s="79"/>
      <c r="P270" s="51"/>
      <c r="Q270" s="51"/>
      <c r="R270" s="51"/>
      <c r="S270" s="6" t="e">
        <f>#REF!*L270</f>
        <v>#REF!</v>
      </c>
      <c r="T270" s="6" t="e">
        <f>#REF!*M270</f>
        <v>#REF!</v>
      </c>
      <c r="U270" s="6"/>
      <c r="V270" s="6"/>
      <c r="W270" s="6"/>
      <c r="X270" s="6"/>
      <c r="Y270" s="4"/>
      <c r="Z270" s="4" t="s">
        <v>228</v>
      </c>
      <c r="AA270" s="4" t="s">
        <v>50</v>
      </c>
      <c r="AB270" s="4" t="s">
        <v>229</v>
      </c>
      <c r="AC270" s="4">
        <f t="shared" si="30"/>
        <v>0</v>
      </c>
      <c r="AD270" s="4">
        <f t="shared" si="31"/>
        <v>0</v>
      </c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6"/>
      <c r="AS270" s="6"/>
      <c r="AT270" s="6"/>
      <c r="AU270" s="6"/>
      <c r="AV270" s="6"/>
      <c r="AW270" s="6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</row>
    <row r="271" spans="1:223" ht="20" customHeight="1">
      <c r="A271" s="46"/>
      <c r="B271" s="53"/>
      <c r="C271" s="185"/>
      <c r="D271" s="185"/>
      <c r="E271" s="185"/>
      <c r="F271" s="186"/>
      <c r="G271" s="275"/>
      <c r="H271" s="187"/>
      <c r="I271" s="269" t="s">
        <v>26</v>
      </c>
      <c r="J271" s="302">
        <v>45749</v>
      </c>
      <c r="K271" s="300">
        <v>4570198577494</v>
      </c>
      <c r="L271" s="201"/>
      <c r="M271" s="201"/>
      <c r="N271" s="79"/>
      <c r="O271" s="79"/>
      <c r="P271" s="51"/>
      <c r="Q271" s="51"/>
      <c r="R271" s="51"/>
      <c r="S271" s="6"/>
      <c r="T271" s="6"/>
      <c r="U271" s="6"/>
      <c r="V271" s="6"/>
      <c r="W271" s="6"/>
      <c r="X271" s="6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6"/>
      <c r="AS271" s="6"/>
      <c r="AT271" s="6"/>
      <c r="AU271" s="6"/>
      <c r="AV271" s="6"/>
      <c r="AW271" s="6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</row>
    <row r="272" spans="1:223" ht="20" customHeight="1">
      <c r="A272" s="91" t="s">
        <v>230</v>
      </c>
      <c r="B272" s="92"/>
      <c r="C272" s="90"/>
      <c r="D272" s="90"/>
      <c r="E272" s="90"/>
      <c r="F272" s="90"/>
      <c r="G272" s="283"/>
      <c r="H272" s="82"/>
      <c r="I272" s="80"/>
      <c r="J272" s="55"/>
      <c r="K272" s="20"/>
      <c r="L272" s="83"/>
      <c r="M272" s="83"/>
      <c r="N272" s="25"/>
      <c r="O272" s="25"/>
      <c r="P272" s="25"/>
      <c r="Q272" s="25"/>
      <c r="R272" s="25"/>
      <c r="S272" s="6"/>
      <c r="T272" s="6"/>
      <c r="U272" s="6"/>
      <c r="V272" s="6"/>
      <c r="W272" s="6"/>
      <c r="X272" s="6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6"/>
      <c r="AS272" s="6"/>
      <c r="AT272" s="6"/>
      <c r="AU272" s="6"/>
      <c r="AV272" s="6"/>
      <c r="AW272" s="6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52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</row>
    <row r="273" spans="1:223" ht="20" customHeight="1">
      <c r="A273" s="18"/>
      <c r="B273" s="9"/>
      <c r="C273" s="95"/>
      <c r="D273" s="95"/>
      <c r="E273" s="95"/>
      <c r="F273" s="95"/>
      <c r="G273" s="281"/>
      <c r="H273" s="75"/>
      <c r="I273" s="80"/>
      <c r="J273" s="55"/>
      <c r="K273" s="33"/>
      <c r="L273" s="34"/>
      <c r="M273" s="34"/>
      <c r="N273" s="21"/>
      <c r="O273" s="21" t="s">
        <v>944</v>
      </c>
      <c r="P273" s="21"/>
      <c r="Q273" s="21"/>
      <c r="R273" s="21" t="s">
        <v>2</v>
      </c>
      <c r="S273" s="6"/>
      <c r="T273" s="6"/>
      <c r="U273" s="6"/>
      <c r="V273" s="6"/>
      <c r="W273" s="6"/>
      <c r="X273" s="6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6"/>
      <c r="AS273" s="6"/>
      <c r="AT273" s="6"/>
      <c r="AU273" s="6"/>
      <c r="AV273" s="6"/>
      <c r="AW273" s="6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52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</row>
    <row r="274" spans="1:223" ht="20" customHeight="1">
      <c r="A274" s="38"/>
      <c r="B274" s="39"/>
      <c r="C274" s="265" t="s">
        <v>3</v>
      </c>
      <c r="D274" s="265" t="s">
        <v>4</v>
      </c>
      <c r="E274" s="265" t="s">
        <v>5</v>
      </c>
      <c r="F274" s="265" t="s">
        <v>6</v>
      </c>
      <c r="G274" s="265" t="s">
        <v>1458</v>
      </c>
      <c r="H274" s="267" t="s">
        <v>1460</v>
      </c>
      <c r="I274" s="265"/>
      <c r="J274" s="266" t="s">
        <v>1459</v>
      </c>
      <c r="K274" s="212" t="s">
        <v>7</v>
      </c>
      <c r="L274" s="41" t="s">
        <v>8</v>
      </c>
      <c r="M274" s="41" t="s">
        <v>9</v>
      </c>
      <c r="N274" s="42"/>
      <c r="O274" s="42"/>
      <c r="P274" s="42"/>
      <c r="Q274" s="42"/>
      <c r="R274" s="42"/>
      <c r="S274" s="6"/>
      <c r="T274" s="6"/>
      <c r="U274" s="6"/>
      <c r="V274" s="6"/>
      <c r="W274" s="6"/>
      <c r="X274" s="6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6"/>
      <c r="AS274" s="6"/>
      <c r="AT274" s="6"/>
      <c r="AU274" s="6"/>
      <c r="AV274" s="6"/>
      <c r="AW274" s="6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52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</row>
    <row r="275" spans="1:223" ht="20" customHeight="1">
      <c r="A275" s="46"/>
      <c r="B275" s="9" t="s">
        <v>231</v>
      </c>
      <c r="C275" s="47">
        <v>8.5</v>
      </c>
      <c r="D275" s="47">
        <v>8</v>
      </c>
      <c r="E275" s="47"/>
      <c r="F275" s="48">
        <v>8</v>
      </c>
      <c r="G275" s="274">
        <v>3500</v>
      </c>
      <c r="H275" s="49"/>
      <c r="I275" s="268" t="s">
        <v>22</v>
      </c>
      <c r="J275" s="301">
        <v>45235</v>
      </c>
      <c r="K275" s="298">
        <v>4570198572352</v>
      </c>
      <c r="L275" s="199"/>
      <c r="M275" s="199"/>
      <c r="N275" s="22"/>
      <c r="O275" s="22"/>
      <c r="P275" s="51"/>
      <c r="Q275" s="51"/>
      <c r="R275" s="51"/>
      <c r="S275" s="6" t="e">
        <f>#REF!*L275</f>
        <v>#REF!</v>
      </c>
      <c r="T275" s="6" t="e">
        <f>#REF!*M275</f>
        <v>#REF!</v>
      </c>
      <c r="U275" s="6"/>
      <c r="V275" s="6"/>
      <c r="W275" s="6"/>
      <c r="X275" s="6"/>
      <c r="Y275" s="4"/>
      <c r="Z275" s="4" t="s">
        <v>232</v>
      </c>
      <c r="AA275" s="4" t="s">
        <v>233</v>
      </c>
      <c r="AB275" s="4" t="s">
        <v>234</v>
      </c>
      <c r="AC275" s="4">
        <f t="shared" ref="AC275:AC291" si="32">L275</f>
        <v>0</v>
      </c>
      <c r="AD275" s="4">
        <f t="shared" ref="AD275:AD291" si="33">+M275</f>
        <v>0</v>
      </c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6"/>
      <c r="AS275" s="6"/>
      <c r="AT275" s="6"/>
      <c r="AU275" s="6"/>
      <c r="AV275" s="6"/>
      <c r="AW275" s="6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52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</row>
    <row r="276" spans="1:223" ht="20" customHeight="1">
      <c r="A276" s="46"/>
      <c r="B276" s="9"/>
      <c r="C276" s="185"/>
      <c r="D276" s="185"/>
      <c r="E276" s="185"/>
      <c r="F276" s="186"/>
      <c r="G276" s="275"/>
      <c r="H276" s="187"/>
      <c r="I276" s="269" t="s">
        <v>26</v>
      </c>
      <c r="J276" s="302">
        <v>42873</v>
      </c>
      <c r="K276" s="300">
        <v>4582528498737</v>
      </c>
      <c r="L276" s="201"/>
      <c r="M276" s="201"/>
      <c r="N276" s="22"/>
      <c r="O276" s="22"/>
      <c r="P276" s="51"/>
      <c r="Q276" s="51"/>
      <c r="R276" s="51"/>
      <c r="S276" s="6"/>
      <c r="T276" s="6"/>
      <c r="U276" s="6"/>
      <c r="V276" s="6"/>
      <c r="W276" s="6"/>
      <c r="X276" s="6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6"/>
      <c r="AS276" s="6"/>
      <c r="AT276" s="6"/>
      <c r="AU276" s="6"/>
      <c r="AV276" s="6"/>
      <c r="AW276" s="6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52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</row>
    <row r="277" spans="1:223" ht="20" customHeight="1">
      <c r="A277" s="46"/>
      <c r="B277" s="53"/>
      <c r="C277" s="47">
        <v>10</v>
      </c>
      <c r="D277" s="47">
        <v>9</v>
      </c>
      <c r="E277" s="54" t="s">
        <v>27</v>
      </c>
      <c r="F277" s="48">
        <v>6</v>
      </c>
      <c r="G277" s="274">
        <v>4000</v>
      </c>
      <c r="H277" s="49"/>
      <c r="I277" s="269" t="s">
        <v>22</v>
      </c>
      <c r="J277" s="302">
        <v>45750</v>
      </c>
      <c r="K277" s="300">
        <v>4570198577500</v>
      </c>
      <c r="L277" s="201"/>
      <c r="M277" s="201"/>
      <c r="N277" s="79"/>
      <c r="O277" s="79"/>
      <c r="P277" s="51"/>
      <c r="Q277" s="51"/>
      <c r="R277" s="51"/>
      <c r="S277" s="6" t="e">
        <f>#REF!*L277</f>
        <v>#REF!</v>
      </c>
      <c r="T277" s="6" t="e">
        <f>#REF!*M277</f>
        <v>#REF!</v>
      </c>
      <c r="U277" s="6"/>
      <c r="V277" s="6"/>
      <c r="W277" s="6"/>
      <c r="X277" s="6"/>
      <c r="Y277" s="4"/>
      <c r="Z277" s="4" t="s">
        <v>235</v>
      </c>
      <c r="AA277" s="4" t="s">
        <v>24</v>
      </c>
      <c r="AB277" s="4" t="s">
        <v>236</v>
      </c>
      <c r="AC277" s="4">
        <f t="shared" si="32"/>
        <v>0</v>
      </c>
      <c r="AD277" s="4">
        <f t="shared" si="33"/>
        <v>0</v>
      </c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6"/>
      <c r="AS277" s="6"/>
      <c r="AT277" s="6"/>
      <c r="AU277" s="6"/>
      <c r="AV277" s="6"/>
      <c r="AW277" s="6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52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</row>
    <row r="278" spans="1:223" ht="20" customHeight="1">
      <c r="A278" s="46"/>
      <c r="B278" s="53"/>
      <c r="C278" s="185"/>
      <c r="D278" s="185"/>
      <c r="E278" s="191" t="s">
        <v>27</v>
      </c>
      <c r="F278" s="186"/>
      <c r="G278" s="275"/>
      <c r="H278" s="187"/>
      <c r="I278" s="269" t="s">
        <v>26</v>
      </c>
      <c r="J278" s="302">
        <v>45751</v>
      </c>
      <c r="K278" s="300">
        <v>4570198577517</v>
      </c>
      <c r="L278" s="201"/>
      <c r="M278" s="201"/>
      <c r="N278" s="79"/>
      <c r="O278" s="79"/>
      <c r="P278" s="51"/>
      <c r="Q278" s="51"/>
      <c r="R278" s="51"/>
      <c r="S278" s="6"/>
      <c r="T278" s="6"/>
      <c r="U278" s="6"/>
      <c r="V278" s="6"/>
      <c r="W278" s="6"/>
      <c r="X278" s="6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6"/>
      <c r="AS278" s="6"/>
      <c r="AT278" s="6"/>
      <c r="AU278" s="6"/>
      <c r="AV278" s="6"/>
      <c r="AW278" s="6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52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</row>
    <row r="279" spans="1:223" ht="20" customHeight="1">
      <c r="A279" s="46"/>
      <c r="B279" s="53"/>
      <c r="C279" s="47">
        <v>12</v>
      </c>
      <c r="D279" s="47">
        <v>11</v>
      </c>
      <c r="E279" s="54" t="s">
        <v>27</v>
      </c>
      <c r="F279" s="48">
        <v>6</v>
      </c>
      <c r="G279" s="274">
        <v>5000</v>
      </c>
      <c r="H279" s="49"/>
      <c r="I279" s="269" t="s">
        <v>22</v>
      </c>
      <c r="J279" s="302">
        <v>45752</v>
      </c>
      <c r="K279" s="300">
        <v>4570198577524</v>
      </c>
      <c r="L279" s="201"/>
      <c r="M279" s="201"/>
      <c r="N279" s="79"/>
      <c r="O279" s="79"/>
      <c r="P279" s="51"/>
      <c r="Q279" s="51"/>
      <c r="R279" s="51"/>
      <c r="S279" s="6" t="e">
        <f>#REF!*L279</f>
        <v>#REF!</v>
      </c>
      <c r="T279" s="6" t="e">
        <f>#REF!*M279</f>
        <v>#REF!</v>
      </c>
      <c r="U279" s="6"/>
      <c r="V279" s="6"/>
      <c r="W279" s="6"/>
      <c r="X279" s="6"/>
      <c r="Y279" s="4"/>
      <c r="Z279" s="4" t="s">
        <v>237</v>
      </c>
      <c r="AA279" s="4" t="s">
        <v>29</v>
      </c>
      <c r="AB279" s="4" t="s">
        <v>238</v>
      </c>
      <c r="AC279" s="4">
        <f t="shared" si="32"/>
        <v>0</v>
      </c>
      <c r="AD279" s="4">
        <f t="shared" si="33"/>
        <v>0</v>
      </c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6"/>
      <c r="AS279" s="6"/>
      <c r="AT279" s="6"/>
      <c r="AU279" s="6"/>
      <c r="AV279" s="6"/>
      <c r="AW279" s="6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52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</row>
    <row r="280" spans="1:223" ht="20" customHeight="1">
      <c r="A280" s="46"/>
      <c r="B280" s="53"/>
      <c r="C280" s="185"/>
      <c r="D280" s="185"/>
      <c r="E280" s="191" t="s">
        <v>27</v>
      </c>
      <c r="F280" s="186"/>
      <c r="G280" s="275"/>
      <c r="H280" s="187"/>
      <c r="I280" s="269" t="s">
        <v>26</v>
      </c>
      <c r="J280" s="302">
        <v>45753</v>
      </c>
      <c r="K280" s="300">
        <v>4570198577531</v>
      </c>
      <c r="L280" s="201"/>
      <c r="M280" s="201"/>
      <c r="N280" s="79"/>
      <c r="O280" s="79"/>
      <c r="P280" s="51"/>
      <c r="Q280" s="51"/>
      <c r="R280" s="51"/>
      <c r="S280" s="6"/>
      <c r="T280" s="6"/>
      <c r="U280" s="6"/>
      <c r="V280" s="6"/>
      <c r="W280" s="6"/>
      <c r="X280" s="6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6"/>
      <c r="AS280" s="6"/>
      <c r="AT280" s="6"/>
      <c r="AU280" s="6"/>
      <c r="AV280" s="6"/>
      <c r="AW280" s="6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52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</row>
    <row r="281" spans="1:223" ht="20" customHeight="1">
      <c r="A281" s="46"/>
      <c r="B281" s="53"/>
      <c r="C281" s="47">
        <v>14</v>
      </c>
      <c r="D281" s="47">
        <v>13</v>
      </c>
      <c r="E281" s="54" t="s">
        <v>27</v>
      </c>
      <c r="F281" s="48">
        <v>6</v>
      </c>
      <c r="G281" s="274">
        <v>5500</v>
      </c>
      <c r="H281" s="49"/>
      <c r="I281" s="269" t="s">
        <v>22</v>
      </c>
      <c r="J281" s="302">
        <v>45236</v>
      </c>
      <c r="K281" s="300">
        <v>4570198572369</v>
      </c>
      <c r="L281" s="201"/>
      <c r="M281" s="201"/>
      <c r="N281" s="79"/>
      <c r="O281" s="79"/>
      <c r="P281" s="51"/>
      <c r="Q281" s="51"/>
      <c r="R281" s="51"/>
      <c r="S281" s="6" t="e">
        <f>#REF!*L281</f>
        <v>#REF!</v>
      </c>
      <c r="T281" s="6" t="e">
        <f>#REF!*M281</f>
        <v>#REF!</v>
      </c>
      <c r="U281" s="6"/>
      <c r="V281" s="6"/>
      <c r="W281" s="6"/>
      <c r="X281" s="6"/>
      <c r="Y281" s="4"/>
      <c r="Z281" s="4" t="s">
        <v>239</v>
      </c>
      <c r="AA281" s="4" t="s">
        <v>32</v>
      </c>
      <c r="AB281" s="4" t="s">
        <v>240</v>
      </c>
      <c r="AC281" s="4">
        <f t="shared" si="32"/>
        <v>0</v>
      </c>
      <c r="AD281" s="4">
        <f t="shared" si="33"/>
        <v>0</v>
      </c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6"/>
      <c r="AS281" s="6"/>
      <c r="AT281" s="6"/>
      <c r="AU281" s="6"/>
      <c r="AV281" s="6"/>
      <c r="AW281" s="6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52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</row>
    <row r="282" spans="1:223" ht="20" customHeight="1">
      <c r="A282" s="46"/>
      <c r="B282" s="53"/>
      <c r="C282" s="185"/>
      <c r="D282" s="185"/>
      <c r="E282" s="191" t="s">
        <v>27</v>
      </c>
      <c r="F282" s="186"/>
      <c r="G282" s="275"/>
      <c r="H282" s="187"/>
      <c r="I282" s="269" t="s">
        <v>26</v>
      </c>
      <c r="J282" s="302">
        <v>42874</v>
      </c>
      <c r="K282" s="300">
        <v>4582528498744</v>
      </c>
      <c r="L282" s="201"/>
      <c r="M282" s="201"/>
      <c r="N282" s="79"/>
      <c r="O282" s="79"/>
      <c r="P282" s="51"/>
      <c r="Q282" s="51"/>
      <c r="R282" s="51"/>
      <c r="S282" s="6"/>
      <c r="T282" s="6"/>
      <c r="U282" s="6"/>
      <c r="V282" s="6"/>
      <c r="W282" s="6"/>
      <c r="X282" s="6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6"/>
      <c r="AS282" s="6"/>
      <c r="AT282" s="6"/>
      <c r="AU282" s="6"/>
      <c r="AV282" s="6"/>
      <c r="AW282" s="6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52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</row>
    <row r="283" spans="1:223" ht="20" customHeight="1">
      <c r="A283" s="46"/>
      <c r="B283" s="53"/>
      <c r="C283" s="47">
        <v>16</v>
      </c>
      <c r="D283" s="47">
        <v>15</v>
      </c>
      <c r="E283" s="54" t="s">
        <v>27</v>
      </c>
      <c r="F283" s="48">
        <v>4</v>
      </c>
      <c r="G283" s="274">
        <v>7000</v>
      </c>
      <c r="H283" s="49"/>
      <c r="I283" s="269" t="s">
        <v>22</v>
      </c>
      <c r="J283" s="302">
        <v>45754</v>
      </c>
      <c r="K283" s="300">
        <v>4570198577548</v>
      </c>
      <c r="L283" s="201"/>
      <c r="M283" s="201"/>
      <c r="N283" s="79"/>
      <c r="O283" s="79"/>
      <c r="P283" s="51"/>
      <c r="Q283" s="51"/>
      <c r="R283" s="51"/>
      <c r="S283" s="6" t="e">
        <f>#REF!*L283</f>
        <v>#REF!</v>
      </c>
      <c r="T283" s="6" t="e">
        <f>#REF!*M283</f>
        <v>#REF!</v>
      </c>
      <c r="U283" s="6"/>
      <c r="V283" s="6"/>
      <c r="W283" s="6"/>
      <c r="X283" s="6"/>
      <c r="Y283" s="4"/>
      <c r="Z283" s="4" t="s">
        <v>241</v>
      </c>
      <c r="AA283" s="4" t="s">
        <v>35</v>
      </c>
      <c r="AB283" s="4" t="s">
        <v>242</v>
      </c>
      <c r="AC283" s="4">
        <f t="shared" si="32"/>
        <v>0</v>
      </c>
      <c r="AD283" s="4">
        <f t="shared" si="33"/>
        <v>0</v>
      </c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6"/>
      <c r="AS283" s="6"/>
      <c r="AT283" s="6"/>
      <c r="AU283" s="6"/>
      <c r="AV283" s="6"/>
      <c r="AW283" s="6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52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</row>
    <row r="284" spans="1:223" ht="20" customHeight="1">
      <c r="A284" s="46"/>
      <c r="B284" s="53"/>
      <c r="C284" s="185"/>
      <c r="D284" s="185"/>
      <c r="E284" s="191" t="s">
        <v>27</v>
      </c>
      <c r="F284" s="186"/>
      <c r="G284" s="275"/>
      <c r="H284" s="187"/>
      <c r="I284" s="269" t="s">
        <v>26</v>
      </c>
      <c r="J284" s="302">
        <v>45755</v>
      </c>
      <c r="K284" s="300">
        <v>4570198577555</v>
      </c>
      <c r="L284" s="201"/>
      <c r="M284" s="201"/>
      <c r="N284" s="79"/>
      <c r="O284" s="79"/>
      <c r="P284" s="51"/>
      <c r="Q284" s="51"/>
      <c r="R284" s="51"/>
      <c r="S284" s="6"/>
      <c r="T284" s="6"/>
      <c r="U284" s="6"/>
      <c r="V284" s="6"/>
      <c r="W284" s="6"/>
      <c r="X284" s="6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6"/>
      <c r="AS284" s="6"/>
      <c r="AT284" s="6"/>
      <c r="AU284" s="6"/>
      <c r="AV284" s="6"/>
      <c r="AW284" s="6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52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</row>
    <row r="285" spans="1:223" ht="20" customHeight="1">
      <c r="A285" s="46"/>
      <c r="B285" s="53"/>
      <c r="C285" s="47">
        <v>18</v>
      </c>
      <c r="D285" s="47">
        <v>17</v>
      </c>
      <c r="E285" s="54" t="s">
        <v>27</v>
      </c>
      <c r="F285" s="48">
        <v>4</v>
      </c>
      <c r="G285" s="274">
        <v>8500</v>
      </c>
      <c r="H285" s="49"/>
      <c r="I285" s="269" t="s">
        <v>22</v>
      </c>
      <c r="J285" s="302">
        <v>45237</v>
      </c>
      <c r="K285" s="300">
        <v>4570198572376</v>
      </c>
      <c r="L285" s="201"/>
      <c r="M285" s="201"/>
      <c r="N285" s="79"/>
      <c r="O285" s="79"/>
      <c r="P285" s="51"/>
      <c r="Q285" s="51"/>
      <c r="R285" s="51"/>
      <c r="S285" s="6" t="e">
        <f>#REF!*L285</f>
        <v>#REF!</v>
      </c>
      <c r="T285" s="6" t="e">
        <f>#REF!*M285</f>
        <v>#REF!</v>
      </c>
      <c r="U285" s="6"/>
      <c r="V285" s="6"/>
      <c r="W285" s="6"/>
      <c r="X285" s="6"/>
      <c r="Y285" s="4"/>
      <c r="Z285" s="4" t="s">
        <v>243</v>
      </c>
      <c r="AA285" s="4" t="s">
        <v>38</v>
      </c>
      <c r="AB285" s="4" t="s">
        <v>244</v>
      </c>
      <c r="AC285" s="4">
        <f t="shared" si="32"/>
        <v>0</v>
      </c>
      <c r="AD285" s="4">
        <f t="shared" si="33"/>
        <v>0</v>
      </c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6"/>
      <c r="AS285" s="6"/>
      <c r="AT285" s="6"/>
      <c r="AU285" s="6"/>
      <c r="AV285" s="6"/>
      <c r="AW285" s="6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52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</row>
    <row r="286" spans="1:223" ht="20" customHeight="1">
      <c r="A286" s="46"/>
      <c r="B286" s="53"/>
      <c r="C286" s="185"/>
      <c r="D286" s="185"/>
      <c r="E286" s="191" t="s">
        <v>27</v>
      </c>
      <c r="F286" s="186"/>
      <c r="G286" s="275"/>
      <c r="H286" s="187"/>
      <c r="I286" s="269" t="s">
        <v>26</v>
      </c>
      <c r="J286" s="302">
        <v>42875</v>
      </c>
      <c r="K286" s="300">
        <v>4582528498751</v>
      </c>
      <c r="L286" s="201"/>
      <c r="M286" s="201"/>
      <c r="N286" s="79"/>
      <c r="O286" s="79"/>
      <c r="P286" s="51"/>
      <c r="Q286" s="51"/>
      <c r="R286" s="51"/>
      <c r="S286" s="6"/>
      <c r="T286" s="6"/>
      <c r="U286" s="6"/>
      <c r="V286" s="6"/>
      <c r="W286" s="6"/>
      <c r="X286" s="6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6"/>
      <c r="AS286" s="6"/>
      <c r="AT286" s="6"/>
      <c r="AU286" s="6"/>
      <c r="AV286" s="6"/>
      <c r="AW286" s="6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52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</row>
    <row r="287" spans="1:223" ht="20" customHeight="1">
      <c r="A287" s="46"/>
      <c r="B287" s="53"/>
      <c r="C287" s="47">
        <v>21</v>
      </c>
      <c r="D287" s="47">
        <v>19</v>
      </c>
      <c r="E287" s="54" t="s">
        <v>27</v>
      </c>
      <c r="F287" s="48">
        <v>2</v>
      </c>
      <c r="G287" s="274">
        <v>13000</v>
      </c>
      <c r="H287" s="49"/>
      <c r="I287" s="269" t="s">
        <v>22</v>
      </c>
      <c r="J287" s="302">
        <v>45756</v>
      </c>
      <c r="K287" s="300">
        <v>4570198577562</v>
      </c>
      <c r="L287" s="201"/>
      <c r="M287" s="201"/>
      <c r="N287" s="79"/>
      <c r="O287" s="79"/>
      <c r="P287" s="51"/>
      <c r="Q287" s="51"/>
      <c r="R287" s="51"/>
      <c r="S287" s="6" t="e">
        <f>#REF!*L287</f>
        <v>#REF!</v>
      </c>
      <c r="T287" s="6" t="e">
        <f>#REF!*M287</f>
        <v>#REF!</v>
      </c>
      <c r="U287" s="6"/>
      <c r="V287" s="6"/>
      <c r="W287" s="6"/>
      <c r="X287" s="6"/>
      <c r="Y287" s="4"/>
      <c r="Z287" s="4" t="s">
        <v>245</v>
      </c>
      <c r="AA287" s="4" t="s">
        <v>41</v>
      </c>
      <c r="AB287" s="4" t="s">
        <v>246</v>
      </c>
      <c r="AC287" s="4">
        <f t="shared" si="32"/>
        <v>0</v>
      </c>
      <c r="AD287" s="4">
        <f t="shared" si="33"/>
        <v>0</v>
      </c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6"/>
      <c r="AS287" s="6"/>
      <c r="AT287" s="6"/>
      <c r="AU287" s="6"/>
      <c r="AV287" s="6"/>
      <c r="AW287" s="6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52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</row>
    <row r="288" spans="1:223" ht="20" customHeight="1">
      <c r="A288" s="46"/>
      <c r="B288" s="53"/>
      <c r="C288" s="185"/>
      <c r="D288" s="185"/>
      <c r="E288" s="191" t="s">
        <v>27</v>
      </c>
      <c r="F288" s="186"/>
      <c r="G288" s="275"/>
      <c r="H288" s="187"/>
      <c r="I288" s="269" t="s">
        <v>26</v>
      </c>
      <c r="J288" s="302">
        <v>45757</v>
      </c>
      <c r="K288" s="300">
        <v>4570198577579</v>
      </c>
      <c r="L288" s="201"/>
      <c r="M288" s="201"/>
      <c r="N288" s="79"/>
      <c r="O288" s="79"/>
      <c r="P288" s="51"/>
      <c r="Q288" s="51"/>
      <c r="R288" s="51"/>
      <c r="S288" s="6"/>
      <c r="T288" s="6"/>
      <c r="U288" s="6"/>
      <c r="V288" s="6"/>
      <c r="W288" s="6"/>
      <c r="X288" s="6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6"/>
      <c r="AS288" s="6"/>
      <c r="AT288" s="6"/>
      <c r="AU288" s="6"/>
      <c r="AV288" s="6"/>
      <c r="AW288" s="6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52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</row>
    <row r="289" spans="1:223" ht="20" customHeight="1">
      <c r="A289" s="46"/>
      <c r="B289" s="53"/>
      <c r="C289" s="47">
        <v>25</v>
      </c>
      <c r="D289" s="47">
        <v>22</v>
      </c>
      <c r="E289" s="47"/>
      <c r="F289" s="48">
        <v>4</v>
      </c>
      <c r="G289" s="274">
        <v>17000</v>
      </c>
      <c r="H289" s="49"/>
      <c r="I289" s="269" t="s">
        <v>22</v>
      </c>
      <c r="J289" s="302">
        <v>45238</v>
      </c>
      <c r="K289" s="300">
        <v>4570198572383</v>
      </c>
      <c r="L289" s="201"/>
      <c r="M289" s="201"/>
      <c r="N289" s="79"/>
      <c r="O289" s="79"/>
      <c r="P289" s="51"/>
      <c r="Q289" s="51"/>
      <c r="R289" s="51"/>
      <c r="S289" s="6" t="e">
        <f>#REF!*L289</f>
        <v>#REF!</v>
      </c>
      <c r="T289" s="6" t="e">
        <f>#REF!*M289</f>
        <v>#REF!</v>
      </c>
      <c r="U289" s="6"/>
      <c r="V289" s="6"/>
      <c r="W289" s="6"/>
      <c r="X289" s="6"/>
      <c r="Y289" s="4"/>
      <c r="Z289" s="4" t="s">
        <v>247</v>
      </c>
      <c r="AA289" s="4" t="s">
        <v>44</v>
      </c>
      <c r="AB289" s="4" t="s">
        <v>248</v>
      </c>
      <c r="AC289" s="4">
        <f t="shared" si="32"/>
        <v>0</v>
      </c>
      <c r="AD289" s="4">
        <f t="shared" si="33"/>
        <v>0</v>
      </c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6"/>
      <c r="AS289" s="6"/>
      <c r="AT289" s="6"/>
      <c r="AU289" s="6"/>
      <c r="AV289" s="6"/>
      <c r="AW289" s="6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52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</row>
    <row r="290" spans="1:223" ht="20" customHeight="1">
      <c r="A290" s="46"/>
      <c r="B290" s="53"/>
      <c r="C290" s="185"/>
      <c r="D290" s="185"/>
      <c r="E290" s="185"/>
      <c r="F290" s="186"/>
      <c r="G290" s="275"/>
      <c r="H290" s="187"/>
      <c r="I290" s="269" t="s">
        <v>26</v>
      </c>
      <c r="J290" s="302">
        <v>42876</v>
      </c>
      <c r="K290" s="300">
        <v>4582528498768</v>
      </c>
      <c r="L290" s="201"/>
      <c r="M290" s="201"/>
      <c r="N290" s="79"/>
      <c r="O290" s="79"/>
      <c r="P290" s="51"/>
      <c r="Q290" s="51"/>
      <c r="R290" s="51"/>
      <c r="S290" s="6"/>
      <c r="T290" s="6"/>
      <c r="U290" s="6"/>
      <c r="V290" s="6"/>
      <c r="W290" s="6"/>
      <c r="X290" s="6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6"/>
      <c r="AS290" s="6"/>
      <c r="AT290" s="6"/>
      <c r="AU290" s="6"/>
      <c r="AV290" s="6"/>
      <c r="AW290" s="6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52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</row>
    <row r="291" spans="1:223" ht="20" customHeight="1">
      <c r="A291" s="46"/>
      <c r="B291" s="53"/>
      <c r="C291" s="47">
        <v>30</v>
      </c>
      <c r="D291" s="47">
        <v>24</v>
      </c>
      <c r="E291" s="47"/>
      <c r="F291" s="48">
        <v>2</v>
      </c>
      <c r="G291" s="274">
        <v>28000</v>
      </c>
      <c r="H291" s="49"/>
      <c r="I291" s="269" t="s">
        <v>22</v>
      </c>
      <c r="J291" s="302">
        <v>45758</v>
      </c>
      <c r="K291" s="300">
        <v>4570198577586</v>
      </c>
      <c r="L291" s="201"/>
      <c r="M291" s="201"/>
      <c r="N291" s="79"/>
      <c r="O291" s="79"/>
      <c r="P291" s="51"/>
      <c r="Q291" s="51"/>
      <c r="R291" s="51"/>
      <c r="S291" s="6" t="e">
        <f>#REF!*L291</f>
        <v>#REF!</v>
      </c>
      <c r="T291" s="6" t="e">
        <f>#REF!*M291</f>
        <v>#REF!</v>
      </c>
      <c r="U291" s="6"/>
      <c r="V291" s="6"/>
      <c r="W291" s="6"/>
      <c r="X291" s="6"/>
      <c r="Y291" s="4"/>
      <c r="Z291" s="4" t="s">
        <v>249</v>
      </c>
      <c r="AA291" s="4" t="s">
        <v>47</v>
      </c>
      <c r="AB291" s="4" t="s">
        <v>250</v>
      </c>
      <c r="AC291" s="4">
        <f t="shared" si="32"/>
        <v>0</v>
      </c>
      <c r="AD291" s="4">
        <f t="shared" si="33"/>
        <v>0</v>
      </c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6"/>
      <c r="AS291" s="6"/>
      <c r="AT291" s="6"/>
      <c r="AU291" s="6"/>
      <c r="AV291" s="6"/>
      <c r="AW291" s="6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52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</row>
    <row r="292" spans="1:223" ht="20" customHeight="1">
      <c r="A292" s="46"/>
      <c r="B292" s="53"/>
      <c r="C292" s="185"/>
      <c r="D292" s="185"/>
      <c r="E292" s="185"/>
      <c r="F292" s="186"/>
      <c r="G292" s="275"/>
      <c r="H292" s="187"/>
      <c r="I292" s="269" t="s">
        <v>26</v>
      </c>
      <c r="J292" s="302">
        <v>45759</v>
      </c>
      <c r="K292" s="300">
        <v>4570198577593</v>
      </c>
      <c r="L292" s="201"/>
      <c r="M292" s="201"/>
      <c r="N292" s="79"/>
      <c r="O292" s="79"/>
      <c r="P292" s="51"/>
      <c r="Q292" s="51"/>
      <c r="R292" s="51"/>
      <c r="S292" s="6"/>
      <c r="T292" s="6"/>
      <c r="U292" s="6"/>
      <c r="V292" s="6"/>
      <c r="W292" s="6"/>
      <c r="X292" s="6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6"/>
      <c r="AS292" s="6"/>
      <c r="AT292" s="6"/>
      <c r="AU292" s="6"/>
      <c r="AV292" s="6"/>
      <c r="AW292" s="6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52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</row>
    <row r="293" spans="1:223" ht="20" customHeight="1">
      <c r="A293" s="18"/>
      <c r="B293" s="9"/>
      <c r="C293" s="95"/>
      <c r="D293" s="95"/>
      <c r="E293" s="95"/>
      <c r="F293" s="95"/>
      <c r="G293" s="281"/>
      <c r="H293" s="75"/>
      <c r="I293" s="80"/>
      <c r="J293" s="55"/>
      <c r="K293" s="33"/>
      <c r="L293" s="34"/>
      <c r="M293" s="34"/>
      <c r="N293" s="21"/>
      <c r="O293" s="21" t="s">
        <v>944</v>
      </c>
      <c r="P293" s="21"/>
      <c r="Q293" s="21"/>
      <c r="R293" s="21" t="s">
        <v>2</v>
      </c>
      <c r="S293" s="6"/>
      <c r="T293" s="6"/>
      <c r="U293" s="6"/>
      <c r="V293" s="6"/>
      <c r="W293" s="6"/>
      <c r="X293" s="6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6"/>
      <c r="AS293" s="6"/>
      <c r="AT293" s="6"/>
      <c r="AU293" s="6"/>
      <c r="AV293" s="6"/>
      <c r="AW293" s="6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52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</row>
    <row r="294" spans="1:223" ht="20" customHeight="1">
      <c r="A294" s="38"/>
      <c r="B294" s="39"/>
      <c r="C294" s="265" t="s">
        <v>3</v>
      </c>
      <c r="D294" s="265" t="s">
        <v>4</v>
      </c>
      <c r="E294" s="265" t="s">
        <v>5</v>
      </c>
      <c r="F294" s="265" t="s">
        <v>6</v>
      </c>
      <c r="G294" s="265" t="s">
        <v>1458</v>
      </c>
      <c r="H294" s="267" t="s">
        <v>1460</v>
      </c>
      <c r="I294" s="265"/>
      <c r="J294" s="266" t="s">
        <v>1459</v>
      </c>
      <c r="K294" s="212" t="s">
        <v>7</v>
      </c>
      <c r="L294" s="41" t="s">
        <v>8</v>
      </c>
      <c r="M294" s="41" t="s">
        <v>9</v>
      </c>
      <c r="N294" s="42"/>
      <c r="O294" s="42"/>
      <c r="P294" s="42"/>
      <c r="Q294" s="42"/>
      <c r="R294" s="42"/>
      <c r="S294" s="6"/>
      <c r="T294" s="6"/>
      <c r="U294" s="6"/>
      <c r="V294" s="6"/>
      <c r="W294" s="6"/>
      <c r="X294" s="6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6"/>
      <c r="AS294" s="6"/>
      <c r="AT294" s="6"/>
      <c r="AU294" s="6"/>
      <c r="AV294" s="6"/>
      <c r="AW294" s="6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52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</row>
    <row r="295" spans="1:223" ht="20" customHeight="1">
      <c r="A295" s="46"/>
      <c r="B295" s="9" t="s">
        <v>52</v>
      </c>
      <c r="C295" s="47">
        <v>14</v>
      </c>
      <c r="D295" s="47">
        <v>18</v>
      </c>
      <c r="E295" s="47"/>
      <c r="F295" s="48">
        <v>9</v>
      </c>
      <c r="G295" s="274">
        <v>7000</v>
      </c>
      <c r="H295" s="49"/>
      <c r="I295" s="268" t="s">
        <v>22</v>
      </c>
      <c r="J295" s="301">
        <v>45760</v>
      </c>
      <c r="K295" s="298">
        <v>4570198577609</v>
      </c>
      <c r="L295" s="199"/>
      <c r="M295" s="199"/>
      <c r="N295" s="22"/>
      <c r="O295" s="22"/>
      <c r="P295" s="51"/>
      <c r="Q295" s="51"/>
      <c r="R295" s="51"/>
      <c r="S295" s="6" t="e">
        <f>#REF!*L295</f>
        <v>#REF!</v>
      </c>
      <c r="T295" s="6" t="e">
        <f>#REF!*M295</f>
        <v>#REF!</v>
      </c>
      <c r="U295" s="6"/>
      <c r="V295" s="6"/>
      <c r="W295" s="6"/>
      <c r="X295" s="6"/>
      <c r="Y295" s="4"/>
      <c r="Z295" s="4" t="s">
        <v>251</v>
      </c>
      <c r="AA295" s="4" t="s">
        <v>32</v>
      </c>
      <c r="AB295" s="4" t="s">
        <v>252</v>
      </c>
      <c r="AC295" s="4">
        <f>L295</f>
        <v>0</v>
      </c>
      <c r="AD295" s="4">
        <f>+M295</f>
        <v>0</v>
      </c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6"/>
      <c r="AS295" s="6"/>
      <c r="AT295" s="6"/>
      <c r="AU295" s="6"/>
      <c r="AV295" s="6"/>
      <c r="AW295" s="6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52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</row>
    <row r="296" spans="1:223" ht="20" customHeight="1">
      <c r="A296" s="46"/>
      <c r="B296" s="9"/>
      <c r="C296" s="185"/>
      <c r="D296" s="185"/>
      <c r="E296" s="185"/>
      <c r="F296" s="186"/>
      <c r="G296" s="275"/>
      <c r="H296" s="187"/>
      <c r="I296" s="269" t="s">
        <v>26</v>
      </c>
      <c r="J296" s="302">
        <v>45761</v>
      </c>
      <c r="K296" s="300">
        <v>4570198577616</v>
      </c>
      <c r="L296" s="201"/>
      <c r="M296" s="201"/>
      <c r="N296" s="22"/>
      <c r="O296" s="22"/>
      <c r="P296" s="51"/>
      <c r="Q296" s="51"/>
      <c r="R296" s="51"/>
      <c r="S296" s="6"/>
      <c r="T296" s="6"/>
      <c r="U296" s="6"/>
      <c r="V296" s="6"/>
      <c r="W296" s="6"/>
      <c r="X296" s="6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6"/>
      <c r="AS296" s="6"/>
      <c r="AT296" s="6"/>
      <c r="AU296" s="6"/>
      <c r="AV296" s="6"/>
      <c r="AW296" s="6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52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</row>
    <row r="297" spans="1:223" ht="20" customHeight="1">
      <c r="A297" s="46"/>
      <c r="B297" s="9" t="s">
        <v>253</v>
      </c>
      <c r="C297" s="47">
        <v>21</v>
      </c>
      <c r="D297" s="47">
        <v>11</v>
      </c>
      <c r="E297" s="54" t="s">
        <v>27</v>
      </c>
      <c r="F297" s="48">
        <v>2</v>
      </c>
      <c r="G297" s="274">
        <v>12000</v>
      </c>
      <c r="H297" s="49"/>
      <c r="I297" s="269" t="s">
        <v>22</v>
      </c>
      <c r="J297" s="302">
        <v>45239</v>
      </c>
      <c r="K297" s="300">
        <v>4570198572390</v>
      </c>
      <c r="L297" s="201"/>
      <c r="M297" s="201"/>
      <c r="N297" s="22"/>
      <c r="O297" s="22"/>
      <c r="P297" s="51"/>
      <c r="Q297" s="51"/>
      <c r="R297" s="51"/>
      <c r="S297" s="6" t="e">
        <f>#REF!*L297</f>
        <v>#REF!</v>
      </c>
      <c r="T297" s="6" t="e">
        <f>#REF!*M297</f>
        <v>#REF!</v>
      </c>
      <c r="U297" s="6"/>
      <c r="V297" s="6"/>
      <c r="W297" s="6"/>
      <c r="X297" s="6"/>
      <c r="Y297" s="4"/>
      <c r="Z297" s="4" t="s">
        <v>254</v>
      </c>
      <c r="AA297" s="4" t="s">
        <v>255</v>
      </c>
      <c r="AB297" s="4" t="s">
        <v>256</v>
      </c>
      <c r="AC297" s="4">
        <f>L297</f>
        <v>0</v>
      </c>
      <c r="AD297" s="4">
        <f>+M297</f>
        <v>0</v>
      </c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6"/>
      <c r="AS297" s="6"/>
      <c r="AT297" s="6"/>
      <c r="AU297" s="6"/>
      <c r="AV297" s="6"/>
      <c r="AW297" s="6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52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</row>
    <row r="298" spans="1:223" ht="20" customHeight="1">
      <c r="A298" s="46"/>
      <c r="B298" s="9"/>
      <c r="C298" s="185"/>
      <c r="D298" s="185"/>
      <c r="E298" s="191" t="s">
        <v>27</v>
      </c>
      <c r="F298" s="186"/>
      <c r="G298" s="275"/>
      <c r="H298" s="187"/>
      <c r="I298" s="269" t="s">
        <v>26</v>
      </c>
      <c r="J298" s="302">
        <v>42877</v>
      </c>
      <c r="K298" s="300">
        <v>4582528498775</v>
      </c>
      <c r="L298" s="201"/>
      <c r="M298" s="201"/>
      <c r="N298" s="22"/>
      <c r="O298" s="22"/>
      <c r="P298" s="51"/>
      <c r="Q298" s="51"/>
      <c r="R298" s="51"/>
      <c r="S298" s="6"/>
      <c r="T298" s="6"/>
      <c r="U298" s="6"/>
      <c r="V298" s="6"/>
      <c r="W298" s="6"/>
      <c r="X298" s="6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6"/>
      <c r="AS298" s="6"/>
      <c r="AT298" s="6"/>
      <c r="AU298" s="6"/>
      <c r="AV298" s="6"/>
      <c r="AW298" s="6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52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</row>
    <row r="299" spans="1:223" ht="20" customHeight="1">
      <c r="A299" s="46"/>
      <c r="B299" s="9"/>
      <c r="C299" s="47"/>
      <c r="D299" s="47"/>
      <c r="E299" s="47"/>
      <c r="F299" s="48"/>
      <c r="G299" s="274"/>
      <c r="H299" s="49"/>
      <c r="I299" s="80"/>
      <c r="J299" s="55"/>
      <c r="K299" s="20"/>
      <c r="L299" s="21"/>
      <c r="M299" s="21" t="s">
        <v>2</v>
      </c>
      <c r="N299" s="22"/>
      <c r="O299" s="22"/>
      <c r="P299" s="51"/>
      <c r="Q299" s="51"/>
      <c r="R299" s="51"/>
      <c r="S299" s="6"/>
      <c r="T299" s="6"/>
      <c r="U299" s="6"/>
      <c r="V299" s="6"/>
      <c r="W299" s="6"/>
      <c r="X299" s="6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6"/>
      <c r="AS299" s="6"/>
      <c r="AT299" s="6"/>
      <c r="AU299" s="6"/>
      <c r="AV299" s="6"/>
      <c r="AW299" s="6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52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</row>
    <row r="300" spans="1:223" ht="20" customHeight="1">
      <c r="A300" s="46"/>
      <c r="B300" s="53"/>
      <c r="C300" s="265" t="s">
        <v>3</v>
      </c>
      <c r="D300" s="265" t="s">
        <v>4</v>
      </c>
      <c r="E300" s="265" t="s">
        <v>5</v>
      </c>
      <c r="F300" s="265" t="s">
        <v>6</v>
      </c>
      <c r="G300" s="265" t="s">
        <v>1458</v>
      </c>
      <c r="H300" s="267" t="s">
        <v>1460</v>
      </c>
      <c r="I300" s="265"/>
      <c r="J300" s="266" t="s">
        <v>1459</v>
      </c>
      <c r="K300" s="212" t="s">
        <v>7</v>
      </c>
      <c r="L300" s="41" t="s">
        <v>127</v>
      </c>
      <c r="M300" s="41" t="s">
        <v>72</v>
      </c>
      <c r="N300" s="79"/>
      <c r="O300" s="79"/>
      <c r="P300" s="51"/>
      <c r="Q300" s="51"/>
      <c r="R300" s="51"/>
      <c r="S300" s="6"/>
      <c r="T300" s="6"/>
      <c r="U300" s="6"/>
      <c r="V300" s="6"/>
      <c r="W300" s="6"/>
      <c r="X300" s="6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6"/>
      <c r="AS300" s="6"/>
      <c r="AT300" s="6"/>
      <c r="AU300" s="6"/>
      <c r="AV300" s="6"/>
      <c r="AW300" s="6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52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</row>
    <row r="301" spans="1:223" ht="20" customHeight="1">
      <c r="A301" s="46"/>
      <c r="B301" s="53" t="s">
        <v>77</v>
      </c>
      <c r="C301" s="47">
        <v>12</v>
      </c>
      <c r="D301" s="47">
        <v>11</v>
      </c>
      <c r="E301" s="47"/>
      <c r="F301" s="48">
        <v>6</v>
      </c>
      <c r="G301" s="274">
        <v>11000</v>
      </c>
      <c r="H301" s="49"/>
      <c r="I301" s="217" t="s">
        <v>134</v>
      </c>
      <c r="J301" s="301">
        <v>45762</v>
      </c>
      <c r="K301" s="298">
        <v>4570198577623</v>
      </c>
      <c r="L301" s="199"/>
      <c r="M301" s="199"/>
      <c r="N301" s="51"/>
      <c r="O301" s="51"/>
      <c r="P301" s="51"/>
      <c r="Q301" s="51"/>
      <c r="R301" s="51"/>
      <c r="S301" s="6" t="e">
        <f>#REF!*L301</f>
        <v>#REF!</v>
      </c>
      <c r="T301" s="6" t="e">
        <f>#REF!*M301</f>
        <v>#REF!</v>
      </c>
      <c r="U301" s="6"/>
      <c r="V301" s="6"/>
      <c r="W301" s="6"/>
      <c r="X301" s="6"/>
      <c r="Y301" s="4"/>
      <c r="Z301" s="4" t="s">
        <v>257</v>
      </c>
      <c r="AA301" s="4" t="s">
        <v>89</v>
      </c>
      <c r="AB301" s="4" t="s">
        <v>258</v>
      </c>
      <c r="AC301" s="4">
        <f>L301</f>
        <v>0</v>
      </c>
      <c r="AD301" s="4">
        <f>+M301</f>
        <v>0</v>
      </c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6"/>
      <c r="AS301" s="6"/>
      <c r="AT301" s="6"/>
      <c r="AU301" s="6"/>
      <c r="AV301" s="6"/>
      <c r="AW301" s="6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52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</row>
    <row r="302" spans="1:223" ht="20" customHeight="1">
      <c r="A302" s="46"/>
      <c r="B302" s="53"/>
      <c r="C302" s="185"/>
      <c r="D302" s="185"/>
      <c r="E302" s="185"/>
      <c r="F302" s="186"/>
      <c r="G302" s="275"/>
      <c r="H302" s="187"/>
      <c r="I302" s="227" t="s">
        <v>83</v>
      </c>
      <c r="J302" s="302">
        <v>45763</v>
      </c>
      <c r="K302" s="300">
        <v>4570198577630</v>
      </c>
      <c r="L302" s="201"/>
      <c r="M302" s="201"/>
      <c r="N302" s="51"/>
      <c r="O302" s="51"/>
      <c r="P302" s="51"/>
      <c r="Q302" s="51"/>
      <c r="R302" s="51"/>
      <c r="S302" s="6"/>
      <c r="T302" s="6"/>
      <c r="U302" s="6"/>
      <c r="V302" s="6"/>
      <c r="W302" s="6"/>
      <c r="X302" s="6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6"/>
      <c r="AS302" s="6"/>
      <c r="AT302" s="6"/>
      <c r="AU302" s="6"/>
      <c r="AV302" s="6"/>
      <c r="AW302" s="6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52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</row>
    <row r="303" spans="1:223" ht="20" customHeight="1">
      <c r="A303" s="46"/>
      <c r="B303" s="53"/>
      <c r="C303" s="47">
        <v>14</v>
      </c>
      <c r="D303" s="47">
        <v>13</v>
      </c>
      <c r="E303" s="47"/>
      <c r="F303" s="197">
        <v>6</v>
      </c>
      <c r="G303" s="276">
        <v>13000</v>
      </c>
      <c r="H303" s="194"/>
      <c r="I303" s="227" t="s">
        <v>134</v>
      </c>
      <c r="J303" s="302">
        <v>42878</v>
      </c>
      <c r="K303" s="300">
        <v>4582528498782</v>
      </c>
      <c r="L303" s="201"/>
      <c r="M303" s="201"/>
      <c r="N303" s="51"/>
      <c r="O303" s="51"/>
      <c r="P303" s="51"/>
      <c r="Q303" s="51"/>
      <c r="R303" s="51"/>
      <c r="S303" s="6" t="e">
        <f>#REF!*L303</f>
        <v>#REF!</v>
      </c>
      <c r="T303" s="6" t="e">
        <f>#REF!*M303</f>
        <v>#REF!</v>
      </c>
      <c r="U303" s="6"/>
      <c r="V303" s="6"/>
      <c r="W303" s="6"/>
      <c r="X303" s="6"/>
      <c r="Y303" s="4"/>
      <c r="Z303" s="4" t="s">
        <v>259</v>
      </c>
      <c r="AA303" s="4" t="s">
        <v>92</v>
      </c>
      <c r="AB303" s="4" t="s">
        <v>260</v>
      </c>
      <c r="AC303" s="4">
        <f>L303</f>
        <v>0</v>
      </c>
      <c r="AD303" s="4">
        <f>+M303</f>
        <v>0</v>
      </c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6"/>
      <c r="AS303" s="6"/>
      <c r="AT303" s="6"/>
      <c r="AU303" s="6"/>
      <c r="AV303" s="6"/>
      <c r="AW303" s="6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52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</row>
    <row r="304" spans="1:223" ht="20" customHeight="1">
      <c r="A304" s="46"/>
      <c r="B304" s="53"/>
      <c r="C304" s="185"/>
      <c r="D304" s="185"/>
      <c r="E304" s="185"/>
      <c r="F304" s="186"/>
      <c r="G304" s="275"/>
      <c r="H304" s="187"/>
      <c r="I304" s="227" t="s">
        <v>83</v>
      </c>
      <c r="J304" s="302">
        <v>42880</v>
      </c>
      <c r="K304" s="300">
        <v>4582528498805</v>
      </c>
      <c r="L304" s="201"/>
      <c r="M304" s="201"/>
      <c r="N304" s="51"/>
      <c r="O304" s="51"/>
      <c r="P304" s="51"/>
      <c r="Q304" s="51"/>
      <c r="R304" s="51"/>
      <c r="S304" s="6"/>
      <c r="T304" s="6"/>
      <c r="U304" s="6"/>
      <c r="V304" s="6"/>
      <c r="W304" s="6"/>
      <c r="X304" s="6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6"/>
      <c r="AS304" s="6"/>
      <c r="AT304" s="6"/>
      <c r="AU304" s="6"/>
      <c r="AV304" s="6"/>
      <c r="AW304" s="6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52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</row>
    <row r="305" spans="1:223" s="96" customFormat="1" ht="20" customHeight="1">
      <c r="A305" s="46"/>
      <c r="B305" s="53"/>
      <c r="C305" s="47">
        <v>16</v>
      </c>
      <c r="D305" s="47">
        <v>15</v>
      </c>
      <c r="E305" s="47"/>
      <c r="F305" s="197">
        <v>6</v>
      </c>
      <c r="G305" s="276">
        <v>17000</v>
      </c>
      <c r="H305" s="194"/>
      <c r="I305" s="227" t="s">
        <v>134</v>
      </c>
      <c r="J305" s="302">
        <v>45764</v>
      </c>
      <c r="K305" s="300">
        <v>4570198577647</v>
      </c>
      <c r="L305" s="201"/>
      <c r="M305" s="201"/>
      <c r="N305" s="51"/>
      <c r="O305" s="51"/>
      <c r="P305" s="51"/>
      <c r="Q305" s="51"/>
      <c r="R305" s="51"/>
      <c r="S305" s="6" t="e">
        <f>#REF!*L305</f>
        <v>#REF!</v>
      </c>
      <c r="T305" s="6" t="e">
        <f>#REF!*M305</f>
        <v>#REF!</v>
      </c>
      <c r="U305" s="6"/>
      <c r="V305" s="6"/>
      <c r="W305" s="6"/>
      <c r="X305" s="6"/>
      <c r="Y305" s="4"/>
      <c r="Z305" s="4" t="s">
        <v>261</v>
      </c>
      <c r="AA305" s="4" t="s">
        <v>95</v>
      </c>
      <c r="AB305" s="4" t="s">
        <v>262</v>
      </c>
      <c r="AC305" s="4">
        <f>L305</f>
        <v>0</v>
      </c>
      <c r="AD305" s="4">
        <f>+M305</f>
        <v>0</v>
      </c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6"/>
      <c r="AS305" s="6"/>
      <c r="AT305" s="6"/>
      <c r="AU305" s="6"/>
      <c r="AV305" s="6"/>
      <c r="AW305" s="6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52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</row>
    <row r="306" spans="1:223" s="96" customFormat="1" ht="20" customHeight="1">
      <c r="A306" s="46"/>
      <c r="B306" s="53"/>
      <c r="C306" s="185"/>
      <c r="D306" s="185"/>
      <c r="E306" s="185"/>
      <c r="F306" s="186"/>
      <c r="G306" s="275"/>
      <c r="H306" s="187"/>
      <c r="I306" s="227" t="s">
        <v>83</v>
      </c>
      <c r="J306" s="302">
        <v>45765</v>
      </c>
      <c r="K306" s="300">
        <v>4570198577654</v>
      </c>
      <c r="L306" s="201"/>
      <c r="M306" s="201"/>
      <c r="N306" s="51"/>
      <c r="O306" s="51"/>
      <c r="P306" s="51"/>
      <c r="Q306" s="51"/>
      <c r="R306" s="51"/>
      <c r="S306" s="6"/>
      <c r="T306" s="6"/>
      <c r="U306" s="6"/>
      <c r="V306" s="6"/>
      <c r="W306" s="6"/>
      <c r="X306" s="6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6"/>
      <c r="AS306" s="6"/>
      <c r="AT306" s="6"/>
      <c r="AU306" s="6"/>
      <c r="AV306" s="6"/>
      <c r="AW306" s="6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52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</row>
    <row r="307" spans="1:223" ht="20" customHeight="1">
      <c r="A307" s="46"/>
      <c r="B307" s="53"/>
      <c r="C307" s="47">
        <v>18</v>
      </c>
      <c r="D307" s="47">
        <v>17</v>
      </c>
      <c r="E307" s="47"/>
      <c r="F307" s="197">
        <v>4</v>
      </c>
      <c r="G307" s="276">
        <v>19000</v>
      </c>
      <c r="H307" s="194"/>
      <c r="I307" s="227" t="s">
        <v>134</v>
      </c>
      <c r="J307" s="302">
        <v>42879</v>
      </c>
      <c r="K307" s="300">
        <v>4582528498799</v>
      </c>
      <c r="L307" s="201"/>
      <c r="M307" s="201"/>
      <c r="N307" s="51"/>
      <c r="O307" s="51"/>
      <c r="P307" s="51"/>
      <c r="Q307" s="51"/>
      <c r="R307" s="51"/>
      <c r="S307" s="6" t="e">
        <f>#REF!*L307</f>
        <v>#REF!</v>
      </c>
      <c r="T307" s="6" t="e">
        <f>#REF!*M307</f>
        <v>#REF!</v>
      </c>
      <c r="U307" s="6"/>
      <c r="V307" s="6"/>
      <c r="W307" s="6"/>
      <c r="X307" s="6"/>
      <c r="Y307" s="4"/>
      <c r="Z307" s="4" t="s">
        <v>263</v>
      </c>
      <c r="AA307" s="4" t="s">
        <v>98</v>
      </c>
      <c r="AB307" s="4" t="s">
        <v>264</v>
      </c>
      <c r="AC307" s="4">
        <f>L307</f>
        <v>0</v>
      </c>
      <c r="AD307" s="4">
        <f>+M307</f>
        <v>0</v>
      </c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6"/>
      <c r="AS307" s="6"/>
      <c r="AT307" s="6"/>
      <c r="AU307" s="6"/>
      <c r="AV307" s="6"/>
      <c r="AW307" s="6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52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</row>
    <row r="308" spans="1:223" ht="20" customHeight="1">
      <c r="A308" s="46"/>
      <c r="B308" s="53"/>
      <c r="C308" s="185"/>
      <c r="D308" s="185"/>
      <c r="E308" s="185"/>
      <c r="F308" s="186"/>
      <c r="G308" s="275"/>
      <c r="H308" s="187"/>
      <c r="I308" s="227" t="s">
        <v>83</v>
      </c>
      <c r="J308" s="302">
        <v>42881</v>
      </c>
      <c r="K308" s="300">
        <v>4582528498812</v>
      </c>
      <c r="L308" s="201"/>
      <c r="M308" s="201"/>
      <c r="N308" s="51"/>
      <c r="O308" s="51"/>
      <c r="P308" s="51"/>
      <c r="Q308" s="51"/>
      <c r="R308" s="51"/>
      <c r="S308" s="6"/>
      <c r="T308" s="6"/>
      <c r="U308" s="6"/>
      <c r="V308" s="6"/>
      <c r="W308" s="6"/>
      <c r="X308" s="6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6"/>
      <c r="AS308" s="6"/>
      <c r="AT308" s="6"/>
      <c r="AU308" s="6"/>
      <c r="AV308" s="6"/>
      <c r="AW308" s="6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52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</row>
    <row r="309" spans="1:223" ht="20" customHeight="1">
      <c r="A309" s="313" t="s">
        <v>265</v>
      </c>
      <c r="B309" s="314"/>
      <c r="C309" s="314"/>
      <c r="D309" s="314"/>
      <c r="E309" s="314"/>
      <c r="F309" s="314"/>
      <c r="G309" s="286"/>
      <c r="H309" s="88"/>
      <c r="I309" s="88"/>
      <c r="J309" s="90"/>
      <c r="K309" s="215"/>
      <c r="L309" s="88"/>
      <c r="M309" s="88"/>
      <c r="N309" s="25"/>
      <c r="O309" s="25"/>
      <c r="P309" s="25"/>
      <c r="Q309" s="25"/>
      <c r="R309" s="25"/>
      <c r="S309" s="6"/>
      <c r="T309" s="6"/>
      <c r="U309" s="6"/>
      <c r="V309" s="6"/>
      <c r="W309" s="6"/>
      <c r="X309" s="6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6"/>
      <c r="AS309" s="6"/>
      <c r="AT309" s="6"/>
      <c r="AU309" s="6"/>
      <c r="AV309" s="6"/>
      <c r="AW309" s="6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</row>
    <row r="310" spans="1:223" ht="20" customHeight="1">
      <c r="A310" s="18"/>
      <c r="B310" s="9"/>
      <c r="C310" s="18"/>
      <c r="D310" s="18"/>
      <c r="E310" s="18"/>
      <c r="F310" s="18"/>
      <c r="G310" s="273"/>
      <c r="H310" s="32"/>
      <c r="I310" s="32"/>
      <c r="J310" s="222"/>
      <c r="K310" s="33"/>
      <c r="L310" s="34"/>
      <c r="M310" s="34"/>
      <c r="N310" s="34"/>
      <c r="O310" s="34"/>
      <c r="P310" s="21"/>
      <c r="Q310" s="21"/>
      <c r="R310" s="21" t="s">
        <v>2</v>
      </c>
      <c r="S310" s="6"/>
      <c r="T310" s="6"/>
      <c r="U310" s="6"/>
      <c r="V310" s="6"/>
      <c r="W310" s="6"/>
      <c r="X310" s="6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6"/>
      <c r="AS310" s="6"/>
      <c r="AT310" s="6"/>
      <c r="AU310" s="6"/>
      <c r="AV310" s="6"/>
      <c r="AW310" s="6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</row>
    <row r="311" spans="1:223" ht="20" customHeight="1">
      <c r="A311" s="38"/>
      <c r="B311" s="39"/>
      <c r="C311" s="265" t="s">
        <v>3</v>
      </c>
      <c r="D311" s="265" t="s">
        <v>4</v>
      </c>
      <c r="E311" s="265" t="s">
        <v>5</v>
      </c>
      <c r="F311" s="265" t="s">
        <v>6</v>
      </c>
      <c r="G311" s="265" t="s">
        <v>1458</v>
      </c>
      <c r="H311" s="267" t="s">
        <v>1460</v>
      </c>
      <c r="I311" s="265"/>
      <c r="J311" s="266" t="s">
        <v>1459</v>
      </c>
      <c r="K311" s="212" t="s">
        <v>7</v>
      </c>
      <c r="L311" s="41" t="s">
        <v>8</v>
      </c>
      <c r="M311" s="41" t="s">
        <v>9</v>
      </c>
      <c r="N311" s="41"/>
      <c r="O311" s="41"/>
      <c r="P311" s="42"/>
      <c r="Q311" s="42"/>
      <c r="R311" s="42"/>
      <c r="S311" s="6"/>
      <c r="T311" s="6"/>
      <c r="U311" s="6"/>
      <c r="V311" s="6"/>
      <c r="W311" s="6"/>
      <c r="X311" s="6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6"/>
      <c r="AS311" s="6"/>
      <c r="AT311" s="6"/>
      <c r="AU311" s="6"/>
      <c r="AV311" s="6"/>
      <c r="AW311" s="6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</row>
    <row r="312" spans="1:223" ht="20" customHeight="1">
      <c r="A312" s="46"/>
      <c r="B312" s="9" t="s">
        <v>204</v>
      </c>
      <c r="C312" s="47">
        <v>12</v>
      </c>
      <c r="D312" s="47">
        <v>13</v>
      </c>
      <c r="E312" s="47"/>
      <c r="F312" s="48">
        <v>15</v>
      </c>
      <c r="G312" s="274">
        <v>6000</v>
      </c>
      <c r="H312" s="49"/>
      <c r="I312" s="187" t="s">
        <v>22</v>
      </c>
      <c r="J312" s="297">
        <v>45766</v>
      </c>
      <c r="K312" s="298">
        <v>4570198577661</v>
      </c>
      <c r="L312" s="199"/>
      <c r="M312" s="199"/>
      <c r="N312" s="22"/>
      <c r="O312" s="22"/>
      <c r="P312" s="51"/>
      <c r="Q312" s="51"/>
      <c r="R312" s="51"/>
      <c r="S312" s="6" t="e">
        <f>#REF!*L312</f>
        <v>#REF!</v>
      </c>
      <c r="T312" s="6" t="e">
        <f>#REF!*M312</f>
        <v>#REF!</v>
      </c>
      <c r="U312" s="6"/>
      <c r="V312" s="6"/>
      <c r="W312" s="6"/>
      <c r="X312" s="6"/>
      <c r="Y312" s="4"/>
      <c r="Z312" s="4" t="s">
        <v>266</v>
      </c>
      <c r="AA312" s="4" t="s">
        <v>267</v>
      </c>
      <c r="AB312" s="4" t="s">
        <v>268</v>
      </c>
      <c r="AC312" s="4">
        <f t="shared" ref="AC312:AC322" si="34">L312</f>
        <v>0</v>
      </c>
      <c r="AD312" s="4">
        <f t="shared" ref="AD312:AD322" si="35">+M312</f>
        <v>0</v>
      </c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6"/>
      <c r="AS312" s="6"/>
      <c r="AT312" s="6"/>
      <c r="AU312" s="6"/>
      <c r="AV312" s="6"/>
      <c r="AW312" s="6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</row>
    <row r="313" spans="1:223" ht="20" customHeight="1">
      <c r="A313" s="46"/>
      <c r="B313" s="9"/>
      <c r="C313" s="185"/>
      <c r="D313" s="185"/>
      <c r="E313" s="185"/>
      <c r="F313" s="186"/>
      <c r="G313" s="275"/>
      <c r="H313" s="187"/>
      <c r="I313" s="193" t="s">
        <v>26</v>
      </c>
      <c r="J313" s="299">
        <v>45767</v>
      </c>
      <c r="K313" s="300">
        <v>4570198577678</v>
      </c>
      <c r="L313" s="201"/>
      <c r="M313" s="201"/>
      <c r="N313" s="22"/>
      <c r="O313" s="22"/>
      <c r="P313" s="51"/>
      <c r="Q313" s="51"/>
      <c r="R313" s="51"/>
      <c r="S313" s="6"/>
      <c r="T313" s="6"/>
      <c r="U313" s="6"/>
      <c r="V313" s="6"/>
      <c r="W313" s="6"/>
      <c r="X313" s="6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6"/>
      <c r="AS313" s="6"/>
      <c r="AT313" s="6"/>
      <c r="AU313" s="6"/>
      <c r="AV313" s="6"/>
      <c r="AW313" s="6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</row>
    <row r="314" spans="1:223" ht="20" customHeight="1">
      <c r="A314" s="46"/>
      <c r="B314" s="53"/>
      <c r="C314" s="47">
        <v>14</v>
      </c>
      <c r="D314" s="47">
        <v>16</v>
      </c>
      <c r="E314" s="47"/>
      <c r="F314" s="48">
        <v>10</v>
      </c>
      <c r="G314" s="274">
        <v>7600</v>
      </c>
      <c r="H314" s="49"/>
      <c r="I314" s="193" t="s">
        <v>22</v>
      </c>
      <c r="J314" s="299">
        <v>45768</v>
      </c>
      <c r="K314" s="300">
        <v>4570198577685</v>
      </c>
      <c r="L314" s="201"/>
      <c r="M314" s="201"/>
      <c r="N314" s="79"/>
      <c r="O314" s="79"/>
      <c r="P314" s="51"/>
      <c r="Q314" s="51"/>
      <c r="R314" s="51"/>
      <c r="S314" s="6" t="e">
        <f>#REF!*L314</f>
        <v>#REF!</v>
      </c>
      <c r="T314" s="6" t="e">
        <f>#REF!*M314</f>
        <v>#REF!</v>
      </c>
      <c r="U314" s="6"/>
      <c r="V314" s="6"/>
      <c r="W314" s="6"/>
      <c r="X314" s="6"/>
      <c r="Y314" s="4"/>
      <c r="Z314" s="4" t="s">
        <v>269</v>
      </c>
      <c r="AA314" s="4" t="s">
        <v>270</v>
      </c>
      <c r="AB314" s="4" t="s">
        <v>271</v>
      </c>
      <c r="AC314" s="4">
        <f t="shared" si="34"/>
        <v>0</v>
      </c>
      <c r="AD314" s="4">
        <f t="shared" si="35"/>
        <v>0</v>
      </c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6"/>
      <c r="AS314" s="6"/>
      <c r="AT314" s="6"/>
      <c r="AU314" s="6"/>
      <c r="AV314" s="6"/>
      <c r="AW314" s="6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</row>
    <row r="315" spans="1:223" ht="20" customHeight="1">
      <c r="A315" s="46"/>
      <c r="B315" s="53"/>
      <c r="C315" s="185"/>
      <c r="D315" s="185"/>
      <c r="E315" s="185"/>
      <c r="F315" s="186"/>
      <c r="G315" s="275"/>
      <c r="H315" s="187"/>
      <c r="I315" s="193" t="s">
        <v>26</v>
      </c>
      <c r="J315" s="299">
        <v>45769</v>
      </c>
      <c r="K315" s="300">
        <v>4570198577692</v>
      </c>
      <c r="L315" s="201"/>
      <c r="M315" s="201"/>
      <c r="N315" s="79"/>
      <c r="O315" s="79"/>
      <c r="P315" s="51"/>
      <c r="Q315" s="51"/>
      <c r="R315" s="51"/>
      <c r="S315" s="6"/>
      <c r="T315" s="6"/>
      <c r="U315" s="6"/>
      <c r="V315" s="6"/>
      <c r="W315" s="6"/>
      <c r="X315" s="6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6"/>
      <c r="AS315" s="6"/>
      <c r="AT315" s="6"/>
      <c r="AU315" s="6"/>
      <c r="AV315" s="6"/>
      <c r="AW315" s="6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</row>
    <row r="316" spans="1:223" ht="20" customHeight="1">
      <c r="A316" s="46"/>
      <c r="B316" s="53"/>
      <c r="C316" s="47">
        <v>16</v>
      </c>
      <c r="D316" s="47">
        <v>18</v>
      </c>
      <c r="E316" s="47"/>
      <c r="F316" s="48">
        <v>8</v>
      </c>
      <c r="G316" s="274">
        <v>9000</v>
      </c>
      <c r="H316" s="49"/>
      <c r="I316" s="193" t="s">
        <v>22</v>
      </c>
      <c r="J316" s="299">
        <v>45770</v>
      </c>
      <c r="K316" s="300">
        <v>4570198577708</v>
      </c>
      <c r="L316" s="201"/>
      <c r="M316" s="201"/>
      <c r="N316" s="79"/>
      <c r="O316" s="79"/>
      <c r="P316" s="51"/>
      <c r="Q316" s="51"/>
      <c r="R316" s="51"/>
      <c r="S316" s="6" t="e">
        <f>#REF!*L316</f>
        <v>#REF!</v>
      </c>
      <c r="T316" s="6" t="e">
        <f>#REF!*M316</f>
        <v>#REF!</v>
      </c>
      <c r="U316" s="6"/>
      <c r="V316" s="6"/>
      <c r="W316" s="6"/>
      <c r="X316" s="6"/>
      <c r="Y316" s="4"/>
      <c r="Z316" s="4" t="s">
        <v>272</v>
      </c>
      <c r="AA316" s="4" t="s">
        <v>273</v>
      </c>
      <c r="AB316" s="4" t="s">
        <v>274</v>
      </c>
      <c r="AC316" s="4">
        <f t="shared" si="34"/>
        <v>0</v>
      </c>
      <c r="AD316" s="4">
        <f t="shared" si="35"/>
        <v>0</v>
      </c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6"/>
      <c r="AS316" s="6"/>
      <c r="AT316" s="6"/>
      <c r="AU316" s="6"/>
      <c r="AV316" s="6"/>
      <c r="AW316" s="6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</row>
    <row r="317" spans="1:223" ht="20" customHeight="1">
      <c r="A317" s="46"/>
      <c r="B317" s="53"/>
      <c r="C317" s="185"/>
      <c r="D317" s="185"/>
      <c r="E317" s="185"/>
      <c r="F317" s="186"/>
      <c r="G317" s="275"/>
      <c r="H317" s="187"/>
      <c r="I317" s="193" t="s">
        <v>26</v>
      </c>
      <c r="J317" s="299">
        <v>45771</v>
      </c>
      <c r="K317" s="300">
        <v>4570198577715</v>
      </c>
      <c r="L317" s="201"/>
      <c r="M317" s="201"/>
      <c r="N317" s="79"/>
      <c r="O317" s="79"/>
      <c r="P317" s="51"/>
      <c r="Q317" s="51"/>
      <c r="R317" s="51"/>
      <c r="S317" s="6"/>
      <c r="T317" s="6"/>
      <c r="U317" s="6"/>
      <c r="V317" s="6"/>
      <c r="W317" s="6"/>
      <c r="X317" s="6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6"/>
      <c r="AS317" s="6"/>
      <c r="AT317" s="6"/>
      <c r="AU317" s="6"/>
      <c r="AV317" s="6"/>
      <c r="AW317" s="6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</row>
    <row r="318" spans="1:223" ht="20" customHeight="1">
      <c r="A318" s="46"/>
      <c r="B318" s="53"/>
      <c r="C318" s="47">
        <v>18</v>
      </c>
      <c r="D318" s="47">
        <v>20</v>
      </c>
      <c r="E318" s="47"/>
      <c r="F318" s="48">
        <v>5</v>
      </c>
      <c r="G318" s="274">
        <v>11000</v>
      </c>
      <c r="H318" s="49"/>
      <c r="I318" s="193" t="s">
        <v>22</v>
      </c>
      <c r="J318" s="299">
        <v>45772</v>
      </c>
      <c r="K318" s="300">
        <v>4570198577722</v>
      </c>
      <c r="L318" s="201"/>
      <c r="M318" s="201"/>
      <c r="N318" s="79"/>
      <c r="O318" s="79"/>
      <c r="P318" s="51"/>
      <c r="Q318" s="51"/>
      <c r="R318" s="51"/>
      <c r="S318" s="6" t="e">
        <f>#REF!*L318</f>
        <v>#REF!</v>
      </c>
      <c r="T318" s="6" t="e">
        <f>#REF!*M318</f>
        <v>#REF!</v>
      </c>
      <c r="U318" s="6"/>
      <c r="V318" s="6"/>
      <c r="W318" s="6"/>
      <c r="X318" s="6"/>
      <c r="Y318" s="4"/>
      <c r="Z318" s="4" t="s">
        <v>275</v>
      </c>
      <c r="AA318" s="4" t="s">
        <v>276</v>
      </c>
      <c r="AB318" s="4" t="s">
        <v>277</v>
      </c>
      <c r="AC318" s="4">
        <f t="shared" si="34"/>
        <v>0</v>
      </c>
      <c r="AD318" s="4">
        <f t="shared" si="35"/>
        <v>0</v>
      </c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6"/>
      <c r="AS318" s="6"/>
      <c r="AT318" s="6"/>
      <c r="AU318" s="6"/>
      <c r="AV318" s="6"/>
      <c r="AW318" s="6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</row>
    <row r="319" spans="1:223" ht="20" customHeight="1">
      <c r="A319" s="46"/>
      <c r="B319" s="53"/>
      <c r="C319" s="185"/>
      <c r="D319" s="185"/>
      <c r="E319" s="185"/>
      <c r="F319" s="186"/>
      <c r="G319" s="275"/>
      <c r="H319" s="187"/>
      <c r="I319" s="193" t="s">
        <v>26</v>
      </c>
      <c r="J319" s="299">
        <v>45773</v>
      </c>
      <c r="K319" s="300">
        <v>4570198577739</v>
      </c>
      <c r="L319" s="201"/>
      <c r="M319" s="201"/>
      <c r="N319" s="79"/>
      <c r="O319" s="79"/>
      <c r="P319" s="51"/>
      <c r="Q319" s="51"/>
      <c r="R319" s="51"/>
      <c r="S319" s="6"/>
      <c r="T319" s="6"/>
      <c r="U319" s="6"/>
      <c r="V319" s="6"/>
      <c r="W319" s="6"/>
      <c r="X319" s="6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6"/>
      <c r="AS319" s="6"/>
      <c r="AT319" s="6"/>
      <c r="AU319" s="6"/>
      <c r="AV319" s="6"/>
      <c r="AW319" s="6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</row>
    <row r="320" spans="1:223" ht="20" customHeight="1">
      <c r="A320" s="46"/>
      <c r="B320" s="53"/>
      <c r="C320" s="47">
        <v>21</v>
      </c>
      <c r="D320" s="47">
        <v>23</v>
      </c>
      <c r="E320" s="47"/>
      <c r="F320" s="48">
        <v>3</v>
      </c>
      <c r="G320" s="274">
        <v>16000</v>
      </c>
      <c r="H320" s="49"/>
      <c r="I320" s="193" t="s">
        <v>22</v>
      </c>
      <c r="J320" s="299">
        <v>45774</v>
      </c>
      <c r="K320" s="300">
        <v>4570198577746</v>
      </c>
      <c r="L320" s="201"/>
      <c r="M320" s="201"/>
      <c r="N320" s="79"/>
      <c r="O320" s="79"/>
      <c r="P320" s="51"/>
      <c r="Q320" s="51"/>
      <c r="R320" s="51"/>
      <c r="S320" s="6" t="e">
        <f>#REF!*L320</f>
        <v>#REF!</v>
      </c>
      <c r="T320" s="6" t="e">
        <f>#REF!*M320</f>
        <v>#REF!</v>
      </c>
      <c r="U320" s="6"/>
      <c r="V320" s="6"/>
      <c r="W320" s="6"/>
      <c r="X320" s="6"/>
      <c r="Y320" s="4"/>
      <c r="Z320" s="4" t="s">
        <v>278</v>
      </c>
      <c r="AA320" s="4" t="s">
        <v>279</v>
      </c>
      <c r="AB320" s="4" t="s">
        <v>280</v>
      </c>
      <c r="AC320" s="4">
        <f t="shared" si="34"/>
        <v>0</v>
      </c>
      <c r="AD320" s="4">
        <f t="shared" si="35"/>
        <v>0</v>
      </c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6"/>
      <c r="AS320" s="6"/>
      <c r="AT320" s="6"/>
      <c r="AU320" s="6"/>
      <c r="AV320" s="6"/>
      <c r="AW320" s="6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</row>
    <row r="321" spans="1:223" ht="20" customHeight="1">
      <c r="A321" s="46"/>
      <c r="B321" s="53"/>
      <c r="C321" s="185"/>
      <c r="D321" s="185"/>
      <c r="E321" s="185"/>
      <c r="F321" s="186"/>
      <c r="G321" s="275"/>
      <c r="H321" s="187"/>
      <c r="I321" s="193" t="s">
        <v>26</v>
      </c>
      <c r="J321" s="299">
        <v>45775</v>
      </c>
      <c r="K321" s="300">
        <v>4570198577753</v>
      </c>
      <c r="L321" s="201"/>
      <c r="M321" s="201"/>
      <c r="N321" s="79"/>
      <c r="O321" s="79"/>
      <c r="P321" s="51"/>
      <c r="Q321" s="51"/>
      <c r="R321" s="51"/>
      <c r="S321" s="6"/>
      <c r="T321" s="6"/>
      <c r="U321" s="6"/>
      <c r="V321" s="6"/>
      <c r="W321" s="6"/>
      <c r="X321" s="6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6"/>
      <c r="AS321" s="6"/>
      <c r="AT321" s="6"/>
      <c r="AU321" s="6"/>
      <c r="AV321" s="6"/>
      <c r="AW321" s="6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</row>
    <row r="322" spans="1:223" ht="20" customHeight="1">
      <c r="A322" s="46"/>
      <c r="B322" s="53"/>
      <c r="C322" s="47">
        <v>25</v>
      </c>
      <c r="D322" s="47">
        <v>28</v>
      </c>
      <c r="E322" s="47"/>
      <c r="F322" s="48">
        <v>2</v>
      </c>
      <c r="G322" s="274">
        <v>23000</v>
      </c>
      <c r="H322" s="49"/>
      <c r="I322" s="193" t="s">
        <v>22</v>
      </c>
      <c r="J322" s="299">
        <v>45776</v>
      </c>
      <c r="K322" s="300">
        <v>4570198577760</v>
      </c>
      <c r="L322" s="201"/>
      <c r="M322" s="201"/>
      <c r="N322" s="79"/>
      <c r="O322" s="79"/>
      <c r="P322" s="51"/>
      <c r="Q322" s="51"/>
      <c r="R322" s="51"/>
      <c r="S322" s="6" t="e">
        <f>#REF!*L322</f>
        <v>#REF!</v>
      </c>
      <c r="T322" s="6" t="e">
        <f>#REF!*M322</f>
        <v>#REF!</v>
      </c>
      <c r="U322" s="6"/>
      <c r="V322" s="6"/>
      <c r="W322" s="6"/>
      <c r="X322" s="6"/>
      <c r="Y322" s="4"/>
      <c r="Z322" s="4" t="s">
        <v>281</v>
      </c>
      <c r="AA322" s="4" t="s">
        <v>282</v>
      </c>
      <c r="AB322" s="4" t="s">
        <v>283</v>
      </c>
      <c r="AC322" s="4">
        <f t="shared" si="34"/>
        <v>0</v>
      </c>
      <c r="AD322" s="4">
        <f t="shared" si="35"/>
        <v>0</v>
      </c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6"/>
      <c r="AS322" s="6"/>
      <c r="AT322" s="6"/>
      <c r="AU322" s="6"/>
      <c r="AV322" s="6"/>
      <c r="AW322" s="6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</row>
    <row r="323" spans="1:223" ht="20" customHeight="1">
      <c r="A323" s="3"/>
      <c r="B323" s="2"/>
      <c r="C323" s="228"/>
      <c r="D323" s="228"/>
      <c r="E323" s="228"/>
      <c r="F323" s="228"/>
      <c r="G323" s="287"/>
      <c r="H323" s="229"/>
      <c r="I323" s="193" t="s">
        <v>26</v>
      </c>
      <c r="J323" s="299">
        <v>45777</v>
      </c>
      <c r="K323" s="300">
        <v>4570198577777</v>
      </c>
      <c r="L323" s="231"/>
      <c r="M323" s="231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6"/>
      <c r="AV323" s="6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52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</row>
    <row r="324" spans="1:223" ht="20" customHeight="1">
      <c r="A324" s="91" t="s">
        <v>284</v>
      </c>
      <c r="B324" s="92"/>
      <c r="C324" s="90"/>
      <c r="D324" s="90"/>
      <c r="E324" s="90"/>
      <c r="F324" s="90"/>
      <c r="G324" s="288"/>
      <c r="H324" s="98"/>
      <c r="I324" s="98"/>
      <c r="J324" s="99"/>
      <c r="K324" s="33"/>
      <c r="L324" s="100"/>
      <c r="M324" s="100"/>
      <c r="N324" s="25"/>
      <c r="O324" s="25"/>
      <c r="P324" s="25"/>
      <c r="Q324" s="25"/>
      <c r="R324" s="25"/>
      <c r="S324" s="6"/>
      <c r="T324" s="6"/>
      <c r="U324" s="6"/>
      <c r="V324" s="6"/>
      <c r="W324" s="6"/>
      <c r="X324" s="6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52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</row>
    <row r="325" spans="1:223" ht="20" customHeight="1">
      <c r="A325" s="18"/>
      <c r="B325" s="9"/>
      <c r="C325" s="95"/>
      <c r="D325" s="95"/>
      <c r="E325" s="95"/>
      <c r="F325" s="95"/>
      <c r="G325" s="281"/>
      <c r="H325" s="75"/>
      <c r="I325" s="75"/>
      <c r="J325" s="101"/>
      <c r="K325" s="33"/>
      <c r="L325" s="34"/>
      <c r="M325" s="34"/>
      <c r="N325" s="21"/>
      <c r="O325" s="21" t="s">
        <v>2</v>
      </c>
      <c r="P325" s="21"/>
      <c r="Q325" s="21"/>
      <c r="R325" s="21" t="s">
        <v>2</v>
      </c>
      <c r="S325" s="6"/>
      <c r="T325" s="6"/>
      <c r="U325" s="6"/>
      <c r="V325" s="6"/>
      <c r="W325" s="6"/>
      <c r="X325" s="6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52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</row>
    <row r="326" spans="1:223" ht="20" customHeight="1">
      <c r="A326" s="38"/>
      <c r="B326" s="39"/>
      <c r="C326" s="265" t="s">
        <v>3</v>
      </c>
      <c r="D326" s="265" t="s">
        <v>4</v>
      </c>
      <c r="E326" s="265" t="s">
        <v>5</v>
      </c>
      <c r="F326" s="265" t="s">
        <v>6</v>
      </c>
      <c r="G326" s="265" t="s">
        <v>1458</v>
      </c>
      <c r="H326" s="267" t="s">
        <v>1460</v>
      </c>
      <c r="I326" s="265"/>
      <c r="J326" s="266" t="s">
        <v>1459</v>
      </c>
      <c r="K326" s="212" t="s">
        <v>7</v>
      </c>
      <c r="L326" s="41" t="s">
        <v>8</v>
      </c>
      <c r="M326" s="41" t="s">
        <v>9</v>
      </c>
      <c r="N326" s="42"/>
      <c r="O326" s="42"/>
      <c r="P326" s="42"/>
      <c r="Q326" s="42"/>
      <c r="R326" s="42"/>
      <c r="S326" s="6" t="s">
        <v>10</v>
      </c>
      <c r="T326" s="6" t="s">
        <v>11</v>
      </c>
      <c r="U326" s="6" t="s">
        <v>12</v>
      </c>
      <c r="V326" s="6" t="s">
        <v>13</v>
      </c>
      <c r="W326" s="6" t="s">
        <v>14</v>
      </c>
      <c r="X326" s="6" t="s">
        <v>15</v>
      </c>
      <c r="Y326" s="6" t="s">
        <v>16</v>
      </c>
      <c r="Z326" s="4" t="s">
        <v>17</v>
      </c>
      <c r="AA326" s="4" t="s">
        <v>18</v>
      </c>
      <c r="AB326" s="4" t="s">
        <v>19</v>
      </c>
      <c r="AC326" s="4" t="s">
        <v>10</v>
      </c>
      <c r="AD326" s="4" t="s">
        <v>11</v>
      </c>
      <c r="AE326" s="4" t="s">
        <v>12</v>
      </c>
      <c r="AF326" s="4" t="s">
        <v>13</v>
      </c>
      <c r="AG326" s="4" t="s">
        <v>14</v>
      </c>
      <c r="AH326" s="4" t="s">
        <v>15</v>
      </c>
      <c r="AI326" s="4"/>
      <c r="AJ326" s="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52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</row>
    <row r="327" spans="1:223" ht="20" customHeight="1">
      <c r="A327" s="46"/>
      <c r="B327" s="9" t="s">
        <v>204</v>
      </c>
      <c r="C327" s="47">
        <v>12</v>
      </c>
      <c r="D327" s="47">
        <v>12</v>
      </c>
      <c r="E327" s="54" t="s">
        <v>27</v>
      </c>
      <c r="F327" s="48">
        <v>6</v>
      </c>
      <c r="G327" s="274">
        <v>5500</v>
      </c>
      <c r="H327" s="49"/>
      <c r="I327" s="187" t="s">
        <v>22</v>
      </c>
      <c r="J327" s="297">
        <v>45240</v>
      </c>
      <c r="K327" s="298">
        <v>4570198572406</v>
      </c>
      <c r="L327" s="199"/>
      <c r="M327" s="199"/>
      <c r="N327" s="79"/>
      <c r="O327" s="79"/>
      <c r="P327" s="51"/>
      <c r="Q327" s="51"/>
      <c r="R327" s="51"/>
      <c r="S327" s="6" t="e">
        <f>#REF!*L327</f>
        <v>#REF!</v>
      </c>
      <c r="T327" s="6" t="e">
        <f>#REF!*M327</f>
        <v>#REF!</v>
      </c>
      <c r="U327" s="6"/>
      <c r="V327" s="6"/>
      <c r="W327" s="6"/>
      <c r="X327" s="6"/>
      <c r="Y327" s="4"/>
      <c r="Z327" s="4" t="s">
        <v>285</v>
      </c>
      <c r="AA327" s="4" t="s">
        <v>286</v>
      </c>
      <c r="AB327" s="4" t="s">
        <v>287</v>
      </c>
      <c r="AC327" s="4">
        <f>L327</f>
        <v>0</v>
      </c>
      <c r="AD327" s="4">
        <f>+M327</f>
        <v>0</v>
      </c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6"/>
      <c r="AS327" s="6"/>
      <c r="AT327" s="6"/>
      <c r="AU327" s="6"/>
      <c r="AV327" s="6"/>
      <c r="AW327" s="6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52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</row>
    <row r="328" spans="1:223" ht="20" customHeight="1">
      <c r="A328" s="46"/>
      <c r="B328" s="9"/>
      <c r="C328" s="185"/>
      <c r="D328" s="185"/>
      <c r="E328" s="185"/>
      <c r="F328" s="186"/>
      <c r="G328" s="275"/>
      <c r="H328" s="187"/>
      <c r="I328" s="193" t="s">
        <v>26</v>
      </c>
      <c r="J328" s="299">
        <v>45451</v>
      </c>
      <c r="K328" s="300">
        <v>4570198574516</v>
      </c>
      <c r="L328" s="201"/>
      <c r="M328" s="201"/>
      <c r="N328" s="79"/>
      <c r="O328" s="79"/>
      <c r="P328" s="51"/>
      <c r="Q328" s="51"/>
      <c r="R328" s="51"/>
      <c r="S328" s="6"/>
      <c r="T328" s="6"/>
      <c r="U328" s="6"/>
      <c r="V328" s="6"/>
      <c r="W328" s="6"/>
      <c r="X328" s="6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6"/>
      <c r="AS328" s="6"/>
      <c r="AT328" s="6"/>
      <c r="AU328" s="6"/>
      <c r="AV328" s="6"/>
      <c r="AW328" s="6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52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</row>
    <row r="329" spans="1:223" ht="20" customHeight="1">
      <c r="A329" s="46"/>
      <c r="B329" s="53"/>
      <c r="C329" s="47">
        <v>14</v>
      </c>
      <c r="D329" s="47">
        <v>15</v>
      </c>
      <c r="E329" s="54" t="s">
        <v>27</v>
      </c>
      <c r="F329" s="48">
        <v>4</v>
      </c>
      <c r="G329" s="274">
        <v>7000</v>
      </c>
      <c r="H329" s="49"/>
      <c r="I329" s="193" t="s">
        <v>22</v>
      </c>
      <c r="J329" s="299">
        <v>45778</v>
      </c>
      <c r="K329" s="300">
        <v>4570198577784</v>
      </c>
      <c r="L329" s="201"/>
      <c r="M329" s="201"/>
      <c r="N329" s="79"/>
      <c r="O329" s="79"/>
      <c r="P329" s="51"/>
      <c r="Q329" s="51"/>
      <c r="R329" s="51"/>
      <c r="S329" s="6" t="e">
        <f>#REF!*L329</f>
        <v>#REF!</v>
      </c>
      <c r="T329" s="6" t="e">
        <f>#REF!*M329</f>
        <v>#REF!</v>
      </c>
      <c r="U329" s="6"/>
      <c r="V329" s="6"/>
      <c r="W329" s="6"/>
      <c r="X329" s="6"/>
      <c r="Y329" s="4"/>
      <c r="Z329" s="4" t="s">
        <v>288</v>
      </c>
      <c r="AA329" s="4" t="s">
        <v>289</v>
      </c>
      <c r="AB329" s="4" t="s">
        <v>290</v>
      </c>
      <c r="AC329" s="4">
        <f>L329</f>
        <v>0</v>
      </c>
      <c r="AD329" s="4">
        <f>+M329</f>
        <v>0</v>
      </c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6"/>
      <c r="AS329" s="6"/>
      <c r="AT329" s="6"/>
      <c r="AU329" s="6"/>
      <c r="AV329" s="6"/>
      <c r="AW329" s="6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52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</row>
    <row r="330" spans="1:223" ht="20" customHeight="1">
      <c r="A330" s="46"/>
      <c r="B330" s="53"/>
      <c r="C330" s="185"/>
      <c r="D330" s="185"/>
      <c r="E330" s="185"/>
      <c r="F330" s="186"/>
      <c r="G330" s="275"/>
      <c r="H330" s="187"/>
      <c r="I330" s="193" t="s">
        <v>26</v>
      </c>
      <c r="J330" s="299">
        <v>45779</v>
      </c>
      <c r="K330" s="300">
        <v>4570198577791</v>
      </c>
      <c r="L330" s="201"/>
      <c r="M330" s="201"/>
      <c r="N330" s="79"/>
      <c r="O330" s="79"/>
      <c r="P330" s="51"/>
      <c r="Q330" s="51"/>
      <c r="R330" s="51"/>
      <c r="S330" s="6"/>
      <c r="T330" s="6"/>
      <c r="U330" s="6"/>
      <c r="V330" s="6"/>
      <c r="W330" s="6"/>
      <c r="X330" s="6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6"/>
      <c r="AS330" s="6"/>
      <c r="AT330" s="6"/>
      <c r="AU330" s="6"/>
      <c r="AV330" s="6"/>
      <c r="AW330" s="6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52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</row>
    <row r="331" spans="1:223" ht="20" customHeight="1">
      <c r="A331" s="46"/>
      <c r="B331" s="53"/>
      <c r="C331" s="47">
        <v>16</v>
      </c>
      <c r="D331" s="47">
        <v>17</v>
      </c>
      <c r="E331" s="54" t="s">
        <v>27</v>
      </c>
      <c r="F331" s="48">
        <v>4</v>
      </c>
      <c r="G331" s="274">
        <v>8000</v>
      </c>
      <c r="H331" s="49"/>
      <c r="I331" s="193" t="s">
        <v>22</v>
      </c>
      <c r="J331" s="299">
        <v>45241</v>
      </c>
      <c r="K331" s="300">
        <v>4570198572413</v>
      </c>
      <c r="L331" s="201"/>
      <c r="M331" s="201"/>
      <c r="N331" s="79"/>
      <c r="O331" s="79"/>
      <c r="P331" s="51"/>
      <c r="Q331" s="51"/>
      <c r="R331" s="51"/>
      <c r="S331" s="6" t="e">
        <f>#REF!*L331</f>
        <v>#REF!</v>
      </c>
      <c r="T331" s="6" t="e">
        <f>#REF!*M331</f>
        <v>#REF!</v>
      </c>
      <c r="U331" s="6"/>
      <c r="V331" s="6"/>
      <c r="W331" s="6"/>
      <c r="X331" s="6"/>
      <c r="Y331" s="4"/>
      <c r="Z331" s="4" t="s">
        <v>291</v>
      </c>
      <c r="AA331" s="4" t="s">
        <v>292</v>
      </c>
      <c r="AB331" s="4" t="s">
        <v>293</v>
      </c>
      <c r="AC331" s="4">
        <f>L331</f>
        <v>0</v>
      </c>
      <c r="AD331" s="4">
        <f>+M331</f>
        <v>0</v>
      </c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6"/>
      <c r="AS331" s="6"/>
      <c r="AT331" s="6"/>
      <c r="AU331" s="6"/>
      <c r="AV331" s="6"/>
      <c r="AW331" s="6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52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</row>
    <row r="332" spans="1:223" ht="20" customHeight="1">
      <c r="A332" s="46"/>
      <c r="B332" s="53"/>
      <c r="C332" s="185"/>
      <c r="D332" s="185"/>
      <c r="E332" s="185"/>
      <c r="F332" s="186"/>
      <c r="G332" s="275"/>
      <c r="H332" s="187"/>
      <c r="I332" s="193" t="s">
        <v>26</v>
      </c>
      <c r="J332" s="299">
        <v>45452</v>
      </c>
      <c r="K332" s="300">
        <v>4570198574523</v>
      </c>
      <c r="L332" s="201"/>
      <c r="M332" s="201"/>
      <c r="N332" s="79"/>
      <c r="O332" s="79"/>
      <c r="P332" s="51"/>
      <c r="Q332" s="51"/>
      <c r="R332" s="51"/>
      <c r="S332" s="6"/>
      <c r="T332" s="6"/>
      <c r="U332" s="6"/>
      <c r="V332" s="6"/>
      <c r="W332" s="6"/>
      <c r="X332" s="6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6"/>
      <c r="AS332" s="6"/>
      <c r="AT332" s="6"/>
      <c r="AU332" s="6"/>
      <c r="AV332" s="6"/>
      <c r="AW332" s="6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52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</row>
    <row r="333" spans="1:223" ht="20" customHeight="1">
      <c r="A333" s="46"/>
      <c r="B333" s="53"/>
      <c r="C333" s="47">
        <v>18</v>
      </c>
      <c r="D333" s="47">
        <v>21</v>
      </c>
      <c r="E333" s="54" t="s">
        <v>27</v>
      </c>
      <c r="F333" s="48">
        <v>2</v>
      </c>
      <c r="G333" s="274">
        <v>9500</v>
      </c>
      <c r="H333" s="49"/>
      <c r="I333" s="193" t="s">
        <v>22</v>
      </c>
      <c r="J333" s="299">
        <v>45242</v>
      </c>
      <c r="K333" s="300">
        <v>4570198572420</v>
      </c>
      <c r="L333" s="201"/>
      <c r="M333" s="201"/>
      <c r="N333" s="79"/>
      <c r="O333" s="79"/>
      <c r="P333" s="51"/>
      <c r="Q333" s="51"/>
      <c r="R333" s="51"/>
      <c r="S333" s="6" t="e">
        <f>#REF!*L333</f>
        <v>#REF!</v>
      </c>
      <c r="T333" s="6" t="e">
        <f>#REF!*M333</f>
        <v>#REF!</v>
      </c>
      <c r="U333" s="6"/>
      <c r="V333" s="6"/>
      <c r="W333" s="6"/>
      <c r="X333" s="6"/>
      <c r="Y333" s="4"/>
      <c r="Z333" s="4" t="s">
        <v>294</v>
      </c>
      <c r="AA333" s="4" t="s">
        <v>295</v>
      </c>
      <c r="AB333" s="4" t="s">
        <v>296</v>
      </c>
      <c r="AC333" s="4">
        <f>L333</f>
        <v>0</v>
      </c>
      <c r="AD333" s="4">
        <f>+M333</f>
        <v>0</v>
      </c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6"/>
      <c r="AS333" s="6"/>
      <c r="AT333" s="6"/>
      <c r="AU333" s="6"/>
      <c r="AV333" s="6"/>
      <c r="AW333" s="6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52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</row>
    <row r="334" spans="1:223" ht="20" customHeight="1">
      <c r="A334" s="46"/>
      <c r="B334" s="53"/>
      <c r="C334" s="185"/>
      <c r="D334" s="185"/>
      <c r="E334" s="185"/>
      <c r="F334" s="186"/>
      <c r="G334" s="275"/>
      <c r="H334" s="187"/>
      <c r="I334" s="193" t="s">
        <v>26</v>
      </c>
      <c r="J334" s="299">
        <v>45453</v>
      </c>
      <c r="K334" s="300">
        <v>4570198574530</v>
      </c>
      <c r="L334" s="201"/>
      <c r="M334" s="201"/>
      <c r="N334" s="79"/>
      <c r="O334" s="79"/>
      <c r="P334" s="51"/>
      <c r="Q334" s="51"/>
      <c r="R334" s="51"/>
      <c r="S334" s="6"/>
      <c r="T334" s="6"/>
      <c r="U334" s="6"/>
      <c r="V334" s="6"/>
      <c r="W334" s="6"/>
      <c r="X334" s="6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6"/>
      <c r="AS334" s="6"/>
      <c r="AT334" s="6"/>
      <c r="AU334" s="6"/>
      <c r="AV334" s="6"/>
      <c r="AW334" s="6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52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</row>
    <row r="335" spans="1:223" ht="20" customHeight="1">
      <c r="A335" s="46"/>
      <c r="B335" s="53"/>
      <c r="C335" s="47"/>
      <c r="D335" s="47"/>
      <c r="E335" s="47"/>
      <c r="F335" s="48"/>
      <c r="G335" s="274"/>
      <c r="H335" s="49"/>
      <c r="I335" s="49"/>
      <c r="J335" s="62"/>
      <c r="K335" s="20"/>
      <c r="L335" s="34"/>
      <c r="M335" s="34"/>
      <c r="N335" s="79"/>
      <c r="O335" s="79"/>
      <c r="P335" s="51"/>
      <c r="Q335" s="51"/>
      <c r="R335" s="51"/>
      <c r="S335" s="6"/>
      <c r="T335" s="6"/>
      <c r="U335" s="6"/>
      <c r="V335" s="6"/>
      <c r="W335" s="6"/>
      <c r="X335" s="6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6"/>
      <c r="AS335" s="6"/>
      <c r="AT335" s="6"/>
      <c r="AU335" s="6"/>
      <c r="AV335" s="6"/>
      <c r="AW335" s="6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52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</row>
    <row r="336" spans="1:223" ht="20" customHeight="1">
      <c r="A336" s="46"/>
      <c r="B336" s="53"/>
      <c r="C336" s="265" t="s">
        <v>3</v>
      </c>
      <c r="D336" s="265" t="s">
        <v>4</v>
      </c>
      <c r="E336" s="265" t="s">
        <v>5</v>
      </c>
      <c r="F336" s="265" t="s">
        <v>6</v>
      </c>
      <c r="G336" s="265" t="s">
        <v>1458</v>
      </c>
      <c r="H336" s="267" t="s">
        <v>1460</v>
      </c>
      <c r="I336" s="265"/>
      <c r="J336" s="266" t="s">
        <v>1459</v>
      </c>
      <c r="K336" s="212" t="s">
        <v>7</v>
      </c>
      <c r="L336" s="41" t="s">
        <v>126</v>
      </c>
      <c r="M336" s="41" t="s">
        <v>71</v>
      </c>
      <c r="N336" s="79"/>
      <c r="O336" s="79"/>
      <c r="P336" s="51"/>
      <c r="Q336" s="51"/>
      <c r="R336" s="51"/>
      <c r="S336" s="6"/>
      <c r="T336" s="6"/>
      <c r="U336" s="6"/>
      <c r="V336" s="6"/>
      <c r="W336" s="6"/>
      <c r="X336" s="6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6"/>
      <c r="AS336" s="6"/>
      <c r="AT336" s="6"/>
      <c r="AU336" s="6"/>
      <c r="AV336" s="6"/>
      <c r="AW336" s="6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52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</row>
    <row r="337" spans="1:223" ht="20" customHeight="1">
      <c r="A337" s="46"/>
      <c r="B337" s="9" t="s">
        <v>77</v>
      </c>
      <c r="C337" s="47">
        <v>12</v>
      </c>
      <c r="D337" s="47">
        <v>12</v>
      </c>
      <c r="E337" s="47"/>
      <c r="F337" s="48">
        <v>6</v>
      </c>
      <c r="G337" s="274">
        <v>13000</v>
      </c>
      <c r="H337" s="49"/>
      <c r="I337" s="198" t="s">
        <v>78</v>
      </c>
      <c r="J337" s="297">
        <v>42886</v>
      </c>
      <c r="K337" s="298">
        <v>4582528498867</v>
      </c>
      <c r="L337" s="199"/>
      <c r="M337" s="199"/>
      <c r="N337" s="51"/>
      <c r="O337" s="51"/>
      <c r="P337" s="51"/>
      <c r="Q337" s="51"/>
      <c r="R337" s="51"/>
      <c r="S337" s="6" t="e">
        <f>#REF!*L337</f>
        <v>#REF!</v>
      </c>
      <c r="T337" s="6" t="e">
        <f>#REF!*M337</f>
        <v>#REF!</v>
      </c>
      <c r="U337" s="6"/>
      <c r="V337" s="6"/>
      <c r="W337" s="6"/>
      <c r="X337" s="6"/>
      <c r="Y337" s="4"/>
      <c r="Z337" s="4" t="s">
        <v>297</v>
      </c>
      <c r="AA337" s="4" t="s">
        <v>298</v>
      </c>
      <c r="AB337" s="4" t="s">
        <v>299</v>
      </c>
      <c r="AC337" s="4">
        <f>L337</f>
        <v>0</v>
      </c>
      <c r="AD337" s="4">
        <f>+M337</f>
        <v>0</v>
      </c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6"/>
      <c r="AS337" s="6"/>
      <c r="AT337" s="6"/>
      <c r="AU337" s="6"/>
      <c r="AV337" s="6"/>
      <c r="AW337" s="6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52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</row>
    <row r="338" spans="1:223" ht="20" customHeight="1">
      <c r="A338" s="46"/>
      <c r="B338" s="9"/>
      <c r="C338" s="185"/>
      <c r="D338" s="185"/>
      <c r="E338" s="185"/>
      <c r="F338" s="186"/>
      <c r="G338" s="275"/>
      <c r="H338" s="187"/>
      <c r="I338" s="200" t="s">
        <v>82</v>
      </c>
      <c r="J338" s="299">
        <v>45501</v>
      </c>
      <c r="K338" s="300">
        <v>4570198575018</v>
      </c>
      <c r="L338" s="201"/>
      <c r="M338" s="201"/>
      <c r="N338" s="51"/>
      <c r="O338" s="51"/>
      <c r="P338" s="51"/>
      <c r="Q338" s="51"/>
      <c r="R338" s="51"/>
      <c r="S338" s="6"/>
      <c r="T338" s="6"/>
      <c r="U338" s="6"/>
      <c r="V338" s="6"/>
      <c r="W338" s="6"/>
      <c r="X338" s="6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6"/>
      <c r="AS338" s="6"/>
      <c r="AT338" s="6"/>
      <c r="AU338" s="6"/>
      <c r="AV338" s="6"/>
      <c r="AW338" s="6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52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</row>
    <row r="339" spans="1:223" ht="20" customHeight="1">
      <c r="A339" s="46"/>
      <c r="B339" s="53"/>
      <c r="C339" s="47">
        <v>14</v>
      </c>
      <c r="D339" s="47">
        <v>15</v>
      </c>
      <c r="E339" s="47"/>
      <c r="F339" s="48">
        <v>6</v>
      </c>
      <c r="G339" s="274">
        <v>16000</v>
      </c>
      <c r="H339" s="49"/>
      <c r="I339" s="200" t="s">
        <v>78</v>
      </c>
      <c r="J339" s="299">
        <v>45780</v>
      </c>
      <c r="K339" s="300">
        <v>4570198577807</v>
      </c>
      <c r="L339" s="201"/>
      <c r="M339" s="201"/>
      <c r="N339" s="51"/>
      <c r="O339" s="51"/>
      <c r="P339" s="51"/>
      <c r="Q339" s="51"/>
      <c r="R339" s="51"/>
      <c r="S339" s="6" t="e">
        <f>#REF!*L339</f>
        <v>#REF!</v>
      </c>
      <c r="T339" s="6" t="e">
        <f>#REF!*M339</f>
        <v>#REF!</v>
      </c>
      <c r="U339" s="6"/>
      <c r="V339" s="6"/>
      <c r="W339" s="6"/>
      <c r="X339" s="6"/>
      <c r="Y339" s="4"/>
      <c r="Z339" s="4" t="s">
        <v>300</v>
      </c>
      <c r="AA339" s="4" t="s">
        <v>301</v>
      </c>
      <c r="AB339" s="4" t="s">
        <v>302</v>
      </c>
      <c r="AC339" s="4">
        <f>L339</f>
        <v>0</v>
      </c>
      <c r="AD339" s="4">
        <f>+M339</f>
        <v>0</v>
      </c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6"/>
      <c r="AS339" s="6"/>
      <c r="AT339" s="6"/>
      <c r="AU339" s="6"/>
      <c r="AV339" s="6"/>
      <c r="AW339" s="6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52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</row>
    <row r="340" spans="1:223" ht="20" customHeight="1">
      <c r="A340" s="46"/>
      <c r="B340" s="53"/>
      <c r="C340" s="185"/>
      <c r="D340" s="185"/>
      <c r="E340" s="185"/>
      <c r="F340" s="186"/>
      <c r="G340" s="275"/>
      <c r="H340" s="187"/>
      <c r="I340" s="200" t="s">
        <v>82</v>
      </c>
      <c r="J340" s="299">
        <v>45781</v>
      </c>
      <c r="K340" s="300">
        <v>4570198577814</v>
      </c>
      <c r="L340" s="201"/>
      <c r="M340" s="201"/>
      <c r="N340" s="51"/>
      <c r="O340" s="51"/>
      <c r="P340" s="51"/>
      <c r="Q340" s="51"/>
      <c r="R340" s="51"/>
      <c r="S340" s="6"/>
      <c r="T340" s="6"/>
      <c r="U340" s="6"/>
      <c r="V340" s="6"/>
      <c r="W340" s="6"/>
      <c r="X340" s="6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6"/>
      <c r="AS340" s="6"/>
      <c r="AT340" s="6"/>
      <c r="AU340" s="6"/>
      <c r="AV340" s="6"/>
      <c r="AW340" s="6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52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</row>
    <row r="341" spans="1:223" ht="20" customHeight="1">
      <c r="A341" s="46"/>
      <c r="B341" s="53"/>
      <c r="C341" s="47">
        <v>16</v>
      </c>
      <c r="D341" s="47">
        <v>17</v>
      </c>
      <c r="E341" s="47"/>
      <c r="F341" s="48">
        <v>4</v>
      </c>
      <c r="G341" s="274">
        <v>18000</v>
      </c>
      <c r="H341" s="49"/>
      <c r="I341" s="200" t="s">
        <v>78</v>
      </c>
      <c r="J341" s="299">
        <v>42887</v>
      </c>
      <c r="K341" s="300">
        <v>4582528498874</v>
      </c>
      <c r="L341" s="201"/>
      <c r="M341" s="201"/>
      <c r="N341" s="51"/>
      <c r="O341" s="51"/>
      <c r="P341" s="51"/>
      <c r="Q341" s="51"/>
      <c r="R341" s="51"/>
      <c r="S341" s="6" t="e">
        <f>#REF!*L341</f>
        <v>#REF!</v>
      </c>
      <c r="T341" s="6" t="e">
        <f>#REF!*M341</f>
        <v>#REF!</v>
      </c>
      <c r="U341" s="6"/>
      <c r="V341" s="6"/>
      <c r="W341" s="6"/>
      <c r="X341" s="6"/>
      <c r="Y341" s="4"/>
      <c r="Z341" s="4" t="s">
        <v>303</v>
      </c>
      <c r="AA341" s="4" t="s">
        <v>304</v>
      </c>
      <c r="AB341" s="4" t="s">
        <v>305</v>
      </c>
      <c r="AC341" s="4">
        <f>L341</f>
        <v>0</v>
      </c>
      <c r="AD341" s="4">
        <f>+M341</f>
        <v>0</v>
      </c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6"/>
      <c r="AS341" s="6"/>
      <c r="AT341" s="6"/>
      <c r="AU341" s="6"/>
      <c r="AV341" s="6"/>
      <c r="AW341" s="6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52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</row>
    <row r="342" spans="1:223" ht="20" customHeight="1">
      <c r="A342" s="46"/>
      <c r="B342" s="53"/>
      <c r="C342" s="185"/>
      <c r="D342" s="185"/>
      <c r="E342" s="185"/>
      <c r="F342" s="186"/>
      <c r="G342" s="275"/>
      <c r="H342" s="187"/>
      <c r="I342" s="200" t="s">
        <v>82</v>
      </c>
      <c r="J342" s="299">
        <v>45502</v>
      </c>
      <c r="K342" s="300">
        <v>4570198575025</v>
      </c>
      <c r="L342" s="201"/>
      <c r="M342" s="201"/>
      <c r="N342" s="51"/>
      <c r="O342" s="51"/>
      <c r="P342" s="51"/>
      <c r="Q342" s="51"/>
      <c r="R342" s="51"/>
      <c r="S342" s="6"/>
      <c r="T342" s="6"/>
      <c r="U342" s="6"/>
      <c r="V342" s="6"/>
      <c r="W342" s="6"/>
      <c r="X342" s="6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6"/>
      <c r="AS342" s="6"/>
      <c r="AT342" s="6"/>
      <c r="AU342" s="6"/>
      <c r="AV342" s="6"/>
      <c r="AW342" s="6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52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</row>
    <row r="343" spans="1:223" ht="20" customHeight="1">
      <c r="A343" s="46"/>
      <c r="B343" s="53"/>
      <c r="C343" s="47">
        <v>18</v>
      </c>
      <c r="D343" s="47">
        <v>21</v>
      </c>
      <c r="E343" s="47"/>
      <c r="F343" s="48">
        <v>4</v>
      </c>
      <c r="G343" s="274">
        <v>25000</v>
      </c>
      <c r="H343" s="49"/>
      <c r="I343" s="200" t="s">
        <v>78</v>
      </c>
      <c r="J343" s="299">
        <v>45782</v>
      </c>
      <c r="K343" s="300">
        <v>4570198577821</v>
      </c>
      <c r="L343" s="201"/>
      <c r="M343" s="201"/>
      <c r="N343" s="51"/>
      <c r="O343" s="51"/>
      <c r="P343" s="51"/>
      <c r="Q343" s="51"/>
      <c r="R343" s="51"/>
      <c r="S343" s="6" t="e">
        <f>#REF!*L343</f>
        <v>#REF!</v>
      </c>
      <c r="T343" s="6" t="e">
        <f>#REF!*M343</f>
        <v>#REF!</v>
      </c>
      <c r="U343" s="6"/>
      <c r="V343" s="6"/>
      <c r="W343" s="6"/>
      <c r="X343" s="6"/>
      <c r="Y343" s="4"/>
      <c r="Z343" s="4" t="s">
        <v>306</v>
      </c>
      <c r="AA343" s="4" t="s">
        <v>307</v>
      </c>
      <c r="AB343" s="4" t="s">
        <v>308</v>
      </c>
      <c r="AC343" s="4">
        <f>L343</f>
        <v>0</v>
      </c>
      <c r="AD343" s="4">
        <f>+M343</f>
        <v>0</v>
      </c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6"/>
      <c r="AS343" s="6"/>
      <c r="AT343" s="6"/>
      <c r="AU343" s="6"/>
      <c r="AV343" s="6"/>
      <c r="AW343" s="6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</row>
    <row r="344" spans="1:223" ht="20" customHeight="1">
      <c r="A344" s="46"/>
      <c r="B344" s="53"/>
      <c r="C344" s="185"/>
      <c r="D344" s="185"/>
      <c r="E344" s="185"/>
      <c r="F344" s="186"/>
      <c r="G344" s="275"/>
      <c r="H344" s="187"/>
      <c r="I344" s="200" t="s">
        <v>82</v>
      </c>
      <c r="J344" s="299">
        <v>45783</v>
      </c>
      <c r="K344" s="300">
        <v>4570198577838</v>
      </c>
      <c r="L344" s="201"/>
      <c r="M344" s="201"/>
      <c r="N344" s="51"/>
      <c r="O344" s="51"/>
      <c r="P344" s="51"/>
      <c r="Q344" s="51"/>
      <c r="R344" s="51"/>
      <c r="S344" s="6"/>
      <c r="T344" s="6"/>
      <c r="U344" s="6"/>
      <c r="V344" s="6"/>
      <c r="W344" s="6"/>
      <c r="X344" s="6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6"/>
      <c r="AS344" s="6"/>
      <c r="AT344" s="6"/>
      <c r="AU344" s="6"/>
      <c r="AV344" s="6"/>
      <c r="AW344" s="6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</row>
    <row r="345" spans="1:223" ht="20" customHeight="1">
      <c r="A345" s="91" t="s">
        <v>309</v>
      </c>
      <c r="B345" s="92"/>
      <c r="C345" s="90"/>
      <c r="D345" s="90"/>
      <c r="E345" s="90"/>
      <c r="F345" s="90"/>
      <c r="G345" s="289"/>
      <c r="H345" s="102"/>
      <c r="I345" s="49"/>
      <c r="J345" s="62"/>
      <c r="K345" s="214"/>
      <c r="L345" s="78"/>
      <c r="M345" s="78"/>
      <c r="N345" s="58"/>
      <c r="O345" s="58"/>
      <c r="P345" s="58"/>
      <c r="Q345" s="58"/>
      <c r="R345" s="58"/>
      <c r="S345" s="6"/>
      <c r="T345" s="6"/>
      <c r="U345" s="6"/>
      <c r="V345" s="6"/>
      <c r="W345" s="6"/>
      <c r="X345" s="6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6"/>
      <c r="AS345" s="6"/>
      <c r="AT345" s="6"/>
      <c r="AU345" s="6"/>
      <c r="AV345" s="6"/>
      <c r="AW345" s="6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52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</row>
    <row r="346" spans="1:223" ht="20" customHeight="1">
      <c r="A346" s="18"/>
      <c r="B346" s="30"/>
      <c r="C346" s="103"/>
      <c r="D346" s="103"/>
      <c r="E346" s="103"/>
      <c r="F346" s="103"/>
      <c r="G346" s="281"/>
      <c r="H346" s="75"/>
      <c r="I346" s="49"/>
      <c r="J346" s="62"/>
      <c r="K346" s="33"/>
      <c r="L346" s="34"/>
      <c r="M346" s="34"/>
      <c r="N346" s="58"/>
      <c r="O346" s="58"/>
      <c r="P346" s="58"/>
      <c r="Q346" s="58"/>
      <c r="R346" s="58"/>
      <c r="S346" s="6"/>
      <c r="T346" s="6"/>
      <c r="U346" s="6"/>
      <c r="V346" s="6"/>
      <c r="W346" s="6"/>
      <c r="X346" s="6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6"/>
      <c r="AS346" s="6"/>
      <c r="AT346" s="6"/>
      <c r="AU346" s="6"/>
      <c r="AV346" s="6"/>
      <c r="AW346" s="6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52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</row>
    <row r="347" spans="1:223" ht="20" customHeight="1">
      <c r="A347" s="38"/>
      <c r="B347" s="39"/>
      <c r="C347" s="265" t="s">
        <v>3</v>
      </c>
      <c r="D347" s="265" t="s">
        <v>4</v>
      </c>
      <c r="E347" s="265" t="s">
        <v>5</v>
      </c>
      <c r="F347" s="265" t="s">
        <v>6</v>
      </c>
      <c r="G347" s="265" t="s">
        <v>1458</v>
      </c>
      <c r="H347" s="267" t="s">
        <v>1460</v>
      </c>
      <c r="I347" s="265"/>
      <c r="J347" s="266" t="s">
        <v>1459</v>
      </c>
      <c r="K347" s="212" t="s">
        <v>7</v>
      </c>
      <c r="L347" s="41" t="s">
        <v>8</v>
      </c>
      <c r="M347" s="41" t="s">
        <v>9</v>
      </c>
      <c r="N347" s="58"/>
      <c r="O347" s="58"/>
      <c r="P347" s="58"/>
      <c r="Q347" s="58"/>
      <c r="R347" s="58"/>
      <c r="S347" s="6"/>
      <c r="T347" s="6"/>
      <c r="U347" s="6"/>
      <c r="V347" s="6"/>
      <c r="W347" s="6"/>
      <c r="X347" s="6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6"/>
      <c r="AS347" s="6"/>
      <c r="AT347" s="6"/>
      <c r="AU347" s="6"/>
      <c r="AV347" s="6"/>
      <c r="AW347" s="6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52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</row>
    <row r="348" spans="1:223" ht="20" customHeight="1">
      <c r="A348" s="46"/>
      <c r="B348" s="9" t="s">
        <v>231</v>
      </c>
      <c r="C348" s="47">
        <v>10</v>
      </c>
      <c r="D348" s="47">
        <v>9</v>
      </c>
      <c r="E348" s="47"/>
      <c r="F348" s="48">
        <v>21</v>
      </c>
      <c r="G348" s="274">
        <v>4000</v>
      </c>
      <c r="H348" s="49"/>
      <c r="I348" s="187" t="s">
        <v>22</v>
      </c>
      <c r="J348" s="297">
        <v>45784</v>
      </c>
      <c r="K348" s="298">
        <v>4570198577845</v>
      </c>
      <c r="L348" s="232"/>
      <c r="M348" s="199"/>
      <c r="N348" s="58"/>
      <c r="O348" s="58"/>
      <c r="P348" s="58"/>
      <c r="Q348" s="58"/>
      <c r="R348" s="58"/>
      <c r="S348" s="6" t="e">
        <f>#REF!*L348</f>
        <v>#REF!</v>
      </c>
      <c r="T348" s="6" t="e">
        <f>#REF!*M348</f>
        <v>#REF!</v>
      </c>
      <c r="U348" s="6"/>
      <c r="V348" s="6"/>
      <c r="W348" s="6"/>
      <c r="X348" s="6"/>
      <c r="Y348" s="4"/>
      <c r="Z348" s="4" t="s">
        <v>310</v>
      </c>
      <c r="AA348" s="4" t="s">
        <v>24</v>
      </c>
      <c r="AB348" s="4" t="s">
        <v>311</v>
      </c>
      <c r="AC348" s="4">
        <f t="shared" ref="AC348:AC364" si="36">L348</f>
        <v>0</v>
      </c>
      <c r="AD348" s="4">
        <f t="shared" ref="AD348:AD364" si="37">+M348</f>
        <v>0</v>
      </c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6"/>
      <c r="AS348" s="6"/>
      <c r="AT348" s="6"/>
      <c r="AU348" s="6"/>
      <c r="AV348" s="6"/>
      <c r="AW348" s="6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52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</row>
    <row r="349" spans="1:223" ht="20" customHeight="1">
      <c r="A349" s="46"/>
      <c r="B349" s="9"/>
      <c r="C349" s="185"/>
      <c r="D349" s="185"/>
      <c r="E349" s="185"/>
      <c r="F349" s="186"/>
      <c r="G349" s="275"/>
      <c r="H349" s="187"/>
      <c r="I349" s="193" t="s">
        <v>26</v>
      </c>
      <c r="J349" s="299">
        <v>45785</v>
      </c>
      <c r="K349" s="300">
        <v>4570198577852</v>
      </c>
      <c r="L349" s="203"/>
      <c r="M349" s="201"/>
      <c r="N349" s="58"/>
      <c r="O349" s="58"/>
      <c r="P349" s="58"/>
      <c r="Q349" s="58"/>
      <c r="R349" s="58"/>
      <c r="S349" s="6"/>
      <c r="T349" s="6"/>
      <c r="U349" s="6"/>
      <c r="V349" s="6"/>
      <c r="W349" s="6"/>
      <c r="X349" s="6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6"/>
      <c r="AS349" s="6"/>
      <c r="AT349" s="6"/>
      <c r="AU349" s="6"/>
      <c r="AV349" s="6"/>
      <c r="AW349" s="6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52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</row>
    <row r="350" spans="1:223" ht="20" customHeight="1">
      <c r="A350" s="46"/>
      <c r="B350" s="53"/>
      <c r="C350" s="47">
        <v>12</v>
      </c>
      <c r="D350" s="47">
        <v>11</v>
      </c>
      <c r="E350" s="47"/>
      <c r="F350" s="48">
        <v>17</v>
      </c>
      <c r="G350" s="274">
        <v>5000</v>
      </c>
      <c r="H350" s="49"/>
      <c r="I350" s="193" t="s">
        <v>22</v>
      </c>
      <c r="J350" s="299">
        <v>45786</v>
      </c>
      <c r="K350" s="300">
        <v>4570198577869</v>
      </c>
      <c r="L350" s="201"/>
      <c r="M350" s="201"/>
      <c r="N350" s="58"/>
      <c r="O350" s="58"/>
      <c r="P350" s="58"/>
      <c r="Q350" s="58"/>
      <c r="R350" s="58"/>
      <c r="S350" s="6" t="e">
        <f>#REF!*L350</f>
        <v>#REF!</v>
      </c>
      <c r="T350" s="6" t="e">
        <f>#REF!*M350</f>
        <v>#REF!</v>
      </c>
      <c r="U350" s="6"/>
      <c r="V350" s="6"/>
      <c r="W350" s="6"/>
      <c r="X350" s="6"/>
      <c r="Y350" s="4"/>
      <c r="Z350" s="4" t="s">
        <v>312</v>
      </c>
      <c r="AA350" s="4" t="s">
        <v>29</v>
      </c>
      <c r="AB350" s="4" t="s">
        <v>313</v>
      </c>
      <c r="AC350" s="4">
        <f t="shared" si="36"/>
        <v>0</v>
      </c>
      <c r="AD350" s="4">
        <f t="shared" si="37"/>
        <v>0</v>
      </c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6"/>
      <c r="AS350" s="6"/>
      <c r="AT350" s="6"/>
      <c r="AU350" s="6"/>
      <c r="AV350" s="6"/>
      <c r="AW350" s="6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52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</row>
    <row r="351" spans="1:223" ht="20" customHeight="1">
      <c r="A351" s="46"/>
      <c r="B351" s="53"/>
      <c r="C351" s="185"/>
      <c r="D351" s="185"/>
      <c r="E351" s="185"/>
      <c r="F351" s="186"/>
      <c r="G351" s="275"/>
      <c r="H351" s="187"/>
      <c r="I351" s="193" t="s">
        <v>26</v>
      </c>
      <c r="J351" s="299">
        <v>45787</v>
      </c>
      <c r="K351" s="300">
        <v>4570198577876</v>
      </c>
      <c r="L351" s="201"/>
      <c r="M351" s="201"/>
      <c r="N351" s="58"/>
      <c r="O351" s="58"/>
      <c r="P351" s="58"/>
      <c r="Q351" s="58"/>
      <c r="R351" s="58"/>
      <c r="S351" s="6"/>
      <c r="T351" s="6"/>
      <c r="U351" s="6"/>
      <c r="V351" s="6"/>
      <c r="W351" s="6"/>
      <c r="X351" s="6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6"/>
      <c r="AS351" s="6"/>
      <c r="AT351" s="6"/>
      <c r="AU351" s="6"/>
      <c r="AV351" s="6"/>
      <c r="AW351" s="6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52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</row>
    <row r="352" spans="1:223" ht="20" customHeight="1">
      <c r="A352" s="46"/>
      <c r="B352" s="53"/>
      <c r="C352" s="47">
        <v>14</v>
      </c>
      <c r="D352" s="47">
        <v>12</v>
      </c>
      <c r="E352" s="47"/>
      <c r="F352" s="48">
        <v>12</v>
      </c>
      <c r="G352" s="274">
        <v>6000</v>
      </c>
      <c r="H352" s="49"/>
      <c r="I352" s="193" t="s">
        <v>22</v>
      </c>
      <c r="J352" s="299">
        <v>45788</v>
      </c>
      <c r="K352" s="300">
        <v>4570198577883</v>
      </c>
      <c r="L352" s="201"/>
      <c r="M352" s="201"/>
      <c r="N352" s="58"/>
      <c r="O352" s="58"/>
      <c r="P352" s="58"/>
      <c r="Q352" s="58"/>
      <c r="R352" s="58"/>
      <c r="S352" s="6" t="e">
        <f>#REF!*L352</f>
        <v>#REF!</v>
      </c>
      <c r="T352" s="6" t="e">
        <f>#REF!*M352</f>
        <v>#REF!</v>
      </c>
      <c r="U352" s="6"/>
      <c r="V352" s="6"/>
      <c r="W352" s="6"/>
      <c r="X352" s="6"/>
      <c r="Y352" s="4"/>
      <c r="Z352" s="4" t="s">
        <v>314</v>
      </c>
      <c r="AA352" s="4" t="s">
        <v>32</v>
      </c>
      <c r="AB352" s="4" t="s">
        <v>315</v>
      </c>
      <c r="AC352" s="4">
        <f t="shared" si="36"/>
        <v>0</v>
      </c>
      <c r="AD352" s="4">
        <f t="shared" si="37"/>
        <v>0</v>
      </c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6"/>
      <c r="AS352" s="6"/>
      <c r="AT352" s="6"/>
      <c r="AU352" s="6"/>
      <c r="AV352" s="6"/>
      <c r="AW352" s="6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52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</row>
    <row r="353" spans="1:223" ht="20" customHeight="1">
      <c r="A353" s="46"/>
      <c r="B353" s="53"/>
      <c r="C353" s="185"/>
      <c r="D353" s="185"/>
      <c r="E353" s="185"/>
      <c r="F353" s="186"/>
      <c r="G353" s="275"/>
      <c r="H353" s="187"/>
      <c r="I353" s="193" t="s">
        <v>26</v>
      </c>
      <c r="J353" s="299">
        <v>45789</v>
      </c>
      <c r="K353" s="300">
        <v>4570198577890</v>
      </c>
      <c r="L353" s="201"/>
      <c r="M353" s="201"/>
      <c r="N353" s="58"/>
      <c r="O353" s="58"/>
      <c r="P353" s="58"/>
      <c r="Q353" s="58"/>
      <c r="R353" s="58"/>
      <c r="S353" s="6"/>
      <c r="T353" s="6"/>
      <c r="U353" s="6"/>
      <c r="V353" s="6"/>
      <c r="W353" s="6"/>
      <c r="X353" s="6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6"/>
      <c r="AS353" s="6"/>
      <c r="AT353" s="6"/>
      <c r="AU353" s="6"/>
      <c r="AV353" s="6"/>
      <c r="AW353" s="6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52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</row>
    <row r="354" spans="1:223" ht="20" customHeight="1">
      <c r="A354" s="46"/>
      <c r="B354" s="53"/>
      <c r="C354" s="47">
        <v>16</v>
      </c>
      <c r="D354" s="47">
        <v>14</v>
      </c>
      <c r="E354" s="47"/>
      <c r="F354" s="48">
        <v>9</v>
      </c>
      <c r="G354" s="274">
        <v>7000</v>
      </c>
      <c r="H354" s="49"/>
      <c r="I354" s="193" t="s">
        <v>22</v>
      </c>
      <c r="J354" s="299">
        <v>45790</v>
      </c>
      <c r="K354" s="300">
        <v>4570198577906</v>
      </c>
      <c r="L354" s="201"/>
      <c r="M354" s="201"/>
      <c r="N354" s="58"/>
      <c r="O354" s="58"/>
      <c r="P354" s="58"/>
      <c r="Q354" s="58"/>
      <c r="R354" s="58"/>
      <c r="S354" s="6" t="e">
        <f>#REF!*L354</f>
        <v>#REF!</v>
      </c>
      <c r="T354" s="6" t="e">
        <f>#REF!*M354</f>
        <v>#REF!</v>
      </c>
      <c r="U354" s="6"/>
      <c r="V354" s="6"/>
      <c r="W354" s="6"/>
      <c r="X354" s="6"/>
      <c r="Y354" s="4"/>
      <c r="Z354" s="4" t="s">
        <v>316</v>
      </c>
      <c r="AA354" s="4" t="s">
        <v>35</v>
      </c>
      <c r="AB354" s="4" t="s">
        <v>317</v>
      </c>
      <c r="AC354" s="4">
        <f t="shared" si="36"/>
        <v>0</v>
      </c>
      <c r="AD354" s="4">
        <f t="shared" si="37"/>
        <v>0</v>
      </c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6"/>
      <c r="AS354" s="6"/>
      <c r="AT354" s="6"/>
      <c r="AU354" s="6"/>
      <c r="AV354" s="6"/>
      <c r="AW354" s="6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52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</row>
    <row r="355" spans="1:223" ht="20" customHeight="1">
      <c r="A355" s="46"/>
      <c r="B355" s="53"/>
      <c r="C355" s="185"/>
      <c r="D355" s="185"/>
      <c r="E355" s="185"/>
      <c r="F355" s="186"/>
      <c r="G355" s="275"/>
      <c r="H355" s="187"/>
      <c r="I355" s="193" t="s">
        <v>26</v>
      </c>
      <c r="J355" s="299">
        <v>45791</v>
      </c>
      <c r="K355" s="300">
        <v>4570198577913</v>
      </c>
      <c r="L355" s="201"/>
      <c r="M355" s="201"/>
      <c r="N355" s="58"/>
      <c r="O355" s="58"/>
      <c r="P355" s="58"/>
      <c r="Q355" s="58"/>
      <c r="R355" s="58"/>
      <c r="S355" s="6"/>
      <c r="T355" s="6"/>
      <c r="U355" s="6"/>
      <c r="V355" s="6"/>
      <c r="W355" s="6"/>
      <c r="X355" s="6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6"/>
      <c r="AS355" s="6"/>
      <c r="AT355" s="6"/>
      <c r="AU355" s="6"/>
      <c r="AV355" s="6"/>
      <c r="AW355" s="6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52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</row>
    <row r="356" spans="1:223" ht="20" customHeight="1">
      <c r="A356" s="46"/>
      <c r="B356" s="53"/>
      <c r="C356" s="47">
        <v>18</v>
      </c>
      <c r="D356" s="47">
        <v>16</v>
      </c>
      <c r="E356" s="47"/>
      <c r="F356" s="48">
        <v>7</v>
      </c>
      <c r="G356" s="274">
        <v>8500</v>
      </c>
      <c r="H356" s="49"/>
      <c r="I356" s="193" t="s">
        <v>22</v>
      </c>
      <c r="J356" s="299">
        <v>45792</v>
      </c>
      <c r="K356" s="300">
        <v>4570198577920</v>
      </c>
      <c r="L356" s="201"/>
      <c r="M356" s="201"/>
      <c r="N356" s="58"/>
      <c r="O356" s="58"/>
      <c r="P356" s="58"/>
      <c r="Q356" s="58"/>
      <c r="R356" s="58"/>
      <c r="S356" s="6" t="e">
        <f>#REF!*L356</f>
        <v>#REF!</v>
      </c>
      <c r="T356" s="6" t="e">
        <f>#REF!*M356</f>
        <v>#REF!</v>
      </c>
      <c r="U356" s="6"/>
      <c r="V356" s="6"/>
      <c r="W356" s="6"/>
      <c r="X356" s="6"/>
      <c r="Y356" s="4"/>
      <c r="Z356" s="4" t="s">
        <v>318</v>
      </c>
      <c r="AA356" s="4" t="s">
        <v>38</v>
      </c>
      <c r="AB356" s="4" t="s">
        <v>319</v>
      </c>
      <c r="AC356" s="4">
        <f t="shared" si="36"/>
        <v>0</v>
      </c>
      <c r="AD356" s="4">
        <f t="shared" si="37"/>
        <v>0</v>
      </c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6"/>
      <c r="AS356" s="6"/>
      <c r="AT356" s="6"/>
      <c r="AU356" s="6"/>
      <c r="AV356" s="6"/>
      <c r="AW356" s="6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52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</row>
    <row r="357" spans="1:223" ht="20" customHeight="1">
      <c r="A357" s="46"/>
      <c r="B357" s="53"/>
      <c r="C357" s="185"/>
      <c r="D357" s="185"/>
      <c r="E357" s="185"/>
      <c r="F357" s="186"/>
      <c r="G357" s="275"/>
      <c r="H357" s="187"/>
      <c r="I357" s="193" t="s">
        <v>26</v>
      </c>
      <c r="J357" s="299">
        <v>45793</v>
      </c>
      <c r="K357" s="300">
        <v>4570198577937</v>
      </c>
      <c r="L357" s="201"/>
      <c r="M357" s="201"/>
      <c r="N357" s="58"/>
      <c r="O357" s="58"/>
      <c r="P357" s="58"/>
      <c r="Q357" s="58"/>
      <c r="R357" s="58"/>
      <c r="S357" s="6"/>
      <c r="T357" s="6"/>
      <c r="U357" s="6"/>
      <c r="V357" s="6"/>
      <c r="W357" s="6"/>
      <c r="X357" s="6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6"/>
      <c r="AS357" s="6"/>
      <c r="AT357" s="6"/>
      <c r="AU357" s="6"/>
      <c r="AV357" s="6"/>
      <c r="AW357" s="6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52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</row>
    <row r="358" spans="1:223" ht="20" customHeight="1">
      <c r="A358" s="46"/>
      <c r="B358" s="53"/>
      <c r="C358" s="47">
        <v>21</v>
      </c>
      <c r="D358" s="47">
        <v>19</v>
      </c>
      <c r="E358" s="47"/>
      <c r="F358" s="48">
        <v>4</v>
      </c>
      <c r="G358" s="274">
        <v>13000</v>
      </c>
      <c r="H358" s="49"/>
      <c r="I358" s="193" t="s">
        <v>22</v>
      </c>
      <c r="J358" s="299">
        <v>45794</v>
      </c>
      <c r="K358" s="300">
        <v>4570198577944</v>
      </c>
      <c r="L358" s="201"/>
      <c r="M358" s="201"/>
      <c r="N358" s="58"/>
      <c r="O358" s="58"/>
      <c r="P358" s="58"/>
      <c r="Q358" s="58"/>
      <c r="R358" s="58"/>
      <c r="S358" s="6" t="e">
        <f>#REF!*L358</f>
        <v>#REF!</v>
      </c>
      <c r="T358" s="6" t="e">
        <f>#REF!*M358</f>
        <v>#REF!</v>
      </c>
      <c r="U358" s="6"/>
      <c r="V358" s="6"/>
      <c r="W358" s="6"/>
      <c r="X358" s="6"/>
      <c r="Y358" s="4"/>
      <c r="Z358" s="4" t="s">
        <v>320</v>
      </c>
      <c r="AA358" s="4" t="s">
        <v>41</v>
      </c>
      <c r="AB358" s="4" t="s">
        <v>321</v>
      </c>
      <c r="AC358" s="4">
        <f t="shared" si="36"/>
        <v>0</v>
      </c>
      <c r="AD358" s="4">
        <f t="shared" si="37"/>
        <v>0</v>
      </c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6"/>
      <c r="AS358" s="6"/>
      <c r="AT358" s="6"/>
      <c r="AU358" s="6"/>
      <c r="AV358" s="6"/>
      <c r="AW358" s="6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52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</row>
    <row r="359" spans="1:223" ht="20" customHeight="1">
      <c r="A359" s="46"/>
      <c r="B359" s="53"/>
      <c r="C359" s="185"/>
      <c r="D359" s="185"/>
      <c r="E359" s="185"/>
      <c r="F359" s="186"/>
      <c r="G359" s="275"/>
      <c r="H359" s="187"/>
      <c r="I359" s="193" t="s">
        <v>26</v>
      </c>
      <c r="J359" s="299">
        <v>45795</v>
      </c>
      <c r="K359" s="300">
        <v>4570198577951</v>
      </c>
      <c r="L359" s="201"/>
      <c r="M359" s="201"/>
      <c r="N359" s="58"/>
      <c r="O359" s="58"/>
      <c r="P359" s="58"/>
      <c r="Q359" s="58"/>
      <c r="R359" s="58"/>
      <c r="S359" s="6"/>
      <c r="T359" s="6"/>
      <c r="U359" s="6"/>
      <c r="V359" s="6"/>
      <c r="W359" s="6"/>
      <c r="X359" s="6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6"/>
      <c r="AS359" s="6"/>
      <c r="AT359" s="6"/>
      <c r="AU359" s="6"/>
      <c r="AV359" s="6"/>
      <c r="AW359" s="6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52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</row>
    <row r="360" spans="1:223" ht="20" customHeight="1">
      <c r="A360" s="46"/>
      <c r="B360" s="53"/>
      <c r="C360" s="47">
        <v>25</v>
      </c>
      <c r="D360" s="47">
        <v>22</v>
      </c>
      <c r="E360" s="47"/>
      <c r="F360" s="48">
        <v>4</v>
      </c>
      <c r="G360" s="274">
        <v>19000</v>
      </c>
      <c r="H360" s="49"/>
      <c r="I360" s="193" t="s">
        <v>22</v>
      </c>
      <c r="J360" s="299">
        <v>45796</v>
      </c>
      <c r="K360" s="300">
        <v>4570198577968</v>
      </c>
      <c r="L360" s="201"/>
      <c r="M360" s="201"/>
      <c r="N360" s="58"/>
      <c r="O360" s="58"/>
      <c r="P360" s="58"/>
      <c r="Q360" s="58"/>
      <c r="R360" s="58"/>
      <c r="S360" s="6" t="e">
        <f>#REF!*L360</f>
        <v>#REF!</v>
      </c>
      <c r="T360" s="6" t="e">
        <f>#REF!*M360</f>
        <v>#REF!</v>
      </c>
      <c r="U360" s="6"/>
      <c r="V360" s="6"/>
      <c r="W360" s="6"/>
      <c r="X360" s="6"/>
      <c r="Y360" s="4"/>
      <c r="Z360" s="4" t="s">
        <v>322</v>
      </c>
      <c r="AA360" s="4" t="s">
        <v>44</v>
      </c>
      <c r="AB360" s="4" t="s">
        <v>323</v>
      </c>
      <c r="AC360" s="4">
        <f t="shared" si="36"/>
        <v>0</v>
      </c>
      <c r="AD360" s="4">
        <f t="shared" si="37"/>
        <v>0</v>
      </c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6"/>
      <c r="AS360" s="6"/>
      <c r="AT360" s="6"/>
      <c r="AU360" s="6"/>
      <c r="AV360" s="6"/>
      <c r="AW360" s="6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52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</row>
    <row r="361" spans="1:223" ht="20" customHeight="1">
      <c r="A361" s="46"/>
      <c r="B361" s="53"/>
      <c r="C361" s="185"/>
      <c r="D361" s="185"/>
      <c r="E361" s="185"/>
      <c r="F361" s="186"/>
      <c r="G361" s="275"/>
      <c r="H361" s="187"/>
      <c r="I361" s="193" t="s">
        <v>26</v>
      </c>
      <c r="J361" s="299">
        <v>45797</v>
      </c>
      <c r="K361" s="300">
        <v>4570198577975</v>
      </c>
      <c r="L361" s="201"/>
      <c r="M361" s="201"/>
      <c r="N361" s="58"/>
      <c r="O361" s="58"/>
      <c r="P361" s="58"/>
      <c r="Q361" s="58"/>
      <c r="R361" s="58"/>
      <c r="S361" s="6"/>
      <c r="T361" s="6"/>
      <c r="U361" s="6"/>
      <c r="V361" s="6"/>
      <c r="W361" s="6"/>
      <c r="X361" s="6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6"/>
      <c r="AS361" s="6"/>
      <c r="AT361" s="6"/>
      <c r="AU361" s="6"/>
      <c r="AV361" s="6"/>
      <c r="AW361" s="6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52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</row>
    <row r="362" spans="1:223" ht="20" customHeight="1">
      <c r="A362" s="46"/>
      <c r="B362" s="53"/>
      <c r="C362" s="47">
        <v>30</v>
      </c>
      <c r="D362" s="47">
        <v>25</v>
      </c>
      <c r="E362" s="47"/>
      <c r="F362" s="48">
        <v>2</v>
      </c>
      <c r="G362" s="274">
        <v>28000</v>
      </c>
      <c r="H362" s="49"/>
      <c r="I362" s="193" t="s">
        <v>22</v>
      </c>
      <c r="J362" s="299">
        <v>45798</v>
      </c>
      <c r="K362" s="300">
        <v>4570198577982</v>
      </c>
      <c r="L362" s="201"/>
      <c r="M362" s="201"/>
      <c r="N362" s="58"/>
      <c r="O362" s="58"/>
      <c r="P362" s="58"/>
      <c r="Q362" s="58"/>
      <c r="R362" s="58"/>
      <c r="S362" s="6" t="e">
        <f>#REF!*L362</f>
        <v>#REF!</v>
      </c>
      <c r="T362" s="6" t="e">
        <f>#REF!*M362</f>
        <v>#REF!</v>
      </c>
      <c r="U362" s="6"/>
      <c r="V362" s="6"/>
      <c r="W362" s="6"/>
      <c r="X362" s="6"/>
      <c r="Y362" s="4"/>
      <c r="Z362" s="4" t="s">
        <v>324</v>
      </c>
      <c r="AA362" s="4" t="s">
        <v>47</v>
      </c>
      <c r="AB362" s="4" t="s">
        <v>325</v>
      </c>
      <c r="AC362" s="4">
        <f t="shared" si="36"/>
        <v>0</v>
      </c>
      <c r="AD362" s="4">
        <f t="shared" si="37"/>
        <v>0</v>
      </c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6"/>
      <c r="AS362" s="6"/>
      <c r="AT362" s="6"/>
      <c r="AU362" s="6"/>
      <c r="AV362" s="6"/>
      <c r="AW362" s="6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52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</row>
    <row r="363" spans="1:223" ht="20" customHeight="1">
      <c r="A363" s="46"/>
      <c r="B363" s="53"/>
      <c r="C363" s="185"/>
      <c r="D363" s="185"/>
      <c r="E363" s="185"/>
      <c r="F363" s="186"/>
      <c r="G363" s="275"/>
      <c r="H363" s="187"/>
      <c r="I363" s="193" t="s">
        <v>26</v>
      </c>
      <c r="J363" s="299">
        <v>45799</v>
      </c>
      <c r="K363" s="300">
        <v>4570198577999</v>
      </c>
      <c r="L363" s="201"/>
      <c r="M363" s="201"/>
      <c r="N363" s="58"/>
      <c r="O363" s="58"/>
      <c r="P363" s="58"/>
      <c r="Q363" s="58"/>
      <c r="R363" s="58"/>
      <c r="S363" s="6"/>
      <c r="T363" s="6"/>
      <c r="U363" s="6"/>
      <c r="V363" s="6"/>
      <c r="W363" s="6"/>
      <c r="X363" s="6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6"/>
      <c r="AS363" s="6"/>
      <c r="AT363" s="6"/>
      <c r="AU363" s="6"/>
      <c r="AV363" s="6"/>
      <c r="AW363" s="6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52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</row>
    <row r="364" spans="1:223" ht="20" customHeight="1">
      <c r="A364" s="46"/>
      <c r="B364" s="53"/>
      <c r="C364" s="47">
        <v>35</v>
      </c>
      <c r="D364" s="47">
        <v>28</v>
      </c>
      <c r="E364" s="47"/>
      <c r="F364" s="48">
        <v>2</v>
      </c>
      <c r="G364" s="274">
        <v>37000</v>
      </c>
      <c r="H364" s="49"/>
      <c r="I364" s="193" t="s">
        <v>22</v>
      </c>
      <c r="J364" s="299">
        <v>45800</v>
      </c>
      <c r="K364" s="300">
        <v>4570198578002</v>
      </c>
      <c r="L364" s="201"/>
      <c r="M364" s="201"/>
      <c r="N364" s="58"/>
      <c r="O364" s="58"/>
      <c r="P364" s="58"/>
      <c r="Q364" s="58"/>
      <c r="R364" s="58"/>
      <c r="S364" s="6" t="e">
        <f>#REF!*L364</f>
        <v>#REF!</v>
      </c>
      <c r="T364" s="6" t="e">
        <f>#REF!*M364</f>
        <v>#REF!</v>
      </c>
      <c r="U364" s="6"/>
      <c r="V364" s="6"/>
      <c r="W364" s="6"/>
      <c r="X364" s="6"/>
      <c r="Y364" s="4"/>
      <c r="Z364" s="4" t="s">
        <v>326</v>
      </c>
      <c r="AA364" s="4" t="s">
        <v>50</v>
      </c>
      <c r="AB364" s="4" t="s">
        <v>327</v>
      </c>
      <c r="AC364" s="4">
        <f t="shared" si="36"/>
        <v>0</v>
      </c>
      <c r="AD364" s="4">
        <f t="shared" si="37"/>
        <v>0</v>
      </c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6"/>
      <c r="AS364" s="6"/>
      <c r="AT364" s="6"/>
      <c r="AU364" s="6"/>
      <c r="AV364" s="6"/>
      <c r="AW364" s="6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52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</row>
    <row r="365" spans="1:223" ht="20" customHeight="1">
      <c r="A365" s="46"/>
      <c r="B365" s="53"/>
      <c r="C365" s="185"/>
      <c r="D365" s="185"/>
      <c r="E365" s="185"/>
      <c r="F365" s="186"/>
      <c r="G365" s="275"/>
      <c r="H365" s="187"/>
      <c r="I365" s="193" t="s">
        <v>26</v>
      </c>
      <c r="J365" s="299">
        <v>45801</v>
      </c>
      <c r="K365" s="300">
        <v>4570198578019</v>
      </c>
      <c r="L365" s="201"/>
      <c r="M365" s="201"/>
      <c r="N365" s="58"/>
      <c r="O365" s="58"/>
      <c r="P365" s="58"/>
      <c r="Q365" s="58"/>
      <c r="R365" s="58"/>
      <c r="S365" s="6"/>
      <c r="T365" s="6"/>
      <c r="U365" s="6"/>
      <c r="V365" s="6"/>
      <c r="W365" s="6"/>
      <c r="X365" s="6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6"/>
      <c r="AS365" s="6"/>
      <c r="AT365" s="6"/>
      <c r="AU365" s="6"/>
      <c r="AV365" s="6"/>
      <c r="AW365" s="6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52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</row>
    <row r="366" spans="1:223" ht="20" customHeight="1">
      <c r="A366" s="313" t="s">
        <v>328</v>
      </c>
      <c r="B366" s="313"/>
      <c r="C366" s="313"/>
      <c r="D366" s="313"/>
      <c r="E366" s="313"/>
      <c r="F366" s="313"/>
      <c r="G366" s="286"/>
      <c r="H366" s="88"/>
      <c r="I366" s="88"/>
      <c r="J366" s="90"/>
      <c r="K366" s="215"/>
      <c r="L366" s="88"/>
      <c r="M366" s="88"/>
      <c r="N366" s="25"/>
      <c r="O366" s="25"/>
      <c r="P366" s="25"/>
      <c r="Q366" s="25"/>
      <c r="R366" s="25"/>
      <c r="S366" s="6"/>
      <c r="T366" s="6"/>
      <c r="U366" s="6"/>
      <c r="V366" s="6"/>
      <c r="W366" s="6"/>
      <c r="X366" s="6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6"/>
      <c r="AS366" s="6"/>
      <c r="AT366" s="6"/>
      <c r="AU366" s="6"/>
      <c r="AV366" s="6"/>
      <c r="AW366" s="6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</row>
    <row r="367" spans="1:223" ht="20" customHeight="1">
      <c r="A367" s="18"/>
      <c r="B367" s="9"/>
      <c r="C367" s="18"/>
      <c r="D367" s="18"/>
      <c r="E367" s="18"/>
      <c r="F367" s="18"/>
      <c r="G367" s="273"/>
      <c r="H367" s="32"/>
      <c r="I367" s="32"/>
      <c r="J367" s="222"/>
      <c r="K367" s="33"/>
      <c r="L367" s="34"/>
      <c r="M367" s="34"/>
      <c r="N367" s="34"/>
      <c r="O367" s="34"/>
      <c r="P367" s="21"/>
      <c r="Q367" s="21"/>
      <c r="R367" s="21" t="s">
        <v>2</v>
      </c>
      <c r="S367" s="6"/>
      <c r="T367" s="6"/>
      <c r="U367" s="6"/>
      <c r="V367" s="6"/>
      <c r="W367" s="6"/>
      <c r="X367" s="6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6"/>
      <c r="AS367" s="6"/>
      <c r="AT367" s="6"/>
      <c r="AU367" s="6"/>
      <c r="AV367" s="6"/>
      <c r="AW367" s="6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</row>
    <row r="368" spans="1:223" ht="20" customHeight="1">
      <c r="A368" s="38"/>
      <c r="B368" s="39"/>
      <c r="C368" s="265" t="s">
        <v>3</v>
      </c>
      <c r="D368" s="265" t="s">
        <v>4</v>
      </c>
      <c r="E368" s="265" t="s">
        <v>5</v>
      </c>
      <c r="F368" s="265" t="s">
        <v>6</v>
      </c>
      <c r="G368" s="265" t="s">
        <v>1458</v>
      </c>
      <c r="H368" s="267" t="s">
        <v>1460</v>
      </c>
      <c r="I368" s="265"/>
      <c r="J368" s="266" t="s">
        <v>1459</v>
      </c>
      <c r="K368" s="212" t="s">
        <v>7</v>
      </c>
      <c r="L368" s="104" t="s">
        <v>329</v>
      </c>
      <c r="M368" s="41" t="s">
        <v>330</v>
      </c>
      <c r="N368" s="41" t="s">
        <v>331</v>
      </c>
      <c r="O368" s="41"/>
      <c r="P368" s="42"/>
      <c r="Q368" s="42"/>
      <c r="R368" s="42"/>
      <c r="S368" s="6"/>
      <c r="T368" s="6"/>
      <c r="U368" s="6"/>
      <c r="V368" s="6"/>
      <c r="W368" s="6"/>
      <c r="X368" s="6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6"/>
      <c r="AS368" s="6"/>
      <c r="AT368" s="6"/>
      <c r="AU368" s="6"/>
      <c r="AV368" s="6"/>
      <c r="AW368" s="6"/>
      <c r="AX368" s="4"/>
      <c r="AY368" s="4"/>
      <c r="AZ368" s="4"/>
      <c r="BA368" s="4"/>
      <c r="BB368" s="4"/>
      <c r="BC368" s="44" t="s">
        <v>107</v>
      </c>
      <c r="BD368" s="44" t="s">
        <v>108</v>
      </c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</row>
    <row r="369" spans="1:223" ht="20" customHeight="1">
      <c r="A369" s="46"/>
      <c r="B369" s="9" t="s">
        <v>332</v>
      </c>
      <c r="C369" s="47">
        <v>8</v>
      </c>
      <c r="D369" s="47">
        <v>9</v>
      </c>
      <c r="E369" s="47"/>
      <c r="F369" s="48">
        <v>16</v>
      </c>
      <c r="G369" s="274">
        <v>8000</v>
      </c>
      <c r="H369" s="49"/>
      <c r="I369" s="198" t="s">
        <v>333</v>
      </c>
      <c r="J369" s="297">
        <v>45802</v>
      </c>
      <c r="K369" s="298">
        <v>4570198578026</v>
      </c>
      <c r="L369" s="199"/>
      <c r="M369" s="199"/>
      <c r="N369" s="199"/>
      <c r="O369" s="317" t="str">
        <f>IF(BC369+BC386=0,"",BE369)</f>
        <v/>
      </c>
      <c r="P369" s="317"/>
      <c r="Q369" s="317"/>
      <c r="R369" s="317"/>
      <c r="S369" s="6" t="e">
        <f>#REF!*L369</f>
        <v>#REF!</v>
      </c>
      <c r="T369" s="6" t="e">
        <f>#REF!*M369</f>
        <v>#REF!</v>
      </c>
      <c r="U369" s="6" t="e">
        <f>#REF!*N369</f>
        <v>#REF!</v>
      </c>
      <c r="V369" s="6"/>
      <c r="W369" s="6"/>
      <c r="X369" s="6"/>
      <c r="Y369" s="4"/>
      <c r="Z369" s="4" t="s">
        <v>334</v>
      </c>
      <c r="AA369" s="4"/>
      <c r="AB369" s="4" t="s">
        <v>335</v>
      </c>
      <c r="AC369" s="4">
        <f t="shared" ref="AC369:AC381" si="38">L369</f>
        <v>0</v>
      </c>
      <c r="AD369" s="4">
        <f t="shared" ref="AD369:AD381" si="39">+M369</f>
        <v>0</v>
      </c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6"/>
      <c r="AS369" s="6"/>
      <c r="AT369" s="6"/>
      <c r="AU369" s="6"/>
      <c r="AV369" s="6"/>
      <c r="AW369" s="6"/>
      <c r="AX369" s="4"/>
      <c r="AY369" s="4"/>
      <c r="AZ369" s="4"/>
      <c r="BA369" s="4"/>
      <c r="BB369" s="4"/>
      <c r="BC369" s="4">
        <f>+SUM(L369:N369,L386:N386)</f>
        <v>0</v>
      </c>
      <c r="BD369" s="4">
        <f>+(SUM(L369:N369)*F369)</f>
        <v>0</v>
      </c>
      <c r="BE369" s="4" t="str">
        <f>+IF(BD369=BC386,BD386,BE386)</f>
        <v>Ø8 Match ✓ (0 pots / 0 saucers)</v>
      </c>
      <c r="BF369" s="4" t="str">
        <f>+IF(BD369=BC386,BD403,BE403)</f>
        <v>Ø8 Match ✓</v>
      </c>
      <c r="BG369" s="4"/>
      <c r="BH369" s="4"/>
      <c r="BI369" s="4"/>
      <c r="BJ369" s="4" t="str">
        <f>+IF(BD369=BC386,BD386,BE386)</f>
        <v>Ø8 Match ✓ (0 pots / 0 saucers)</v>
      </c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</row>
    <row r="370" spans="1:223" ht="20" customHeight="1">
      <c r="A370" s="46"/>
      <c r="B370" s="9"/>
      <c r="C370" s="47"/>
      <c r="D370" s="47"/>
      <c r="E370" s="47"/>
      <c r="F370" s="48"/>
      <c r="G370" s="274"/>
      <c r="H370" s="49"/>
      <c r="I370" s="200" t="s">
        <v>336</v>
      </c>
      <c r="J370" s="299">
        <v>45803</v>
      </c>
      <c r="K370" s="300">
        <v>4570198578033</v>
      </c>
      <c r="L370" s="201"/>
      <c r="M370" s="201"/>
      <c r="N370" s="201"/>
      <c r="O370" s="53"/>
      <c r="P370" s="53"/>
      <c r="Q370" s="53"/>
      <c r="R370" s="53"/>
      <c r="S370" s="6"/>
      <c r="T370" s="6"/>
      <c r="U370" s="6"/>
      <c r="V370" s="6"/>
      <c r="W370" s="6"/>
      <c r="X370" s="6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6"/>
      <c r="AS370" s="6"/>
      <c r="AT370" s="6"/>
      <c r="AU370" s="6"/>
      <c r="AV370" s="6"/>
      <c r="AW370" s="6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</row>
    <row r="371" spans="1:223" ht="20" customHeight="1">
      <c r="A371" s="46"/>
      <c r="B371" s="9"/>
      <c r="C371" s="185"/>
      <c r="D371" s="185"/>
      <c r="E371" s="185"/>
      <c r="F371" s="186"/>
      <c r="G371" s="275"/>
      <c r="H371" s="187"/>
      <c r="I371" s="200" t="s">
        <v>337</v>
      </c>
      <c r="J371" s="299">
        <v>45804</v>
      </c>
      <c r="K371" s="300">
        <v>4570198578040</v>
      </c>
      <c r="L371" s="201"/>
      <c r="M371" s="201"/>
      <c r="N371" s="201"/>
      <c r="O371" s="53"/>
      <c r="P371" s="53"/>
      <c r="Q371" s="53"/>
      <c r="R371" s="53"/>
      <c r="S371" s="6"/>
      <c r="T371" s="6"/>
      <c r="U371" s="6"/>
      <c r="V371" s="6"/>
      <c r="W371" s="6"/>
      <c r="X371" s="6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6"/>
      <c r="AS371" s="6"/>
      <c r="AT371" s="6"/>
      <c r="AU371" s="6"/>
      <c r="AV371" s="6"/>
      <c r="AW371" s="6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</row>
    <row r="372" spans="1:223" ht="20" customHeight="1">
      <c r="A372" s="46"/>
      <c r="B372" s="53"/>
      <c r="C372" s="47">
        <v>14</v>
      </c>
      <c r="D372" s="47">
        <v>16</v>
      </c>
      <c r="E372" s="47"/>
      <c r="F372" s="48">
        <v>8</v>
      </c>
      <c r="G372" s="274">
        <v>17000</v>
      </c>
      <c r="H372" s="49"/>
      <c r="I372" s="200" t="s">
        <v>333</v>
      </c>
      <c r="J372" s="299">
        <v>45805</v>
      </c>
      <c r="K372" s="300">
        <v>4570198578057</v>
      </c>
      <c r="L372" s="201"/>
      <c r="M372" s="201"/>
      <c r="N372" s="201"/>
      <c r="O372" s="317" t="str">
        <f>IF(BC372+BC389=0,"",BE372)</f>
        <v/>
      </c>
      <c r="P372" s="317"/>
      <c r="Q372" s="317"/>
      <c r="R372" s="317"/>
      <c r="S372" s="6" t="e">
        <f>#REF!*L372</f>
        <v>#REF!</v>
      </c>
      <c r="T372" s="6" t="e">
        <f>#REF!*M372</f>
        <v>#REF!</v>
      </c>
      <c r="U372" s="6" t="e">
        <f>#REF!*N372</f>
        <v>#REF!</v>
      </c>
      <c r="V372" s="6"/>
      <c r="W372" s="6"/>
      <c r="X372" s="6"/>
      <c r="Y372" s="4"/>
      <c r="Z372" s="4" t="s">
        <v>338</v>
      </c>
      <c r="AA372" s="4"/>
      <c r="AB372" s="4" t="s">
        <v>339</v>
      </c>
      <c r="AC372" s="4">
        <f t="shared" si="38"/>
        <v>0</v>
      </c>
      <c r="AD372" s="4">
        <f t="shared" si="39"/>
        <v>0</v>
      </c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6"/>
      <c r="AS372" s="6"/>
      <c r="AT372" s="6"/>
      <c r="AU372" s="6"/>
      <c r="AV372" s="6"/>
      <c r="AW372" s="6"/>
      <c r="AX372" s="4"/>
      <c r="AY372" s="4"/>
      <c r="AZ372" s="4"/>
      <c r="BA372" s="4"/>
      <c r="BB372" s="4"/>
      <c r="BC372" s="4">
        <f>+SUM(L372:N372,L389:N389)</f>
        <v>0</v>
      </c>
      <c r="BD372" s="4">
        <f>+(SUM(L372:N372)*F372)</f>
        <v>0</v>
      </c>
      <c r="BE372" s="4" t="str">
        <f>+IF(BD372=BC389,BD389,BE389)</f>
        <v>Ø14 Match ✓ (0 pots / 0 saucers)</v>
      </c>
      <c r="BF372" s="4" t="str">
        <f>+IF(BD372=BC389,BD404,BE404)</f>
        <v>Ø14 Match ✓</v>
      </c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</row>
    <row r="373" spans="1:223" ht="20" customHeight="1">
      <c r="A373" s="46"/>
      <c r="B373" s="9"/>
      <c r="C373" s="47"/>
      <c r="D373" s="47"/>
      <c r="E373" s="47"/>
      <c r="F373" s="48"/>
      <c r="G373" s="274"/>
      <c r="H373" s="49"/>
      <c r="I373" s="200" t="s">
        <v>336</v>
      </c>
      <c r="J373" s="299">
        <v>45806</v>
      </c>
      <c r="K373" s="300">
        <v>4570198578064</v>
      </c>
      <c r="L373" s="201"/>
      <c r="M373" s="201"/>
      <c r="N373" s="201"/>
      <c r="O373" s="53"/>
      <c r="P373" s="53"/>
      <c r="Q373" s="53"/>
      <c r="R373" s="53"/>
      <c r="S373" s="6"/>
      <c r="T373" s="6"/>
      <c r="U373" s="6"/>
      <c r="V373" s="6"/>
      <c r="W373" s="6"/>
      <c r="X373" s="6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6"/>
      <c r="AS373" s="6"/>
      <c r="AT373" s="6"/>
      <c r="AU373" s="6"/>
      <c r="AV373" s="6"/>
      <c r="AW373" s="6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</row>
    <row r="374" spans="1:223" ht="20" customHeight="1">
      <c r="A374" s="46"/>
      <c r="B374" s="9"/>
      <c r="C374" s="185"/>
      <c r="D374" s="185"/>
      <c r="E374" s="185"/>
      <c r="F374" s="186"/>
      <c r="G374" s="275"/>
      <c r="H374" s="187"/>
      <c r="I374" s="200" t="s">
        <v>337</v>
      </c>
      <c r="J374" s="299">
        <v>45807</v>
      </c>
      <c r="K374" s="300">
        <v>4570198578071</v>
      </c>
      <c r="L374" s="201"/>
      <c r="M374" s="201"/>
      <c r="N374" s="201"/>
      <c r="O374" s="53"/>
      <c r="P374" s="53"/>
      <c r="Q374" s="53"/>
      <c r="R374" s="53"/>
      <c r="S374" s="6"/>
      <c r="T374" s="6"/>
      <c r="U374" s="6"/>
      <c r="V374" s="6"/>
      <c r="W374" s="6"/>
      <c r="X374" s="6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6"/>
      <c r="AS374" s="6"/>
      <c r="AT374" s="6"/>
      <c r="AU374" s="6"/>
      <c r="AV374" s="6"/>
      <c r="AW374" s="6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</row>
    <row r="375" spans="1:223" ht="20" customHeight="1">
      <c r="A375" s="46"/>
      <c r="B375" s="53"/>
      <c r="C375" s="47">
        <v>18</v>
      </c>
      <c r="D375" s="47">
        <v>19</v>
      </c>
      <c r="E375" s="47"/>
      <c r="F375" s="48">
        <v>4</v>
      </c>
      <c r="G375" s="274">
        <v>25000</v>
      </c>
      <c r="H375" s="49"/>
      <c r="I375" s="200" t="s">
        <v>333</v>
      </c>
      <c r="J375" s="299">
        <v>45808</v>
      </c>
      <c r="K375" s="300">
        <v>4570198578088</v>
      </c>
      <c r="L375" s="201"/>
      <c r="M375" s="201"/>
      <c r="N375" s="201"/>
      <c r="O375" s="317" t="str">
        <f>IF(BC375+BC392=0,"",BE375)</f>
        <v/>
      </c>
      <c r="P375" s="317"/>
      <c r="Q375" s="317"/>
      <c r="R375" s="317"/>
      <c r="S375" s="6" t="e">
        <f>#REF!*L375</f>
        <v>#REF!</v>
      </c>
      <c r="T375" s="6" t="e">
        <f>#REF!*M375</f>
        <v>#REF!</v>
      </c>
      <c r="U375" s="6" t="e">
        <f>#REF!*N375</f>
        <v>#REF!</v>
      </c>
      <c r="V375" s="6"/>
      <c r="W375" s="6"/>
      <c r="X375" s="6"/>
      <c r="Y375" s="4"/>
      <c r="Z375" s="4" t="s">
        <v>340</v>
      </c>
      <c r="AA375" s="4"/>
      <c r="AB375" s="4" t="s">
        <v>341</v>
      </c>
      <c r="AC375" s="4">
        <f t="shared" si="38"/>
        <v>0</v>
      </c>
      <c r="AD375" s="4">
        <f t="shared" si="39"/>
        <v>0</v>
      </c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6"/>
      <c r="AS375" s="6"/>
      <c r="AT375" s="6"/>
      <c r="AU375" s="6"/>
      <c r="AV375" s="6"/>
      <c r="AW375" s="6"/>
      <c r="AX375" s="4"/>
      <c r="AY375" s="4"/>
      <c r="AZ375" s="4"/>
      <c r="BA375" s="4"/>
      <c r="BB375" s="4"/>
      <c r="BC375" s="4">
        <f>+SUM(L375:N375,L392:N392)</f>
        <v>0</v>
      </c>
      <c r="BD375" s="4">
        <f>+(SUM(L375:N375)*F375)</f>
        <v>0</v>
      </c>
      <c r="BE375" s="4" t="str">
        <f>+IF(BD375=BC392,BD392,BE392)</f>
        <v>Ø18 Match ✓ (0 pots / 0 saucers)</v>
      </c>
      <c r="BF375" s="4" t="str">
        <f>+IF(BD375=BC392,BD406,BE406)</f>
        <v>Ø18 Match ✓</v>
      </c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</row>
    <row r="376" spans="1:223" ht="20" customHeight="1">
      <c r="A376" s="46"/>
      <c r="B376" s="9"/>
      <c r="C376" s="47"/>
      <c r="D376" s="47"/>
      <c r="E376" s="47"/>
      <c r="F376" s="48"/>
      <c r="G376" s="274"/>
      <c r="H376" s="49"/>
      <c r="I376" s="200" t="s">
        <v>336</v>
      </c>
      <c r="J376" s="299">
        <v>45809</v>
      </c>
      <c r="K376" s="300">
        <v>4570198578095</v>
      </c>
      <c r="L376" s="201"/>
      <c r="M376" s="201"/>
      <c r="N376" s="201"/>
      <c r="O376" s="53"/>
      <c r="P376" s="53"/>
      <c r="Q376" s="53"/>
      <c r="R376" s="53"/>
      <c r="S376" s="6"/>
      <c r="T376" s="6"/>
      <c r="U376" s="6"/>
      <c r="V376" s="6"/>
      <c r="W376" s="6"/>
      <c r="X376" s="6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6"/>
      <c r="AS376" s="6"/>
      <c r="AT376" s="6"/>
      <c r="AU376" s="6"/>
      <c r="AV376" s="6"/>
      <c r="AW376" s="6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</row>
    <row r="377" spans="1:223" ht="20" customHeight="1">
      <c r="A377" s="46"/>
      <c r="B377" s="9"/>
      <c r="C377" s="185"/>
      <c r="D377" s="185"/>
      <c r="E377" s="185"/>
      <c r="F377" s="186"/>
      <c r="G377" s="275"/>
      <c r="H377" s="187"/>
      <c r="I377" s="200" t="s">
        <v>337</v>
      </c>
      <c r="J377" s="299">
        <v>45810</v>
      </c>
      <c r="K377" s="300">
        <v>4570198578101</v>
      </c>
      <c r="L377" s="201"/>
      <c r="M377" s="201"/>
      <c r="N377" s="201"/>
      <c r="O377" s="53"/>
      <c r="P377" s="53"/>
      <c r="Q377" s="53"/>
      <c r="R377" s="53"/>
      <c r="S377" s="6"/>
      <c r="T377" s="6"/>
      <c r="U377" s="6"/>
      <c r="V377" s="6"/>
      <c r="W377" s="6"/>
      <c r="X377" s="6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6"/>
      <c r="AS377" s="6"/>
      <c r="AT377" s="6"/>
      <c r="AU377" s="6"/>
      <c r="AV377" s="6"/>
      <c r="AW377" s="6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</row>
    <row r="378" spans="1:223" ht="20" customHeight="1">
      <c r="A378" s="46"/>
      <c r="B378" s="53"/>
      <c r="C378" s="47">
        <v>21</v>
      </c>
      <c r="D378" s="47">
        <v>20</v>
      </c>
      <c r="E378" s="47"/>
      <c r="F378" s="48">
        <v>2</v>
      </c>
      <c r="G378" s="274">
        <v>30000</v>
      </c>
      <c r="H378" s="49"/>
      <c r="I378" s="200" t="s">
        <v>333</v>
      </c>
      <c r="J378" s="299">
        <v>45811</v>
      </c>
      <c r="K378" s="300">
        <v>4570198578118</v>
      </c>
      <c r="L378" s="201"/>
      <c r="M378" s="201"/>
      <c r="N378" s="201"/>
      <c r="O378" s="317" t="str">
        <f>IF(BC378+BC395=0,"",BE378)</f>
        <v/>
      </c>
      <c r="P378" s="317"/>
      <c r="Q378" s="317"/>
      <c r="R378" s="317"/>
      <c r="S378" s="6" t="e">
        <f>#REF!*L378</f>
        <v>#REF!</v>
      </c>
      <c r="T378" s="6" t="e">
        <f>#REF!*M378</f>
        <v>#REF!</v>
      </c>
      <c r="U378" s="6" t="e">
        <f>#REF!*N378</f>
        <v>#REF!</v>
      </c>
      <c r="V378" s="6"/>
      <c r="W378" s="6"/>
      <c r="X378" s="6"/>
      <c r="Y378" s="4"/>
      <c r="Z378" s="4" t="s">
        <v>342</v>
      </c>
      <c r="AA378" s="4"/>
      <c r="AB378" s="4" t="s">
        <v>343</v>
      </c>
      <c r="AC378" s="4">
        <f t="shared" si="38"/>
        <v>0</v>
      </c>
      <c r="AD378" s="4">
        <f t="shared" si="39"/>
        <v>0</v>
      </c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6"/>
      <c r="AS378" s="6"/>
      <c r="AT378" s="6"/>
      <c r="AU378" s="6"/>
      <c r="AV378" s="6"/>
      <c r="AW378" s="6"/>
      <c r="AX378" s="4"/>
      <c r="AY378" s="4"/>
      <c r="AZ378" s="4"/>
      <c r="BA378" s="4"/>
      <c r="BB378" s="4"/>
      <c r="BC378" s="4">
        <f>+SUM(L378:N378,L395:N395)</f>
        <v>0</v>
      </c>
      <c r="BD378" s="4">
        <f>+(SUM(L378:N378)*F378)</f>
        <v>0</v>
      </c>
      <c r="BE378" s="4" t="str">
        <f>+IF(BD378=BC395,BD395,BE395)</f>
        <v>Ø21 Match ✓ (0 pots / 0 saucers)</v>
      </c>
      <c r="BF378" s="4" t="str">
        <f>+IF(BD378=BC395,BD408,BE408)</f>
        <v>Ø21 Match ✓</v>
      </c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</row>
    <row r="379" spans="1:223" ht="20" customHeight="1">
      <c r="A379" s="46"/>
      <c r="B379" s="9"/>
      <c r="C379" s="47"/>
      <c r="D379" s="47"/>
      <c r="E379" s="47"/>
      <c r="F379" s="48"/>
      <c r="G379" s="274"/>
      <c r="H379" s="49"/>
      <c r="I379" s="200" t="s">
        <v>336</v>
      </c>
      <c r="J379" s="299">
        <v>45812</v>
      </c>
      <c r="K379" s="300">
        <v>4570198578125</v>
      </c>
      <c r="L379" s="201"/>
      <c r="M379" s="201"/>
      <c r="N379" s="201"/>
      <c r="O379" s="53"/>
      <c r="P379" s="53"/>
      <c r="Q379" s="53"/>
      <c r="R379" s="53"/>
      <c r="S379" s="6"/>
      <c r="T379" s="6"/>
      <c r="U379" s="6"/>
      <c r="V379" s="6"/>
      <c r="W379" s="6"/>
      <c r="X379" s="6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6"/>
      <c r="AS379" s="6"/>
      <c r="AT379" s="6"/>
      <c r="AU379" s="6"/>
      <c r="AV379" s="6"/>
      <c r="AW379" s="6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</row>
    <row r="380" spans="1:223" ht="20" customHeight="1">
      <c r="A380" s="46"/>
      <c r="B380" s="9"/>
      <c r="C380" s="185"/>
      <c r="D380" s="185"/>
      <c r="E380" s="185"/>
      <c r="F380" s="186"/>
      <c r="G380" s="275"/>
      <c r="H380" s="187"/>
      <c r="I380" s="200" t="s">
        <v>337</v>
      </c>
      <c r="J380" s="299">
        <v>45813</v>
      </c>
      <c r="K380" s="300">
        <v>4570198578132</v>
      </c>
      <c r="L380" s="201"/>
      <c r="M380" s="201"/>
      <c r="N380" s="201"/>
      <c r="O380" s="53"/>
      <c r="P380" s="53"/>
      <c r="Q380" s="53"/>
      <c r="R380" s="53"/>
      <c r="S380" s="6"/>
      <c r="T380" s="6"/>
      <c r="U380" s="6"/>
      <c r="V380" s="6"/>
      <c r="W380" s="6"/>
      <c r="X380" s="6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6"/>
      <c r="AS380" s="6"/>
      <c r="AT380" s="6"/>
      <c r="AU380" s="6"/>
      <c r="AV380" s="6"/>
      <c r="AW380" s="6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</row>
    <row r="381" spans="1:223" ht="20" customHeight="1">
      <c r="A381" s="46"/>
      <c r="B381" s="53"/>
      <c r="C381" s="47">
        <v>25</v>
      </c>
      <c r="D381" s="47">
        <v>21</v>
      </c>
      <c r="E381" s="47"/>
      <c r="F381" s="48">
        <v>2</v>
      </c>
      <c r="G381" s="274">
        <v>36000</v>
      </c>
      <c r="H381" s="49"/>
      <c r="I381" s="200" t="s">
        <v>333</v>
      </c>
      <c r="J381" s="299">
        <v>45814</v>
      </c>
      <c r="K381" s="300">
        <v>4570198578149</v>
      </c>
      <c r="L381" s="201"/>
      <c r="M381" s="201"/>
      <c r="N381" s="201"/>
      <c r="O381" s="317" t="str">
        <f t="shared" ref="O381" si="40">IF(BC381+BC398=0,"",BE381)</f>
        <v/>
      </c>
      <c r="P381" s="317"/>
      <c r="Q381" s="317"/>
      <c r="R381" s="317"/>
      <c r="S381" s="6" t="e">
        <f>#REF!*L381</f>
        <v>#REF!</v>
      </c>
      <c r="T381" s="6" t="e">
        <f>#REF!*M381</f>
        <v>#REF!</v>
      </c>
      <c r="U381" s="6" t="e">
        <f>#REF!*N381</f>
        <v>#REF!</v>
      </c>
      <c r="V381" s="6"/>
      <c r="W381" s="6"/>
      <c r="X381" s="6"/>
      <c r="Y381" s="4"/>
      <c r="Z381" s="4" t="s">
        <v>344</v>
      </c>
      <c r="AA381" s="4"/>
      <c r="AB381" s="4" t="s">
        <v>345</v>
      </c>
      <c r="AC381" s="4">
        <f t="shared" si="38"/>
        <v>0</v>
      </c>
      <c r="AD381" s="4">
        <f t="shared" si="39"/>
        <v>0</v>
      </c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6"/>
      <c r="AS381" s="6"/>
      <c r="AT381" s="6"/>
      <c r="AU381" s="6"/>
      <c r="AV381" s="6"/>
      <c r="AW381" s="6"/>
      <c r="AX381" s="4"/>
      <c r="AY381" s="4"/>
      <c r="AZ381" s="4"/>
      <c r="BA381" s="4"/>
      <c r="BB381" s="4"/>
      <c r="BC381" s="4">
        <f>+SUM(L381:N381,L398:N398)</f>
        <v>0</v>
      </c>
      <c r="BD381" s="4">
        <f>+(SUM(L381:N381)*F381)</f>
        <v>0</v>
      </c>
      <c r="BE381" s="4" t="str">
        <f t="shared" ref="BE381" si="41">+IF(BD381=BC398,BD398,BE398)</f>
        <v>Ø25 Match ✓ (0 pots / 0 saucers)</v>
      </c>
      <c r="BF381" s="4" t="str">
        <f t="shared" ref="BF381" si="42">+IF(BD381=BC398,BD410,BE410)</f>
        <v>Ø25 Match ✓</v>
      </c>
      <c r="BG381" s="28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</row>
    <row r="382" spans="1:223" ht="20" customHeight="1">
      <c r="A382" s="46"/>
      <c r="B382" s="9"/>
      <c r="C382" s="47"/>
      <c r="D382" s="47"/>
      <c r="E382" s="47"/>
      <c r="F382" s="48"/>
      <c r="G382" s="274"/>
      <c r="H382" s="49"/>
      <c r="I382" s="200" t="s">
        <v>336</v>
      </c>
      <c r="J382" s="299">
        <v>45815</v>
      </c>
      <c r="K382" s="300">
        <v>4570198578156</v>
      </c>
      <c r="L382" s="201"/>
      <c r="M382" s="201"/>
      <c r="N382" s="201"/>
      <c r="O382" s="53"/>
      <c r="P382" s="53"/>
      <c r="Q382" s="53"/>
      <c r="R382" s="53"/>
      <c r="S382" s="6"/>
      <c r="T382" s="6"/>
      <c r="U382" s="6"/>
      <c r="V382" s="6"/>
      <c r="W382" s="6"/>
      <c r="X382" s="6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6"/>
      <c r="AS382" s="6"/>
      <c r="AT382" s="6"/>
      <c r="AU382" s="6"/>
      <c r="AV382" s="6"/>
      <c r="AW382" s="6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</row>
    <row r="383" spans="1:223" ht="20" customHeight="1">
      <c r="A383" s="46"/>
      <c r="B383" s="9"/>
      <c r="C383" s="185"/>
      <c r="D383" s="185"/>
      <c r="E383" s="185"/>
      <c r="F383" s="186"/>
      <c r="G383" s="275"/>
      <c r="H383" s="187"/>
      <c r="I383" s="200" t="s">
        <v>337</v>
      </c>
      <c r="J383" s="299">
        <v>45816</v>
      </c>
      <c r="K383" s="300">
        <v>4570198578163</v>
      </c>
      <c r="L383" s="201"/>
      <c r="M383" s="201"/>
      <c r="N383" s="201"/>
      <c r="O383" s="53"/>
      <c r="P383" s="53"/>
      <c r="Q383" s="53"/>
      <c r="R383" s="53"/>
      <c r="S383" s="6"/>
      <c r="T383" s="6"/>
      <c r="U383" s="6"/>
      <c r="V383" s="6"/>
      <c r="W383" s="6"/>
      <c r="X383" s="6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6"/>
      <c r="AS383" s="6"/>
      <c r="AT383" s="6"/>
      <c r="AU383" s="6"/>
      <c r="AV383" s="6"/>
      <c r="AW383" s="6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</row>
    <row r="384" spans="1:223" ht="20" customHeight="1">
      <c r="A384" s="18"/>
      <c r="B384" s="9"/>
      <c r="C384" s="95"/>
      <c r="D384" s="95"/>
      <c r="E384" s="95"/>
      <c r="F384" s="95"/>
      <c r="G384" s="281"/>
      <c r="H384" s="75"/>
      <c r="I384" s="49"/>
      <c r="J384" s="62"/>
      <c r="K384" s="33"/>
      <c r="L384" s="34"/>
      <c r="M384" s="34"/>
      <c r="N384" s="34"/>
      <c r="O384" s="34"/>
      <c r="P384" s="21"/>
      <c r="Q384" s="21"/>
      <c r="R384" s="21" t="s">
        <v>2</v>
      </c>
      <c r="S384" s="6"/>
      <c r="T384" s="6"/>
      <c r="U384" s="6"/>
      <c r="V384" s="6"/>
      <c r="W384" s="6"/>
      <c r="X384" s="6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6"/>
      <c r="AS384" s="6"/>
      <c r="AT384" s="6"/>
      <c r="AU384" s="6"/>
      <c r="AV384" s="6"/>
      <c r="AW384" s="6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</row>
    <row r="385" spans="1:223" ht="20" customHeight="1">
      <c r="A385" s="38"/>
      <c r="B385" s="39"/>
      <c r="C385" s="265" t="s">
        <v>3</v>
      </c>
      <c r="D385" s="265" t="s">
        <v>4</v>
      </c>
      <c r="E385" s="265" t="s">
        <v>5</v>
      </c>
      <c r="F385" s="265" t="s">
        <v>6</v>
      </c>
      <c r="G385" s="265" t="s">
        <v>1458</v>
      </c>
      <c r="H385" s="267" t="s">
        <v>1460</v>
      </c>
      <c r="I385" s="265"/>
      <c r="J385" s="266" t="s">
        <v>1459</v>
      </c>
      <c r="K385" s="212" t="s">
        <v>7</v>
      </c>
      <c r="L385" s="41" t="s">
        <v>346</v>
      </c>
      <c r="M385" s="41" t="s">
        <v>347</v>
      </c>
      <c r="N385" s="41" t="s">
        <v>348</v>
      </c>
      <c r="O385" s="41"/>
      <c r="P385" s="42"/>
      <c r="Q385" s="42"/>
      <c r="R385" s="42"/>
      <c r="S385" s="6"/>
      <c r="T385" s="6"/>
      <c r="U385" s="6"/>
      <c r="V385" s="6"/>
      <c r="W385" s="6"/>
      <c r="X385" s="6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6"/>
      <c r="AS385" s="6"/>
      <c r="AT385" s="6"/>
      <c r="AU385" s="6"/>
      <c r="AV385" s="6"/>
      <c r="AW385" s="6"/>
      <c r="AX385" s="4"/>
      <c r="AY385" s="4"/>
      <c r="AZ385" s="4"/>
      <c r="BA385" s="4"/>
      <c r="BB385" s="4"/>
      <c r="BC385" s="44" t="s">
        <v>150</v>
      </c>
      <c r="BD385" s="44" t="s">
        <v>108</v>
      </c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</row>
    <row r="386" spans="1:223" ht="20" customHeight="1">
      <c r="A386" s="46"/>
      <c r="B386" s="9" t="s">
        <v>349</v>
      </c>
      <c r="C386" s="47">
        <v>8</v>
      </c>
      <c r="D386" s="47">
        <v>2</v>
      </c>
      <c r="E386" s="47"/>
      <c r="F386" s="48">
        <v>16</v>
      </c>
      <c r="G386" s="274">
        <v>4000</v>
      </c>
      <c r="H386" s="49"/>
      <c r="I386" s="198" t="s">
        <v>135</v>
      </c>
      <c r="J386" s="297">
        <v>45817</v>
      </c>
      <c r="K386" s="298">
        <v>4570198578170</v>
      </c>
      <c r="L386" s="199"/>
      <c r="M386" s="199"/>
      <c r="N386" s="199"/>
      <c r="O386" s="317" t="str">
        <f>IF(BC369+BC386=0,"",BF369)</f>
        <v/>
      </c>
      <c r="P386" s="317"/>
      <c r="Q386" s="317"/>
      <c r="R386" s="317"/>
      <c r="S386" s="6" t="e">
        <f>#REF!*L386</f>
        <v>#REF!</v>
      </c>
      <c r="T386" s="6" t="e">
        <f>#REF!*M386</f>
        <v>#REF!</v>
      </c>
      <c r="U386" s="6" t="e">
        <f>#REF!*N386</f>
        <v>#REF!</v>
      </c>
      <c r="V386" s="6"/>
      <c r="W386" s="6"/>
      <c r="X386" s="6"/>
      <c r="Y386" s="4"/>
      <c r="Z386" s="4" t="s">
        <v>350</v>
      </c>
      <c r="AA386" s="4"/>
      <c r="AB386" s="4" t="s">
        <v>351</v>
      </c>
      <c r="AC386" s="4">
        <f t="shared" ref="AC386" si="43">L386</f>
        <v>0</v>
      </c>
      <c r="AD386" s="4">
        <f t="shared" ref="AD386" si="44">+M386</f>
        <v>0</v>
      </c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6"/>
      <c r="AS386" s="6"/>
      <c r="AT386" s="6"/>
      <c r="AU386" s="6"/>
      <c r="AV386" s="6"/>
      <c r="AW386" s="6"/>
      <c r="AX386" s="4"/>
      <c r="AY386" s="4"/>
      <c r="AZ386" s="4"/>
      <c r="BA386" s="4"/>
      <c r="BB386" s="4"/>
      <c r="BC386" s="4">
        <f t="array" ref="BC386">+(SUM(L386:N386*F386))</f>
        <v>0</v>
      </c>
      <c r="BD386" s="45" t="str">
        <f>+"Ø"&amp;C386&amp;" Match ✓ ("&amp;+BD369&amp;" pots / "&amp;BC386&amp;" saucers)"</f>
        <v>Ø8 Match ✓ (0 pots / 0 saucers)</v>
      </c>
      <c r="BE386" s="45" t="str">
        <f>+"Ø"&amp;C386&amp;" saucer? ("&amp;+BD369&amp;" pots / "&amp;BC386&amp;" saucers)"</f>
        <v>Ø8 saucer? (0 pots / 0 saucers)</v>
      </c>
      <c r="BF386" s="45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</row>
    <row r="387" spans="1:223" ht="20" customHeight="1">
      <c r="A387" s="46"/>
      <c r="B387" s="9"/>
      <c r="C387" s="47"/>
      <c r="D387" s="47"/>
      <c r="E387" s="47"/>
      <c r="F387" s="48"/>
      <c r="G387" s="274"/>
      <c r="H387" s="49"/>
      <c r="I387" s="200" t="s">
        <v>136</v>
      </c>
      <c r="J387" s="299">
        <v>45818</v>
      </c>
      <c r="K387" s="300">
        <v>4570198578187</v>
      </c>
      <c r="L387" s="201"/>
      <c r="M387" s="201"/>
      <c r="N387" s="201"/>
      <c r="O387" s="53"/>
      <c r="P387" s="53"/>
      <c r="Q387" s="53"/>
      <c r="R387" s="53"/>
      <c r="S387" s="6"/>
      <c r="T387" s="6"/>
      <c r="U387" s="6"/>
      <c r="V387" s="6"/>
      <c r="W387" s="6"/>
      <c r="X387" s="6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6"/>
      <c r="AS387" s="6"/>
      <c r="AT387" s="6"/>
      <c r="AU387" s="6"/>
      <c r="AV387" s="6"/>
      <c r="AW387" s="6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</row>
    <row r="388" spans="1:223" ht="20" customHeight="1">
      <c r="A388" s="46"/>
      <c r="B388" s="9"/>
      <c r="C388" s="185"/>
      <c r="D388" s="185"/>
      <c r="E388" s="185"/>
      <c r="F388" s="186"/>
      <c r="G388" s="275"/>
      <c r="H388" s="187"/>
      <c r="I388" s="200" t="s">
        <v>84</v>
      </c>
      <c r="J388" s="299">
        <v>45819</v>
      </c>
      <c r="K388" s="300">
        <v>4570198578194</v>
      </c>
      <c r="L388" s="201"/>
      <c r="M388" s="201"/>
      <c r="N388" s="201"/>
      <c r="O388" s="53"/>
      <c r="P388" s="53"/>
      <c r="Q388" s="53"/>
      <c r="R388" s="53"/>
      <c r="S388" s="6"/>
      <c r="T388" s="6"/>
      <c r="U388" s="6"/>
      <c r="V388" s="6"/>
      <c r="W388" s="6"/>
      <c r="X388" s="6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6"/>
      <c r="AS388" s="6"/>
      <c r="AT388" s="6"/>
      <c r="AU388" s="6"/>
      <c r="AV388" s="6"/>
      <c r="AW388" s="6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</row>
    <row r="389" spans="1:223" ht="20" customHeight="1">
      <c r="A389" s="46"/>
      <c r="B389" s="53"/>
      <c r="C389" s="47">
        <v>14</v>
      </c>
      <c r="D389" s="47">
        <v>4</v>
      </c>
      <c r="E389" s="47"/>
      <c r="F389" s="48">
        <v>8</v>
      </c>
      <c r="G389" s="274">
        <v>7000</v>
      </c>
      <c r="H389" s="49"/>
      <c r="I389" s="200" t="s">
        <v>135</v>
      </c>
      <c r="J389" s="299">
        <v>45820</v>
      </c>
      <c r="K389" s="300">
        <v>4570198578200</v>
      </c>
      <c r="L389" s="201"/>
      <c r="M389" s="201"/>
      <c r="N389" s="201"/>
      <c r="O389" s="317" t="str">
        <f>IF(BC372+BC389=0,"",BF372)</f>
        <v/>
      </c>
      <c r="P389" s="317"/>
      <c r="Q389" s="317"/>
      <c r="R389" s="317"/>
      <c r="S389" s="6" t="e">
        <f>#REF!*L389</f>
        <v>#REF!</v>
      </c>
      <c r="T389" s="6" t="e">
        <f>#REF!*M389</f>
        <v>#REF!</v>
      </c>
      <c r="U389" s="6" t="e">
        <f>#REF!*N389</f>
        <v>#REF!</v>
      </c>
      <c r="V389" s="6"/>
      <c r="W389" s="6"/>
      <c r="X389" s="6"/>
      <c r="Y389" s="4"/>
      <c r="Z389" s="4" t="s">
        <v>352</v>
      </c>
      <c r="AA389" s="4"/>
      <c r="AB389" s="4" t="s">
        <v>353</v>
      </c>
      <c r="AC389" s="4">
        <f t="shared" ref="AC389" si="45">L389</f>
        <v>0</v>
      </c>
      <c r="AD389" s="4">
        <f t="shared" ref="AD389" si="46">+M389</f>
        <v>0</v>
      </c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6"/>
      <c r="AS389" s="6"/>
      <c r="AT389" s="6"/>
      <c r="AU389" s="6"/>
      <c r="AV389" s="6"/>
      <c r="AW389" s="6"/>
      <c r="AX389" s="4"/>
      <c r="AY389" s="4"/>
      <c r="AZ389" s="4"/>
      <c r="BA389" s="4"/>
      <c r="BB389" s="4"/>
      <c r="BC389" s="4">
        <f t="array" ref="BC389">+(SUM(L389:N389*F389))</f>
        <v>0</v>
      </c>
      <c r="BD389" s="45" t="str">
        <f>+"Ø"&amp;C389&amp;" Match ✓ ("&amp;+BD372&amp;" pots / "&amp;BC389&amp;" saucers)"</f>
        <v>Ø14 Match ✓ (0 pots / 0 saucers)</v>
      </c>
      <c r="BE389" s="45" t="str">
        <f>+"Ø"&amp;C389&amp;" saucer? ("&amp;+BD372&amp;" pots / "&amp;BC389&amp;" saucers)"</f>
        <v>Ø14 saucer? (0 pots / 0 saucers)</v>
      </c>
      <c r="BF389" s="45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</row>
    <row r="390" spans="1:223" ht="20" customHeight="1">
      <c r="A390" s="46"/>
      <c r="B390" s="9"/>
      <c r="C390" s="47"/>
      <c r="D390" s="47"/>
      <c r="E390" s="47"/>
      <c r="F390" s="48"/>
      <c r="G390" s="274"/>
      <c r="H390" s="49"/>
      <c r="I390" s="200" t="s">
        <v>136</v>
      </c>
      <c r="J390" s="299">
        <v>45821</v>
      </c>
      <c r="K390" s="300">
        <v>4570198578217</v>
      </c>
      <c r="L390" s="201"/>
      <c r="M390" s="201"/>
      <c r="N390" s="201"/>
      <c r="O390" s="53"/>
      <c r="P390" s="53"/>
      <c r="Q390" s="53"/>
      <c r="R390" s="53"/>
      <c r="S390" s="6"/>
      <c r="T390" s="6"/>
      <c r="U390" s="6"/>
      <c r="V390" s="6"/>
      <c r="W390" s="6"/>
      <c r="X390" s="6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6"/>
      <c r="AS390" s="6"/>
      <c r="AT390" s="6"/>
      <c r="AU390" s="6"/>
      <c r="AV390" s="6"/>
      <c r="AW390" s="6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</row>
    <row r="391" spans="1:223" ht="20" customHeight="1">
      <c r="A391" s="46"/>
      <c r="B391" s="9"/>
      <c r="C391" s="185"/>
      <c r="D391" s="185"/>
      <c r="E391" s="185"/>
      <c r="F391" s="186"/>
      <c r="G391" s="275"/>
      <c r="H391" s="187"/>
      <c r="I391" s="200" t="s">
        <v>84</v>
      </c>
      <c r="J391" s="299">
        <v>45822</v>
      </c>
      <c r="K391" s="300">
        <v>4570198578224</v>
      </c>
      <c r="L391" s="201"/>
      <c r="M391" s="201"/>
      <c r="N391" s="201"/>
      <c r="O391" s="53"/>
      <c r="P391" s="53"/>
      <c r="Q391" s="53"/>
      <c r="R391" s="53"/>
      <c r="S391" s="6"/>
      <c r="T391" s="6"/>
      <c r="U391" s="6"/>
      <c r="V391" s="6"/>
      <c r="W391" s="6"/>
      <c r="X391" s="6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6"/>
      <c r="AS391" s="6"/>
      <c r="AT391" s="6"/>
      <c r="AU391" s="6"/>
      <c r="AV391" s="6"/>
      <c r="AW391" s="6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</row>
    <row r="392" spans="1:223" ht="20" customHeight="1">
      <c r="A392" s="46"/>
      <c r="B392" s="53"/>
      <c r="C392" s="47">
        <v>18</v>
      </c>
      <c r="D392" s="47">
        <v>5</v>
      </c>
      <c r="E392" s="47"/>
      <c r="F392" s="48">
        <v>4</v>
      </c>
      <c r="G392" s="274">
        <v>10000</v>
      </c>
      <c r="H392" s="49"/>
      <c r="I392" s="200" t="s">
        <v>135</v>
      </c>
      <c r="J392" s="299">
        <v>45823</v>
      </c>
      <c r="K392" s="300">
        <v>4570198578231</v>
      </c>
      <c r="L392" s="201"/>
      <c r="M392" s="201"/>
      <c r="N392" s="201"/>
      <c r="O392" s="317" t="str">
        <f>IF(BC375+BC392=0,"",BF375)</f>
        <v/>
      </c>
      <c r="P392" s="317"/>
      <c r="Q392" s="317"/>
      <c r="R392" s="317"/>
      <c r="S392" s="6" t="e">
        <f>#REF!*L392</f>
        <v>#REF!</v>
      </c>
      <c r="T392" s="6" t="e">
        <f>#REF!*M392</f>
        <v>#REF!</v>
      </c>
      <c r="U392" s="6" t="e">
        <f>#REF!*N392</f>
        <v>#REF!</v>
      </c>
      <c r="V392" s="6"/>
      <c r="W392" s="6"/>
      <c r="X392" s="6"/>
      <c r="Y392" s="4"/>
      <c r="Z392" s="4" t="s">
        <v>354</v>
      </c>
      <c r="AA392" s="4"/>
      <c r="AB392" s="4" t="s">
        <v>355</v>
      </c>
      <c r="AC392" s="4">
        <f t="shared" ref="AC392" si="47">L392</f>
        <v>0</v>
      </c>
      <c r="AD392" s="4">
        <f t="shared" ref="AD392" si="48">+M392</f>
        <v>0</v>
      </c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6"/>
      <c r="AS392" s="6"/>
      <c r="AT392" s="6"/>
      <c r="AU392" s="6"/>
      <c r="AV392" s="6"/>
      <c r="AW392" s="6"/>
      <c r="AX392" s="4"/>
      <c r="AY392" s="4"/>
      <c r="AZ392" s="4"/>
      <c r="BA392" s="4"/>
      <c r="BB392" s="4"/>
      <c r="BC392" s="4">
        <f t="array" ref="BC392">+(SUM(L392:N392*F392))</f>
        <v>0</v>
      </c>
      <c r="BD392" s="45" t="str">
        <f>+"Ø"&amp;C392&amp;" Match ✓ ("&amp;+BD375&amp;" pots / "&amp;BC392&amp;" saucers)"</f>
        <v>Ø18 Match ✓ (0 pots / 0 saucers)</v>
      </c>
      <c r="BE392" s="45" t="str">
        <f>+"Ø"&amp;C392&amp;" saucer? ("&amp;+BD375&amp;" pots / "&amp;BC392&amp;" saucers)"</f>
        <v>Ø18 saucer? (0 pots / 0 saucers)</v>
      </c>
      <c r="BF392" s="45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</row>
    <row r="393" spans="1:223" ht="20" customHeight="1">
      <c r="A393" s="46"/>
      <c r="B393" s="9"/>
      <c r="C393" s="47"/>
      <c r="D393" s="47"/>
      <c r="E393" s="47"/>
      <c r="F393" s="48"/>
      <c r="G393" s="274"/>
      <c r="H393" s="49"/>
      <c r="I393" s="200" t="s">
        <v>136</v>
      </c>
      <c r="J393" s="299">
        <v>45824</v>
      </c>
      <c r="K393" s="300">
        <v>4570198578248</v>
      </c>
      <c r="L393" s="201"/>
      <c r="M393" s="201"/>
      <c r="N393" s="201"/>
      <c r="O393" s="53"/>
      <c r="P393" s="53"/>
      <c r="Q393" s="53"/>
      <c r="R393" s="53"/>
      <c r="S393" s="6"/>
      <c r="T393" s="6"/>
      <c r="U393" s="6"/>
      <c r="V393" s="6"/>
      <c r="W393" s="6"/>
      <c r="X393" s="6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6"/>
      <c r="AS393" s="6"/>
      <c r="AT393" s="6"/>
      <c r="AU393" s="6"/>
      <c r="AV393" s="6"/>
      <c r="AW393" s="6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</row>
    <row r="394" spans="1:223" ht="20" customHeight="1">
      <c r="A394" s="46"/>
      <c r="B394" s="9"/>
      <c r="C394" s="185"/>
      <c r="D394" s="185"/>
      <c r="E394" s="185"/>
      <c r="F394" s="186"/>
      <c r="G394" s="275"/>
      <c r="H394" s="187"/>
      <c r="I394" s="200" t="s">
        <v>84</v>
      </c>
      <c r="J394" s="299">
        <v>45825</v>
      </c>
      <c r="K394" s="300">
        <v>4570198578255</v>
      </c>
      <c r="L394" s="201"/>
      <c r="M394" s="201"/>
      <c r="N394" s="201"/>
      <c r="O394" s="53"/>
      <c r="P394" s="53"/>
      <c r="Q394" s="53"/>
      <c r="R394" s="53"/>
      <c r="S394" s="6"/>
      <c r="T394" s="6"/>
      <c r="U394" s="6"/>
      <c r="V394" s="6"/>
      <c r="W394" s="6"/>
      <c r="X394" s="6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6"/>
      <c r="AS394" s="6"/>
      <c r="AT394" s="6"/>
      <c r="AU394" s="6"/>
      <c r="AV394" s="6"/>
      <c r="AW394" s="6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</row>
    <row r="395" spans="1:223" ht="20" customHeight="1">
      <c r="A395" s="46"/>
      <c r="B395" s="53"/>
      <c r="C395" s="47">
        <v>21</v>
      </c>
      <c r="D395" s="47">
        <v>6</v>
      </c>
      <c r="E395" s="47"/>
      <c r="F395" s="48">
        <v>2</v>
      </c>
      <c r="G395" s="274">
        <v>12000</v>
      </c>
      <c r="H395" s="49"/>
      <c r="I395" s="200" t="s">
        <v>135</v>
      </c>
      <c r="J395" s="299">
        <v>45826</v>
      </c>
      <c r="K395" s="300">
        <v>4570198578262</v>
      </c>
      <c r="L395" s="201"/>
      <c r="M395" s="201"/>
      <c r="N395" s="201"/>
      <c r="O395" s="317" t="str">
        <f>IF(BC378+BC395=0,"",BF378)</f>
        <v/>
      </c>
      <c r="P395" s="317"/>
      <c r="Q395" s="317"/>
      <c r="R395" s="317"/>
      <c r="S395" s="6" t="e">
        <f>#REF!*L395</f>
        <v>#REF!</v>
      </c>
      <c r="T395" s="6" t="e">
        <f>#REF!*M395</f>
        <v>#REF!</v>
      </c>
      <c r="U395" s="6" t="e">
        <f>#REF!*N395</f>
        <v>#REF!</v>
      </c>
      <c r="V395" s="6"/>
      <c r="W395" s="6"/>
      <c r="X395" s="6"/>
      <c r="Y395" s="4"/>
      <c r="Z395" s="4" t="s">
        <v>356</v>
      </c>
      <c r="AA395" s="4"/>
      <c r="AB395" s="4" t="s">
        <v>357</v>
      </c>
      <c r="AC395" s="4">
        <f t="shared" ref="AC395" si="49">L395</f>
        <v>0</v>
      </c>
      <c r="AD395" s="4">
        <f t="shared" ref="AD395" si="50">+M395</f>
        <v>0</v>
      </c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6"/>
      <c r="AS395" s="6"/>
      <c r="AT395" s="6"/>
      <c r="AU395" s="6"/>
      <c r="AV395" s="6"/>
      <c r="AW395" s="6"/>
      <c r="AX395" s="4"/>
      <c r="AY395" s="4"/>
      <c r="AZ395" s="4"/>
      <c r="BA395" s="4"/>
      <c r="BB395" s="4"/>
      <c r="BC395" s="4">
        <f t="array" ref="BC395">+(SUM(L395:N395*F395))</f>
        <v>0</v>
      </c>
      <c r="BD395" s="35" t="str">
        <f>+"Ø"&amp;C395&amp;" Match ✓ ("&amp;+BD378&amp;" pots / "&amp;BC395&amp;" saucers)"</f>
        <v>Ø21 Match ✓ (0 pots / 0 saucers)</v>
      </c>
      <c r="BE395" s="45" t="str">
        <f>+"Ø"&amp;C395&amp;" saucer? ("&amp;+BD378&amp;" pots / "&amp;BC395&amp;" saucers)"</f>
        <v>Ø21 saucer? (0 pots / 0 saucers)</v>
      </c>
      <c r="BF395" s="35"/>
      <c r="BG395" s="28"/>
      <c r="BH395" s="28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</row>
    <row r="396" spans="1:223" ht="20" customHeight="1">
      <c r="A396" s="46"/>
      <c r="B396" s="9"/>
      <c r="C396" s="47"/>
      <c r="D396" s="47"/>
      <c r="E396" s="47"/>
      <c r="F396" s="48"/>
      <c r="G396" s="274"/>
      <c r="H396" s="49"/>
      <c r="I396" s="200" t="s">
        <v>136</v>
      </c>
      <c r="J396" s="299">
        <v>45827</v>
      </c>
      <c r="K396" s="300">
        <v>4570198578279</v>
      </c>
      <c r="L396" s="201"/>
      <c r="M396" s="201"/>
      <c r="N396" s="201"/>
      <c r="O396" s="53"/>
      <c r="P396" s="53"/>
      <c r="Q396" s="53"/>
      <c r="R396" s="53"/>
      <c r="S396" s="6"/>
      <c r="T396" s="6"/>
      <c r="U396" s="6"/>
      <c r="V396" s="6"/>
      <c r="W396" s="6"/>
      <c r="X396" s="6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6"/>
      <c r="AS396" s="6"/>
      <c r="AT396" s="6"/>
      <c r="AU396" s="6"/>
      <c r="AV396" s="6"/>
      <c r="AW396" s="6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</row>
    <row r="397" spans="1:223" ht="20" customHeight="1">
      <c r="A397" s="46"/>
      <c r="B397" s="9"/>
      <c r="C397" s="185"/>
      <c r="D397" s="185"/>
      <c r="E397" s="185"/>
      <c r="F397" s="186"/>
      <c r="G397" s="275"/>
      <c r="H397" s="187"/>
      <c r="I397" s="200" t="s">
        <v>84</v>
      </c>
      <c r="J397" s="299">
        <v>45828</v>
      </c>
      <c r="K397" s="300">
        <v>4570198578286</v>
      </c>
      <c r="L397" s="201"/>
      <c r="M397" s="201"/>
      <c r="N397" s="201"/>
      <c r="O397" s="53"/>
      <c r="P397" s="53"/>
      <c r="Q397" s="53"/>
      <c r="R397" s="53"/>
      <c r="S397" s="6"/>
      <c r="T397" s="6"/>
      <c r="U397" s="6"/>
      <c r="V397" s="6"/>
      <c r="W397" s="6"/>
      <c r="X397" s="6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6"/>
      <c r="AS397" s="6"/>
      <c r="AT397" s="6"/>
      <c r="AU397" s="6"/>
      <c r="AV397" s="6"/>
      <c r="AW397" s="6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</row>
    <row r="398" spans="1:223" ht="20" customHeight="1">
      <c r="A398" s="46"/>
      <c r="B398" s="53"/>
      <c r="C398" s="47">
        <v>25</v>
      </c>
      <c r="D398" s="47">
        <v>6</v>
      </c>
      <c r="E398" s="47"/>
      <c r="F398" s="48">
        <v>2</v>
      </c>
      <c r="G398" s="274">
        <v>14000</v>
      </c>
      <c r="H398" s="49"/>
      <c r="I398" s="200" t="s">
        <v>135</v>
      </c>
      <c r="J398" s="299">
        <v>45829</v>
      </c>
      <c r="K398" s="300">
        <v>4570198578293</v>
      </c>
      <c r="L398" s="201"/>
      <c r="M398" s="201"/>
      <c r="N398" s="201"/>
      <c r="O398" s="317" t="str">
        <f t="shared" ref="O398" si="51">IF(BC381+BC398=0,"",BF381)</f>
        <v/>
      </c>
      <c r="P398" s="317"/>
      <c r="Q398" s="317"/>
      <c r="R398" s="317"/>
      <c r="S398" s="6" t="e">
        <f>#REF!*L398</f>
        <v>#REF!</v>
      </c>
      <c r="T398" s="6" t="e">
        <f>#REF!*M398</f>
        <v>#REF!</v>
      </c>
      <c r="U398" s="6" t="e">
        <f>#REF!*N398</f>
        <v>#REF!</v>
      </c>
      <c r="V398" s="6"/>
      <c r="W398" s="6"/>
      <c r="X398" s="6"/>
      <c r="Y398" s="4"/>
      <c r="Z398" s="4" t="s">
        <v>358</v>
      </c>
      <c r="AA398" s="4"/>
      <c r="AB398" s="4" t="s">
        <v>359</v>
      </c>
      <c r="AC398" s="4">
        <f t="shared" ref="AC398" si="52">L398</f>
        <v>0</v>
      </c>
      <c r="AD398" s="4">
        <f t="shared" ref="AD398" si="53">+M398</f>
        <v>0</v>
      </c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6"/>
      <c r="AS398" s="6"/>
      <c r="AT398" s="6"/>
      <c r="AU398" s="6"/>
      <c r="AV398" s="6"/>
      <c r="AW398" s="6"/>
      <c r="AX398" s="4"/>
      <c r="AY398" s="4"/>
      <c r="AZ398" s="4"/>
      <c r="BA398" s="4"/>
      <c r="BB398" s="4"/>
      <c r="BC398" s="4">
        <f t="array" ref="BC398">+(SUM(L398:N398*F398))</f>
        <v>0</v>
      </c>
      <c r="BD398" s="45" t="str">
        <f>+"Ø"&amp;C398&amp;" Match ✓ ("&amp;+BD381&amp;" pots / "&amp;BC398&amp;" saucers)"</f>
        <v>Ø25 Match ✓ (0 pots / 0 saucers)</v>
      </c>
      <c r="BE398" s="45" t="str">
        <f>+"Ø"&amp;C398&amp;" saucer? ("&amp;+BD381&amp;" pots / "&amp;BC398&amp;" saucers)"</f>
        <v>Ø25 saucer? (0 pots / 0 saucers)</v>
      </c>
      <c r="BF398" s="45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</row>
    <row r="399" spans="1:223" ht="20" customHeight="1">
      <c r="A399" s="46"/>
      <c r="B399" s="9"/>
      <c r="C399" s="47"/>
      <c r="D399" s="47"/>
      <c r="E399" s="47"/>
      <c r="F399" s="48"/>
      <c r="G399" s="274"/>
      <c r="H399" s="49"/>
      <c r="I399" s="200" t="s">
        <v>136</v>
      </c>
      <c r="J399" s="299">
        <v>45830</v>
      </c>
      <c r="K399" s="300">
        <v>4570198578309</v>
      </c>
      <c r="L399" s="201"/>
      <c r="M399" s="201"/>
      <c r="N399" s="201"/>
      <c r="O399" s="53"/>
      <c r="P399" s="53"/>
      <c r="Q399" s="53"/>
      <c r="R399" s="53"/>
      <c r="S399" s="6"/>
      <c r="T399" s="6"/>
      <c r="U399" s="6"/>
      <c r="V399" s="6"/>
      <c r="W399" s="6"/>
      <c r="X399" s="6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6"/>
      <c r="AS399" s="6"/>
      <c r="AT399" s="6"/>
      <c r="AU399" s="6"/>
      <c r="AV399" s="6"/>
      <c r="AW399" s="6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</row>
    <row r="400" spans="1:223" ht="20" customHeight="1">
      <c r="A400" s="46"/>
      <c r="B400" s="9"/>
      <c r="C400" s="185"/>
      <c r="D400" s="185"/>
      <c r="E400" s="185"/>
      <c r="F400" s="186"/>
      <c r="G400" s="275"/>
      <c r="H400" s="187"/>
      <c r="I400" s="200" t="s">
        <v>84</v>
      </c>
      <c r="J400" s="299">
        <v>45831</v>
      </c>
      <c r="K400" s="300">
        <v>4570198578316</v>
      </c>
      <c r="L400" s="201"/>
      <c r="M400" s="201"/>
      <c r="N400" s="201"/>
      <c r="O400" s="53"/>
      <c r="P400" s="53"/>
      <c r="Q400" s="53"/>
      <c r="R400" s="53"/>
      <c r="S400" s="6"/>
      <c r="T400" s="6"/>
      <c r="U400" s="6"/>
      <c r="V400" s="6"/>
      <c r="W400" s="6"/>
      <c r="X400" s="6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6"/>
      <c r="AS400" s="6"/>
      <c r="AT400" s="6"/>
      <c r="AU400" s="6"/>
      <c r="AV400" s="6"/>
      <c r="AW400" s="6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</row>
    <row r="401" spans="1:223" ht="20" customHeight="1">
      <c r="A401" s="91" t="s">
        <v>360</v>
      </c>
      <c r="B401" s="105"/>
      <c r="C401" s="106"/>
      <c r="D401" s="106"/>
      <c r="E401" s="106"/>
      <c r="F401" s="106"/>
      <c r="G401" s="283"/>
      <c r="H401" s="82"/>
      <c r="I401" s="82"/>
      <c r="J401" s="107"/>
      <c r="K401" s="20"/>
      <c r="L401" s="5"/>
      <c r="M401" s="5"/>
      <c r="N401" s="25"/>
      <c r="O401" s="25"/>
      <c r="P401" s="25"/>
      <c r="Q401" s="25"/>
      <c r="R401" s="25"/>
      <c r="S401" s="6"/>
      <c r="T401" s="6"/>
      <c r="U401" s="6"/>
      <c r="V401" s="6"/>
      <c r="W401" s="6"/>
      <c r="X401" s="6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5"/>
      <c r="BE401" s="45"/>
      <c r="BF401" s="45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</row>
    <row r="402" spans="1:223" ht="20" customHeight="1">
      <c r="A402" s="18"/>
      <c r="B402" s="9"/>
      <c r="C402" s="95"/>
      <c r="D402" s="95"/>
      <c r="E402" s="95"/>
      <c r="F402" s="95"/>
      <c r="G402" s="281"/>
      <c r="H402" s="75"/>
      <c r="I402" s="75"/>
      <c r="J402" s="101"/>
      <c r="K402" s="33"/>
      <c r="L402" s="34"/>
      <c r="M402" s="34"/>
      <c r="N402" s="34"/>
      <c r="O402" s="34"/>
      <c r="P402" s="21"/>
      <c r="Q402" s="21"/>
      <c r="R402" s="21" t="s">
        <v>2</v>
      </c>
      <c r="S402" s="6"/>
      <c r="T402" s="6"/>
      <c r="U402" s="6"/>
      <c r="V402" s="6"/>
      <c r="W402" s="6"/>
      <c r="X402" s="6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5"/>
      <c r="BE402" s="45"/>
      <c r="BF402" s="45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</row>
    <row r="403" spans="1:223" ht="20" customHeight="1">
      <c r="A403" s="38"/>
      <c r="B403" s="39"/>
      <c r="C403" s="265" t="s">
        <v>3</v>
      </c>
      <c r="D403" s="265" t="s">
        <v>4</v>
      </c>
      <c r="E403" s="265" t="s">
        <v>5</v>
      </c>
      <c r="F403" s="265" t="s">
        <v>6</v>
      </c>
      <c r="G403" s="265" t="s">
        <v>1458</v>
      </c>
      <c r="H403" s="267" t="s">
        <v>1460</v>
      </c>
      <c r="I403" s="265"/>
      <c r="J403" s="266" t="s">
        <v>1459</v>
      </c>
      <c r="K403" s="212" t="s">
        <v>7</v>
      </c>
      <c r="L403" s="41" t="s">
        <v>8</v>
      </c>
      <c r="M403" s="41" t="s">
        <v>9</v>
      </c>
      <c r="N403" s="41"/>
      <c r="O403" s="41"/>
      <c r="P403" s="42"/>
      <c r="Q403" s="42"/>
      <c r="R403" s="42"/>
      <c r="S403" s="6" t="s">
        <v>10</v>
      </c>
      <c r="T403" s="6" t="s">
        <v>11</v>
      </c>
      <c r="U403" s="6" t="s">
        <v>12</v>
      </c>
      <c r="V403" s="6" t="s">
        <v>13</v>
      </c>
      <c r="W403" s="6" t="s">
        <v>14</v>
      </c>
      <c r="X403" s="6" t="s">
        <v>15</v>
      </c>
      <c r="Y403" s="6" t="s">
        <v>16</v>
      </c>
      <c r="Z403" s="4" t="s">
        <v>17</v>
      </c>
      <c r="AA403" s="4" t="s">
        <v>18</v>
      </c>
      <c r="AB403" s="4" t="s">
        <v>19</v>
      </c>
      <c r="AC403" s="4" t="s">
        <v>10</v>
      </c>
      <c r="AD403" s="4" t="s">
        <v>11</v>
      </c>
      <c r="AE403" s="4" t="s">
        <v>12</v>
      </c>
      <c r="AF403" s="4" t="s">
        <v>13</v>
      </c>
      <c r="AG403" s="4" t="s">
        <v>14</v>
      </c>
      <c r="AH403" s="4" t="s">
        <v>15</v>
      </c>
      <c r="AI403" s="4"/>
      <c r="AJ403" s="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"/>
      <c r="AY403" s="4"/>
      <c r="AZ403" s="4"/>
      <c r="BA403" s="4"/>
      <c r="BB403" s="4"/>
      <c r="BC403" s="4"/>
      <c r="BD403" s="45" t="str">
        <f>+"Ø"&amp;C386&amp;" Match ✓"</f>
        <v>Ø8 Match ✓</v>
      </c>
      <c r="BE403" s="45" t="str">
        <f>+"Ø"&amp;C386&amp;" saucer?"</f>
        <v>Ø8 saucer?</v>
      </c>
      <c r="BF403" s="45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</row>
    <row r="404" spans="1:223" ht="20" customHeight="1">
      <c r="A404" s="46"/>
      <c r="B404" s="9" t="s">
        <v>204</v>
      </c>
      <c r="C404" s="47">
        <v>8</v>
      </c>
      <c r="D404" s="47">
        <v>8</v>
      </c>
      <c r="E404" s="47"/>
      <c r="F404" s="48">
        <v>18</v>
      </c>
      <c r="G404" s="274">
        <v>3500</v>
      </c>
      <c r="H404" s="49"/>
      <c r="I404" s="187" t="s">
        <v>22</v>
      </c>
      <c r="J404" s="297">
        <v>45832</v>
      </c>
      <c r="K404" s="298">
        <v>4570198578323</v>
      </c>
      <c r="L404" s="199"/>
      <c r="M404" s="199"/>
      <c r="N404" s="34"/>
      <c r="O404" s="51"/>
      <c r="P404" s="5"/>
      <c r="Q404" s="5"/>
      <c r="R404" s="51"/>
      <c r="S404" s="6" t="e">
        <f>#REF!*L404</f>
        <v>#REF!</v>
      </c>
      <c r="T404" s="6" t="e">
        <f>#REF!*M404</f>
        <v>#REF!</v>
      </c>
      <c r="U404" s="6"/>
      <c r="V404" s="6"/>
      <c r="W404" s="6"/>
      <c r="X404" s="6"/>
      <c r="Y404" s="4"/>
      <c r="Z404" s="4" t="s">
        <v>361</v>
      </c>
      <c r="AA404" s="4" t="s">
        <v>362</v>
      </c>
      <c r="AB404" s="4" t="s">
        <v>363</v>
      </c>
      <c r="AC404" s="4">
        <f t="shared" ref="AC404:AC416" si="54">L404</f>
        <v>0</v>
      </c>
      <c r="AD404" s="4">
        <f t="shared" ref="AD404:AD416" si="55">+M404</f>
        <v>0</v>
      </c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6"/>
      <c r="AS404" s="6"/>
      <c r="AT404" s="6"/>
      <c r="AU404" s="6"/>
      <c r="AV404" s="6"/>
      <c r="AW404" s="6"/>
      <c r="AX404" s="4"/>
      <c r="AY404" s="4"/>
      <c r="AZ404" s="4"/>
      <c r="BA404" s="4"/>
      <c r="BB404" s="4"/>
      <c r="BC404" s="4"/>
      <c r="BD404" s="45" t="str">
        <f>+"Ø"&amp;C389&amp;" Match ✓"</f>
        <v>Ø14 Match ✓</v>
      </c>
      <c r="BE404" s="45" t="str">
        <f>+"Ø"&amp;C389&amp;" saucer?"</f>
        <v>Ø14 saucer?</v>
      </c>
      <c r="BF404" s="45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</row>
    <row r="405" spans="1:223" ht="20" customHeight="1">
      <c r="A405" s="46"/>
      <c r="B405" s="9"/>
      <c r="C405" s="185"/>
      <c r="D405" s="185"/>
      <c r="E405" s="185"/>
      <c r="F405" s="186"/>
      <c r="G405" s="275"/>
      <c r="H405" s="187"/>
      <c r="I405" s="193" t="s">
        <v>26</v>
      </c>
      <c r="J405" s="299">
        <v>45833</v>
      </c>
      <c r="K405" s="300">
        <v>4570198578330</v>
      </c>
      <c r="L405" s="201"/>
      <c r="M405" s="201"/>
      <c r="N405" s="34"/>
      <c r="O405" s="51"/>
      <c r="P405" s="5"/>
      <c r="Q405" s="5"/>
      <c r="R405" s="51"/>
      <c r="S405" s="6"/>
      <c r="T405" s="6"/>
      <c r="U405" s="6"/>
      <c r="V405" s="6"/>
      <c r="W405" s="6"/>
      <c r="X405" s="6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6"/>
      <c r="AS405" s="6"/>
      <c r="AT405" s="6"/>
      <c r="AU405" s="6"/>
      <c r="AV405" s="6"/>
      <c r="AW405" s="6"/>
      <c r="AX405" s="4"/>
      <c r="AY405" s="4"/>
      <c r="AZ405" s="4"/>
      <c r="BA405" s="4"/>
      <c r="BB405" s="4"/>
      <c r="BC405" s="4"/>
      <c r="BD405" s="45"/>
      <c r="BE405" s="45"/>
      <c r="BF405" s="45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</row>
    <row r="406" spans="1:223" ht="20" customHeight="1">
      <c r="A406" s="46"/>
      <c r="B406" s="53"/>
      <c r="C406" s="47">
        <v>10</v>
      </c>
      <c r="D406" s="47">
        <v>9</v>
      </c>
      <c r="E406" s="47"/>
      <c r="F406" s="48">
        <v>6</v>
      </c>
      <c r="G406" s="274">
        <v>4000</v>
      </c>
      <c r="H406" s="49"/>
      <c r="I406" s="193" t="s">
        <v>22</v>
      </c>
      <c r="J406" s="299">
        <v>42882</v>
      </c>
      <c r="K406" s="300">
        <v>4582528498829</v>
      </c>
      <c r="L406" s="201"/>
      <c r="M406" s="201"/>
      <c r="N406" s="58"/>
      <c r="O406" s="79"/>
      <c r="P406" s="51"/>
      <c r="Q406" s="51"/>
      <c r="R406" s="51"/>
      <c r="S406" s="6" t="e">
        <f>#REF!*L406</f>
        <v>#REF!</v>
      </c>
      <c r="T406" s="6" t="e">
        <f>#REF!*M406</f>
        <v>#REF!</v>
      </c>
      <c r="U406" s="6"/>
      <c r="V406" s="6"/>
      <c r="W406" s="6"/>
      <c r="X406" s="6"/>
      <c r="Y406" s="4"/>
      <c r="Z406" s="4" t="s">
        <v>364</v>
      </c>
      <c r="AA406" s="4" t="s">
        <v>365</v>
      </c>
      <c r="AB406" s="4" t="s">
        <v>366</v>
      </c>
      <c r="AC406" s="4">
        <f t="shared" si="54"/>
        <v>0</v>
      </c>
      <c r="AD406" s="4">
        <f t="shared" si="55"/>
        <v>0</v>
      </c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6"/>
      <c r="AS406" s="6"/>
      <c r="AT406" s="6"/>
      <c r="AU406" s="6"/>
      <c r="AV406" s="6"/>
      <c r="AW406" s="6"/>
      <c r="AX406" s="4"/>
      <c r="AY406" s="4"/>
      <c r="AZ406" s="4"/>
      <c r="BA406" s="4"/>
      <c r="BB406" s="4"/>
      <c r="BC406" s="4"/>
      <c r="BD406" s="45" t="str">
        <f>+"Ø"&amp;C392&amp;" Match ✓"</f>
        <v>Ø18 Match ✓</v>
      </c>
      <c r="BE406" s="45" t="str">
        <f>+"Ø"&amp;C392&amp;" saucer?"</f>
        <v>Ø18 saucer?</v>
      </c>
      <c r="BF406" s="45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</row>
    <row r="407" spans="1:223" ht="20" customHeight="1">
      <c r="A407" s="46"/>
      <c r="B407" s="53"/>
      <c r="C407" s="185"/>
      <c r="D407" s="185"/>
      <c r="E407" s="185"/>
      <c r="F407" s="186"/>
      <c r="G407" s="275"/>
      <c r="H407" s="187"/>
      <c r="I407" s="193" t="s">
        <v>26</v>
      </c>
      <c r="J407" s="299">
        <v>45834</v>
      </c>
      <c r="K407" s="300">
        <v>4570198578347</v>
      </c>
      <c r="L407" s="201"/>
      <c r="M407" s="201"/>
      <c r="N407" s="58"/>
      <c r="O407" s="79"/>
      <c r="P407" s="51"/>
      <c r="Q407" s="51"/>
      <c r="R407" s="51"/>
      <c r="S407" s="6"/>
      <c r="T407" s="6"/>
      <c r="U407" s="6"/>
      <c r="V407" s="6"/>
      <c r="W407" s="6"/>
      <c r="X407" s="6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6"/>
      <c r="AS407" s="6"/>
      <c r="AT407" s="6"/>
      <c r="AU407" s="6"/>
      <c r="AV407" s="6"/>
      <c r="AW407" s="6"/>
      <c r="AX407" s="4"/>
      <c r="AY407" s="4"/>
      <c r="AZ407" s="4"/>
      <c r="BA407" s="4"/>
      <c r="BB407" s="4"/>
      <c r="BC407" s="4"/>
      <c r="BD407" s="45"/>
      <c r="BE407" s="45"/>
      <c r="BF407" s="45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</row>
    <row r="408" spans="1:223" ht="20" customHeight="1">
      <c r="A408" s="46"/>
      <c r="B408" s="53"/>
      <c r="C408" s="47">
        <v>12</v>
      </c>
      <c r="D408" s="47">
        <v>10</v>
      </c>
      <c r="E408" s="47"/>
      <c r="F408" s="48">
        <v>6</v>
      </c>
      <c r="G408" s="274">
        <v>5000</v>
      </c>
      <c r="H408" s="49"/>
      <c r="I408" s="193" t="s">
        <v>22</v>
      </c>
      <c r="J408" s="299">
        <v>45835</v>
      </c>
      <c r="K408" s="300">
        <v>4570198578354</v>
      </c>
      <c r="L408" s="201"/>
      <c r="M408" s="201"/>
      <c r="N408" s="58"/>
      <c r="O408" s="79"/>
      <c r="P408" s="51"/>
      <c r="Q408" s="51"/>
      <c r="R408" s="51"/>
      <c r="S408" s="6" t="e">
        <f>#REF!*L408</f>
        <v>#REF!</v>
      </c>
      <c r="T408" s="6" t="e">
        <f>#REF!*M408</f>
        <v>#REF!</v>
      </c>
      <c r="U408" s="6"/>
      <c r="V408" s="6"/>
      <c r="W408" s="6"/>
      <c r="X408" s="6"/>
      <c r="Y408" s="4"/>
      <c r="Z408" s="4" t="s">
        <v>367</v>
      </c>
      <c r="AA408" s="4" t="s">
        <v>368</v>
      </c>
      <c r="AB408" s="4" t="s">
        <v>369</v>
      </c>
      <c r="AC408" s="4">
        <f t="shared" si="54"/>
        <v>0</v>
      </c>
      <c r="AD408" s="4">
        <f t="shared" si="55"/>
        <v>0</v>
      </c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6"/>
      <c r="AS408" s="6"/>
      <c r="AT408" s="6"/>
      <c r="AU408" s="6"/>
      <c r="AV408" s="6"/>
      <c r="AW408" s="6"/>
      <c r="AX408" s="4"/>
      <c r="AY408" s="4"/>
      <c r="AZ408" s="4"/>
      <c r="BA408" s="4"/>
      <c r="BB408" s="4"/>
      <c r="BC408" s="4"/>
      <c r="BD408" s="45" t="str">
        <f>+"Ø"&amp;C395&amp;" Match ✓"</f>
        <v>Ø21 Match ✓</v>
      </c>
      <c r="BE408" s="45" t="str">
        <f>+"Ø"&amp;C395&amp;" saucer?"</f>
        <v>Ø21 saucer?</v>
      </c>
      <c r="BF408" s="45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</row>
    <row r="409" spans="1:223" ht="20" customHeight="1">
      <c r="A409" s="46"/>
      <c r="B409" s="53"/>
      <c r="C409" s="185"/>
      <c r="D409" s="185"/>
      <c r="E409" s="185"/>
      <c r="F409" s="186"/>
      <c r="G409" s="275"/>
      <c r="H409" s="187"/>
      <c r="I409" s="193" t="s">
        <v>26</v>
      </c>
      <c r="J409" s="299">
        <v>45836</v>
      </c>
      <c r="K409" s="300">
        <v>4570198578361</v>
      </c>
      <c r="L409" s="201"/>
      <c r="M409" s="201"/>
      <c r="N409" s="58"/>
      <c r="O409" s="79"/>
      <c r="P409" s="51"/>
      <c r="Q409" s="51"/>
      <c r="R409" s="51"/>
      <c r="S409" s="6"/>
      <c r="T409" s="6"/>
      <c r="U409" s="6"/>
      <c r="V409" s="6"/>
      <c r="W409" s="6"/>
      <c r="X409" s="6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6"/>
      <c r="AS409" s="6"/>
      <c r="AT409" s="6"/>
      <c r="AU409" s="6"/>
      <c r="AV409" s="6"/>
      <c r="AW409" s="6"/>
      <c r="AX409" s="4"/>
      <c r="AY409" s="4"/>
      <c r="AZ409" s="4"/>
      <c r="BA409" s="4"/>
      <c r="BB409" s="4"/>
      <c r="BC409" s="4"/>
      <c r="BD409" s="45"/>
      <c r="BE409" s="45"/>
      <c r="BF409" s="45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</row>
    <row r="410" spans="1:223" ht="20" customHeight="1">
      <c r="A410" s="46"/>
      <c r="B410" s="53"/>
      <c r="C410" s="47">
        <v>14</v>
      </c>
      <c r="D410" s="47">
        <v>12</v>
      </c>
      <c r="E410" s="54" t="s">
        <v>27</v>
      </c>
      <c r="F410" s="48">
        <v>6</v>
      </c>
      <c r="G410" s="274">
        <v>6000</v>
      </c>
      <c r="H410" s="49"/>
      <c r="I410" s="193" t="s">
        <v>22</v>
      </c>
      <c r="J410" s="299">
        <v>42883</v>
      </c>
      <c r="K410" s="300">
        <v>4582528498836</v>
      </c>
      <c r="L410" s="201"/>
      <c r="M410" s="201"/>
      <c r="N410" s="58"/>
      <c r="O410" s="79"/>
      <c r="P410" s="51"/>
      <c r="Q410" s="51"/>
      <c r="R410" s="51"/>
      <c r="S410" s="6" t="e">
        <f>#REF!*L410</f>
        <v>#REF!</v>
      </c>
      <c r="T410" s="6" t="e">
        <f>#REF!*M410</f>
        <v>#REF!</v>
      </c>
      <c r="U410" s="6"/>
      <c r="V410" s="6"/>
      <c r="W410" s="6"/>
      <c r="X410" s="6"/>
      <c r="Y410" s="4"/>
      <c r="Z410" s="4" t="s">
        <v>370</v>
      </c>
      <c r="AA410" s="4" t="s">
        <v>371</v>
      </c>
      <c r="AB410" s="4" t="s">
        <v>372</v>
      </c>
      <c r="AC410" s="4">
        <f t="shared" si="54"/>
        <v>0</v>
      </c>
      <c r="AD410" s="4">
        <f t="shared" si="55"/>
        <v>0</v>
      </c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6"/>
      <c r="AS410" s="6"/>
      <c r="AT410" s="6"/>
      <c r="AU410" s="6"/>
      <c r="AV410" s="6"/>
      <c r="AW410" s="6"/>
      <c r="AX410" s="4"/>
      <c r="AY410" s="4"/>
      <c r="AZ410" s="4"/>
      <c r="BA410" s="4"/>
      <c r="BB410" s="4"/>
      <c r="BC410" s="4"/>
      <c r="BD410" s="45" t="str">
        <f>+"Ø"&amp;C398&amp;" Match ✓"</f>
        <v>Ø25 Match ✓</v>
      </c>
      <c r="BE410" s="45" t="str">
        <f>+"Ø"&amp;C398&amp;" saucer?"</f>
        <v>Ø25 saucer?</v>
      </c>
      <c r="BF410" s="45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</row>
    <row r="411" spans="1:223" ht="20" customHeight="1">
      <c r="A411" s="46"/>
      <c r="B411" s="53"/>
      <c r="C411" s="185"/>
      <c r="D411" s="185"/>
      <c r="E411" s="185"/>
      <c r="F411" s="186"/>
      <c r="G411" s="275"/>
      <c r="H411" s="187"/>
      <c r="I411" s="193" t="s">
        <v>26</v>
      </c>
      <c r="J411" s="299">
        <v>45837</v>
      </c>
      <c r="K411" s="300">
        <v>4570198578378</v>
      </c>
      <c r="L411" s="201"/>
      <c r="M411" s="201"/>
      <c r="N411" s="58"/>
      <c r="O411" s="79"/>
      <c r="P411" s="51"/>
      <c r="Q411" s="51"/>
      <c r="R411" s="51"/>
      <c r="S411" s="6"/>
      <c r="T411" s="6"/>
      <c r="U411" s="6"/>
      <c r="V411" s="6"/>
      <c r="W411" s="6"/>
      <c r="X411" s="6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6"/>
      <c r="AS411" s="6"/>
      <c r="AT411" s="6"/>
      <c r="AU411" s="6"/>
      <c r="AV411" s="6"/>
      <c r="AW411" s="6"/>
      <c r="AX411" s="4"/>
      <c r="AY411" s="4"/>
      <c r="AZ411" s="4"/>
      <c r="BA411" s="4"/>
      <c r="BB411" s="4"/>
      <c r="BC411" s="4"/>
      <c r="BD411" s="45"/>
      <c r="BE411" s="45"/>
      <c r="BF411" s="45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</row>
    <row r="412" spans="1:223" ht="20" customHeight="1">
      <c r="A412" s="46"/>
      <c r="B412" s="53"/>
      <c r="C412" s="47">
        <v>17</v>
      </c>
      <c r="D412" s="47">
        <v>15</v>
      </c>
      <c r="E412" s="54" t="s">
        <v>27</v>
      </c>
      <c r="F412" s="48">
        <v>4</v>
      </c>
      <c r="G412" s="274">
        <v>7000</v>
      </c>
      <c r="H412" s="49"/>
      <c r="I412" s="193" t="s">
        <v>22</v>
      </c>
      <c r="J412" s="299">
        <v>42884</v>
      </c>
      <c r="K412" s="300">
        <v>4582528498843</v>
      </c>
      <c r="L412" s="201"/>
      <c r="M412" s="201"/>
      <c r="N412" s="58"/>
      <c r="O412" s="79"/>
      <c r="P412" s="51"/>
      <c r="Q412" s="51"/>
      <c r="R412" s="51"/>
      <c r="S412" s="6" t="e">
        <f>#REF!*L412</f>
        <v>#REF!</v>
      </c>
      <c r="T412" s="6" t="e">
        <f>#REF!*M412</f>
        <v>#REF!</v>
      </c>
      <c r="U412" s="6"/>
      <c r="V412" s="6"/>
      <c r="W412" s="6"/>
      <c r="X412" s="6"/>
      <c r="Y412" s="4"/>
      <c r="Z412" s="4" t="s">
        <v>373</v>
      </c>
      <c r="AA412" s="4" t="s">
        <v>374</v>
      </c>
      <c r="AB412" s="4" t="s">
        <v>375</v>
      </c>
      <c r="AC412" s="4">
        <f t="shared" si="54"/>
        <v>0</v>
      </c>
      <c r="AD412" s="4">
        <f t="shared" si="55"/>
        <v>0</v>
      </c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6"/>
      <c r="AS412" s="6"/>
      <c r="AT412" s="6"/>
      <c r="AU412" s="6"/>
      <c r="AV412" s="6"/>
      <c r="AW412" s="6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</row>
    <row r="413" spans="1:223" ht="20" customHeight="1">
      <c r="A413" s="46"/>
      <c r="B413" s="53"/>
      <c r="C413" s="185"/>
      <c r="D413" s="185"/>
      <c r="E413" s="185"/>
      <c r="F413" s="186"/>
      <c r="G413" s="275"/>
      <c r="H413" s="187"/>
      <c r="I413" s="193" t="s">
        <v>26</v>
      </c>
      <c r="J413" s="299">
        <v>45838</v>
      </c>
      <c r="K413" s="300">
        <v>4570198578385</v>
      </c>
      <c r="L413" s="201"/>
      <c r="M413" s="201"/>
      <c r="N413" s="58"/>
      <c r="O413" s="79"/>
      <c r="P413" s="51"/>
      <c r="Q413" s="51"/>
      <c r="R413" s="51"/>
      <c r="S413" s="6"/>
      <c r="T413" s="6"/>
      <c r="U413" s="6"/>
      <c r="V413" s="6"/>
      <c r="W413" s="6"/>
      <c r="X413" s="6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6"/>
      <c r="AS413" s="6"/>
      <c r="AT413" s="6"/>
      <c r="AU413" s="6"/>
      <c r="AV413" s="6"/>
      <c r="AW413" s="6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</row>
    <row r="414" spans="1:223" ht="20" customHeight="1">
      <c r="A414" s="46"/>
      <c r="B414" s="53"/>
      <c r="C414" s="47">
        <v>21</v>
      </c>
      <c r="D414" s="47">
        <v>19</v>
      </c>
      <c r="E414" s="54" t="s">
        <v>27</v>
      </c>
      <c r="F414" s="48">
        <v>2</v>
      </c>
      <c r="G414" s="274">
        <v>13000</v>
      </c>
      <c r="H414" s="49"/>
      <c r="I414" s="193" t="s">
        <v>22</v>
      </c>
      <c r="J414" s="299">
        <v>42885</v>
      </c>
      <c r="K414" s="300">
        <v>4582528498850</v>
      </c>
      <c r="L414" s="201"/>
      <c r="M414" s="201"/>
      <c r="N414" s="58"/>
      <c r="O414" s="79"/>
      <c r="P414" s="51"/>
      <c r="Q414" s="51"/>
      <c r="R414" s="51"/>
      <c r="S414" s="6" t="e">
        <f>#REF!*L414</f>
        <v>#REF!</v>
      </c>
      <c r="T414" s="6" t="e">
        <f>#REF!*M414</f>
        <v>#REF!</v>
      </c>
      <c r="U414" s="6"/>
      <c r="V414" s="6"/>
      <c r="W414" s="6"/>
      <c r="X414" s="6"/>
      <c r="Y414" s="4"/>
      <c r="Z414" s="4" t="s">
        <v>376</v>
      </c>
      <c r="AA414" s="4" t="s">
        <v>377</v>
      </c>
      <c r="AB414" s="4" t="s">
        <v>378</v>
      </c>
      <c r="AC414" s="4">
        <f t="shared" si="54"/>
        <v>0</v>
      </c>
      <c r="AD414" s="4">
        <f t="shared" si="55"/>
        <v>0</v>
      </c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6"/>
      <c r="AS414" s="6"/>
      <c r="AT414" s="6"/>
      <c r="AU414" s="6"/>
      <c r="AV414" s="6"/>
      <c r="AW414" s="6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</row>
    <row r="415" spans="1:223" ht="20" customHeight="1">
      <c r="A415" s="46"/>
      <c r="B415" s="53"/>
      <c r="C415" s="185"/>
      <c r="D415" s="185"/>
      <c r="E415" s="185"/>
      <c r="F415" s="186"/>
      <c r="G415" s="275"/>
      <c r="H415" s="187"/>
      <c r="I415" s="193" t="s">
        <v>26</v>
      </c>
      <c r="J415" s="299">
        <v>45839</v>
      </c>
      <c r="K415" s="300">
        <v>4570198578392</v>
      </c>
      <c r="L415" s="201"/>
      <c r="M415" s="201"/>
      <c r="N415" s="58"/>
      <c r="O415" s="79"/>
      <c r="P415" s="51"/>
      <c r="Q415" s="51"/>
      <c r="R415" s="51"/>
      <c r="S415" s="6"/>
      <c r="T415" s="6"/>
      <c r="U415" s="6"/>
      <c r="V415" s="6"/>
      <c r="W415" s="6"/>
      <c r="X415" s="6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6"/>
      <c r="AS415" s="6"/>
      <c r="AT415" s="6"/>
      <c r="AU415" s="6"/>
      <c r="AV415" s="6"/>
      <c r="AW415" s="6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</row>
    <row r="416" spans="1:223" ht="20" customHeight="1">
      <c r="A416" s="46"/>
      <c r="B416" s="53"/>
      <c r="C416" s="47">
        <v>25</v>
      </c>
      <c r="D416" s="47">
        <v>22</v>
      </c>
      <c r="E416" s="47"/>
      <c r="F416" s="48">
        <v>4</v>
      </c>
      <c r="G416" s="274">
        <v>19000</v>
      </c>
      <c r="H416" s="49"/>
      <c r="I416" s="193" t="s">
        <v>22</v>
      </c>
      <c r="J416" s="299">
        <v>45840</v>
      </c>
      <c r="K416" s="300">
        <v>4570198578408</v>
      </c>
      <c r="L416" s="201"/>
      <c r="M416" s="201"/>
      <c r="N416" s="58"/>
      <c r="O416" s="79"/>
      <c r="P416" s="51"/>
      <c r="Q416" s="51"/>
      <c r="R416" s="51"/>
      <c r="S416" s="6" t="e">
        <f>#REF!*L416</f>
        <v>#REF!</v>
      </c>
      <c r="T416" s="6" t="e">
        <f>#REF!*M416</f>
        <v>#REF!</v>
      </c>
      <c r="U416" s="6"/>
      <c r="V416" s="6"/>
      <c r="W416" s="6"/>
      <c r="X416" s="6"/>
      <c r="Y416" s="4"/>
      <c r="Z416" s="4" t="s">
        <v>379</v>
      </c>
      <c r="AA416" s="4" t="s">
        <v>380</v>
      </c>
      <c r="AB416" s="4" t="s">
        <v>381</v>
      </c>
      <c r="AC416" s="4">
        <f t="shared" si="54"/>
        <v>0</v>
      </c>
      <c r="AD416" s="4">
        <f t="shared" si="55"/>
        <v>0</v>
      </c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6"/>
      <c r="AS416" s="6"/>
      <c r="AT416" s="6"/>
      <c r="AU416" s="6"/>
      <c r="AV416" s="6"/>
      <c r="AW416" s="6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</row>
    <row r="417" spans="1:223" ht="20" customHeight="1">
      <c r="A417" s="46"/>
      <c r="B417" s="53"/>
      <c r="C417" s="185"/>
      <c r="D417" s="185"/>
      <c r="E417" s="185"/>
      <c r="F417" s="186"/>
      <c r="G417" s="275"/>
      <c r="H417" s="187"/>
      <c r="I417" s="193" t="s">
        <v>26</v>
      </c>
      <c r="J417" s="299">
        <v>45841</v>
      </c>
      <c r="K417" s="300">
        <v>4570198578415</v>
      </c>
      <c r="L417" s="201"/>
      <c r="M417" s="201"/>
      <c r="N417" s="58"/>
      <c r="O417" s="79"/>
      <c r="P417" s="51"/>
      <c r="Q417" s="51"/>
      <c r="R417" s="51"/>
      <c r="S417" s="6"/>
      <c r="T417" s="6"/>
      <c r="U417" s="6"/>
      <c r="V417" s="6"/>
      <c r="W417" s="6"/>
      <c r="X417" s="6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6"/>
      <c r="AS417" s="6"/>
      <c r="AT417" s="6"/>
      <c r="AU417" s="6"/>
      <c r="AV417" s="6"/>
      <c r="AW417" s="6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</row>
    <row r="418" spans="1:223" ht="20" customHeight="1">
      <c r="A418" s="18"/>
      <c r="B418" s="9"/>
      <c r="C418" s="95"/>
      <c r="D418" s="95"/>
      <c r="E418" s="95"/>
      <c r="F418" s="95"/>
      <c r="G418" s="281"/>
      <c r="H418" s="75"/>
      <c r="I418" s="75"/>
      <c r="J418" s="101"/>
      <c r="K418" s="33"/>
      <c r="L418" s="34"/>
      <c r="M418" s="34"/>
      <c r="N418" s="34"/>
      <c r="O418" s="34"/>
      <c r="P418" s="21"/>
      <c r="Q418" s="21"/>
      <c r="R418" s="21" t="s">
        <v>2</v>
      </c>
      <c r="S418" s="6"/>
      <c r="T418" s="6"/>
      <c r="U418" s="6"/>
      <c r="V418" s="6"/>
      <c r="W418" s="6"/>
      <c r="X418" s="6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5"/>
      <c r="BE418" s="45"/>
      <c r="BF418" s="45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</row>
    <row r="419" spans="1:223" ht="20" customHeight="1">
      <c r="A419" s="38"/>
      <c r="B419" s="39"/>
      <c r="C419" s="265" t="s">
        <v>3</v>
      </c>
      <c r="D419" s="265" t="s">
        <v>4</v>
      </c>
      <c r="E419" s="265" t="s">
        <v>5</v>
      </c>
      <c r="F419" s="265" t="s">
        <v>6</v>
      </c>
      <c r="G419" s="265" t="s">
        <v>1458</v>
      </c>
      <c r="H419" s="267" t="s">
        <v>1460</v>
      </c>
      <c r="I419" s="265"/>
      <c r="J419" s="266" t="s">
        <v>1459</v>
      </c>
      <c r="K419" s="212" t="s">
        <v>7</v>
      </c>
      <c r="L419" s="41" t="s">
        <v>8</v>
      </c>
      <c r="M419" s="41" t="s">
        <v>9</v>
      </c>
      <c r="N419" s="41"/>
      <c r="O419" s="41"/>
      <c r="P419" s="42"/>
      <c r="Q419" s="42"/>
      <c r="R419" s="42"/>
      <c r="S419" s="6" t="s">
        <v>10</v>
      </c>
      <c r="T419" s="6" t="s">
        <v>11</v>
      </c>
      <c r="U419" s="6" t="s">
        <v>12</v>
      </c>
      <c r="V419" s="6" t="s">
        <v>13</v>
      </c>
      <c r="W419" s="6" t="s">
        <v>14</v>
      </c>
      <c r="X419" s="6" t="s">
        <v>15</v>
      </c>
      <c r="Y419" s="6" t="s">
        <v>16</v>
      </c>
      <c r="Z419" s="4" t="s">
        <v>17</v>
      </c>
      <c r="AA419" s="4" t="s">
        <v>18</v>
      </c>
      <c r="AB419" s="4" t="s">
        <v>19</v>
      </c>
      <c r="AC419" s="4" t="s">
        <v>10</v>
      </c>
      <c r="AD419" s="4" t="s">
        <v>11</v>
      </c>
      <c r="AE419" s="4" t="s">
        <v>12</v>
      </c>
      <c r="AF419" s="4" t="s">
        <v>13</v>
      </c>
      <c r="AG419" s="4" t="s">
        <v>14</v>
      </c>
      <c r="AH419" s="4" t="s">
        <v>15</v>
      </c>
      <c r="AI419" s="4"/>
      <c r="AJ419" s="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"/>
      <c r="AY419" s="4"/>
      <c r="AZ419" s="4"/>
      <c r="BA419" s="4"/>
      <c r="BB419" s="4"/>
      <c r="BC419" s="4"/>
      <c r="BD419" s="45" t="str">
        <f>+"Ø"&amp;C402&amp;" Match ✓"</f>
        <v>Ø Match ✓</v>
      </c>
      <c r="BE419" s="45" t="str">
        <f>+"Ø"&amp;C402&amp;" saucer?"</f>
        <v>Ø saucer?</v>
      </c>
      <c r="BF419" s="45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</row>
    <row r="420" spans="1:223" ht="20" customHeight="1">
      <c r="A420" s="46"/>
      <c r="B420" s="9" t="s">
        <v>382</v>
      </c>
      <c r="C420" s="47">
        <v>30</v>
      </c>
      <c r="D420" s="47">
        <v>25</v>
      </c>
      <c r="E420" s="47"/>
      <c r="F420" s="48">
        <v>2</v>
      </c>
      <c r="G420" s="274">
        <v>37000</v>
      </c>
      <c r="H420" s="49"/>
      <c r="I420" s="187" t="s">
        <v>22</v>
      </c>
      <c r="J420" s="297">
        <v>45842</v>
      </c>
      <c r="K420" s="298">
        <v>4570198578422</v>
      </c>
      <c r="L420" s="199"/>
      <c r="M420" s="199"/>
      <c r="N420" s="34"/>
      <c r="O420" s="22"/>
      <c r="P420" s="51"/>
      <c r="Q420" s="51"/>
      <c r="R420" s="51"/>
      <c r="S420" s="6" t="e">
        <f>#REF!*L420</f>
        <v>#REF!</v>
      </c>
      <c r="T420" s="6" t="e">
        <f>#REF!*M420</f>
        <v>#REF!</v>
      </c>
      <c r="U420" s="6"/>
      <c r="V420" s="6"/>
      <c r="W420" s="6"/>
      <c r="X420" s="6"/>
      <c r="Y420" s="4"/>
      <c r="Z420" s="4" t="s">
        <v>383</v>
      </c>
      <c r="AA420" s="4" t="s">
        <v>384</v>
      </c>
      <c r="AB420" s="4" t="s">
        <v>385</v>
      </c>
      <c r="AC420" s="4">
        <f>L420</f>
        <v>0</v>
      </c>
      <c r="AD420" s="4">
        <f>+M420</f>
        <v>0</v>
      </c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6"/>
      <c r="AS420" s="6"/>
      <c r="AT420" s="6"/>
      <c r="AU420" s="6"/>
      <c r="AV420" s="6"/>
      <c r="AW420" s="6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</row>
    <row r="421" spans="1:223" ht="20" customHeight="1">
      <c r="A421" s="46"/>
      <c r="B421" s="9"/>
      <c r="C421" s="185"/>
      <c r="D421" s="185"/>
      <c r="E421" s="185"/>
      <c r="F421" s="186"/>
      <c r="G421" s="275"/>
      <c r="H421" s="187"/>
      <c r="I421" s="193" t="s">
        <v>26</v>
      </c>
      <c r="J421" s="299">
        <v>45843</v>
      </c>
      <c r="K421" s="300">
        <v>4570198578439</v>
      </c>
      <c r="L421" s="201"/>
      <c r="M421" s="201"/>
      <c r="N421" s="34"/>
      <c r="O421" s="22"/>
      <c r="P421" s="51"/>
      <c r="Q421" s="51"/>
      <c r="R421" s="51"/>
      <c r="S421" s="6"/>
      <c r="T421" s="6"/>
      <c r="U421" s="6"/>
      <c r="V421" s="6"/>
      <c r="W421" s="6"/>
      <c r="X421" s="6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6"/>
      <c r="AS421" s="6"/>
      <c r="AT421" s="6"/>
      <c r="AU421" s="6"/>
      <c r="AV421" s="6"/>
      <c r="AW421" s="6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</row>
    <row r="422" spans="1:223" ht="20" customHeight="1">
      <c r="A422" s="46"/>
      <c r="B422" s="53"/>
      <c r="C422" s="47">
        <v>35</v>
      </c>
      <c r="D422" s="47">
        <v>29</v>
      </c>
      <c r="E422" s="47"/>
      <c r="F422" s="48">
        <v>2</v>
      </c>
      <c r="G422" s="274">
        <v>44000</v>
      </c>
      <c r="H422" s="49"/>
      <c r="I422" s="193" t="s">
        <v>22</v>
      </c>
      <c r="J422" s="299">
        <v>45844</v>
      </c>
      <c r="K422" s="300">
        <v>4570198578446</v>
      </c>
      <c r="L422" s="201"/>
      <c r="M422" s="201"/>
      <c r="N422" s="58"/>
      <c r="O422" s="79"/>
      <c r="P422" s="51"/>
      <c r="Q422" s="51"/>
      <c r="R422" s="51"/>
      <c r="S422" s="6" t="e">
        <f>#REF!*L422</f>
        <v>#REF!</v>
      </c>
      <c r="T422" s="6" t="e">
        <f>#REF!*M422</f>
        <v>#REF!</v>
      </c>
      <c r="U422" s="6"/>
      <c r="V422" s="6"/>
      <c r="W422" s="6"/>
      <c r="X422" s="6"/>
      <c r="Y422" s="4"/>
      <c r="Z422" s="4" t="s">
        <v>386</v>
      </c>
      <c r="AA422" s="4" t="s">
        <v>387</v>
      </c>
      <c r="AB422" s="4" t="s">
        <v>388</v>
      </c>
      <c r="AC422" s="4">
        <f>L422</f>
        <v>0</v>
      </c>
      <c r="AD422" s="4">
        <f>+M422</f>
        <v>0</v>
      </c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6"/>
      <c r="AS422" s="6"/>
      <c r="AT422" s="6"/>
      <c r="AU422" s="6"/>
      <c r="AV422" s="6"/>
      <c r="AW422" s="6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</row>
    <row r="423" spans="1:223" ht="20" customHeight="1">
      <c r="A423" s="46"/>
      <c r="B423" s="53"/>
      <c r="C423" s="185"/>
      <c r="D423" s="185"/>
      <c r="E423" s="185"/>
      <c r="F423" s="186"/>
      <c r="G423" s="275"/>
      <c r="H423" s="187"/>
      <c r="I423" s="193" t="s">
        <v>26</v>
      </c>
      <c r="J423" s="299">
        <v>45845</v>
      </c>
      <c r="K423" s="300">
        <v>4570198578453</v>
      </c>
      <c r="L423" s="201"/>
      <c r="M423" s="201"/>
      <c r="N423" s="58"/>
      <c r="O423" s="79"/>
      <c r="P423" s="51"/>
      <c r="Q423" s="51"/>
      <c r="R423" s="51"/>
      <c r="S423" s="6"/>
      <c r="T423" s="6"/>
      <c r="U423" s="6"/>
      <c r="V423" s="6"/>
      <c r="W423" s="6"/>
      <c r="X423" s="6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6"/>
      <c r="AS423" s="6"/>
      <c r="AT423" s="6"/>
      <c r="AU423" s="6"/>
      <c r="AV423" s="6"/>
      <c r="AW423" s="6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</row>
    <row r="424" spans="1:223" ht="20" customHeight="1">
      <c r="A424" s="46"/>
      <c r="B424" s="9"/>
      <c r="C424" s="47">
        <v>40</v>
      </c>
      <c r="D424" s="47">
        <v>35</v>
      </c>
      <c r="E424" s="47"/>
      <c r="F424" s="48">
        <v>2</v>
      </c>
      <c r="G424" s="274">
        <v>56000</v>
      </c>
      <c r="H424" s="49"/>
      <c r="I424" s="193" t="s">
        <v>22</v>
      </c>
      <c r="J424" s="299">
        <v>45846</v>
      </c>
      <c r="K424" s="300">
        <v>4570198578460</v>
      </c>
      <c r="L424" s="201"/>
      <c r="M424" s="201"/>
      <c r="N424" s="34"/>
      <c r="O424" s="22"/>
      <c r="P424" s="51"/>
      <c r="Q424" s="51"/>
      <c r="R424" s="51"/>
      <c r="S424" s="6" t="e">
        <f>#REF!*L424</f>
        <v>#REF!</v>
      </c>
      <c r="T424" s="6" t="e">
        <f>#REF!*M424</f>
        <v>#REF!</v>
      </c>
      <c r="U424" s="6"/>
      <c r="V424" s="6"/>
      <c r="W424" s="6"/>
      <c r="X424" s="6"/>
      <c r="Y424" s="4"/>
      <c r="Z424" s="4" t="s">
        <v>389</v>
      </c>
      <c r="AA424" s="4" t="s">
        <v>390</v>
      </c>
      <c r="AB424" s="4" t="s">
        <v>391</v>
      </c>
      <c r="AC424" s="4">
        <f>L424</f>
        <v>0</v>
      </c>
      <c r="AD424" s="4">
        <f>+M424</f>
        <v>0</v>
      </c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6"/>
      <c r="AS424" s="6"/>
      <c r="AT424" s="6"/>
      <c r="AU424" s="6"/>
      <c r="AV424" s="6"/>
      <c r="AW424" s="6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</row>
    <row r="425" spans="1:223" ht="20" customHeight="1">
      <c r="A425" s="46"/>
      <c r="B425" s="9"/>
      <c r="C425" s="185"/>
      <c r="D425" s="185"/>
      <c r="E425" s="185"/>
      <c r="F425" s="186"/>
      <c r="G425" s="275"/>
      <c r="H425" s="187"/>
      <c r="I425" s="193" t="s">
        <v>26</v>
      </c>
      <c r="J425" s="299">
        <v>45847</v>
      </c>
      <c r="K425" s="300">
        <v>4570198578477</v>
      </c>
      <c r="L425" s="201"/>
      <c r="M425" s="201"/>
      <c r="N425" s="34"/>
      <c r="O425" s="22"/>
      <c r="P425" s="51"/>
      <c r="Q425" s="51"/>
      <c r="R425" s="51"/>
      <c r="S425" s="6"/>
      <c r="T425" s="6"/>
      <c r="U425" s="6"/>
      <c r="V425" s="6"/>
      <c r="W425" s="6"/>
      <c r="X425" s="6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6"/>
      <c r="AS425" s="6"/>
      <c r="AT425" s="6"/>
      <c r="AU425" s="6"/>
      <c r="AV425" s="6"/>
      <c r="AW425" s="6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</row>
    <row r="426" spans="1:223" ht="20" customHeight="1">
      <c r="A426" s="3"/>
      <c r="B426" s="2"/>
      <c r="C426" s="47">
        <v>45</v>
      </c>
      <c r="D426" s="47">
        <v>38</v>
      </c>
      <c r="E426" s="47"/>
      <c r="F426" s="48">
        <v>1</v>
      </c>
      <c r="G426" s="274">
        <v>76000</v>
      </c>
      <c r="H426" s="49"/>
      <c r="I426" s="193" t="s">
        <v>22</v>
      </c>
      <c r="J426" s="299">
        <v>45848</v>
      </c>
      <c r="K426" s="300">
        <v>4570198578484</v>
      </c>
      <c r="L426" s="201"/>
      <c r="M426" s="201"/>
      <c r="N426" s="83"/>
      <c r="O426" s="5"/>
      <c r="P426" s="5"/>
      <c r="Q426" s="5"/>
      <c r="R426" s="5"/>
      <c r="S426" s="6" t="e">
        <f>#REF!*L426</f>
        <v>#REF!</v>
      </c>
      <c r="T426" s="6" t="e">
        <f>#REF!*M426</f>
        <v>#REF!</v>
      </c>
      <c r="U426" s="6"/>
      <c r="V426" s="6"/>
      <c r="W426" s="6"/>
      <c r="X426" s="6"/>
      <c r="Y426" s="4"/>
      <c r="Z426" s="4" t="s">
        <v>392</v>
      </c>
      <c r="AA426" s="4" t="s">
        <v>393</v>
      </c>
      <c r="AB426" s="4" t="s">
        <v>394</v>
      </c>
      <c r="AC426" s="4">
        <f>L426</f>
        <v>0</v>
      </c>
      <c r="AD426" s="4">
        <f>+M426</f>
        <v>0</v>
      </c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6"/>
      <c r="AS426" s="6"/>
      <c r="AT426" s="6"/>
      <c r="AU426" s="6"/>
      <c r="AV426" s="6"/>
      <c r="AW426" s="6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</row>
    <row r="427" spans="1:223" ht="20" customHeight="1">
      <c r="A427" s="3"/>
      <c r="B427" s="2"/>
      <c r="C427" s="185"/>
      <c r="D427" s="185"/>
      <c r="E427" s="185"/>
      <c r="F427" s="186"/>
      <c r="G427" s="275"/>
      <c r="H427" s="187"/>
      <c r="I427" s="193" t="s">
        <v>26</v>
      </c>
      <c r="J427" s="299">
        <v>45849</v>
      </c>
      <c r="K427" s="300">
        <v>4570198578491</v>
      </c>
      <c r="L427" s="201"/>
      <c r="M427" s="201"/>
      <c r="N427" s="83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6"/>
      <c r="AS427" s="6"/>
      <c r="AT427" s="6"/>
      <c r="AU427" s="6"/>
      <c r="AV427" s="6"/>
      <c r="AW427" s="6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</row>
    <row r="428" spans="1:223" ht="20" customHeight="1">
      <c r="A428" s="46"/>
      <c r="B428" s="53"/>
      <c r="C428" s="47"/>
      <c r="D428" s="47"/>
      <c r="E428" s="47"/>
      <c r="F428" s="48"/>
      <c r="G428" s="274"/>
      <c r="H428" s="49"/>
      <c r="I428" s="49"/>
      <c r="J428" s="309"/>
      <c r="K428" s="310"/>
      <c r="L428" s="34"/>
      <c r="M428" s="34"/>
      <c r="N428" s="58"/>
      <c r="O428" s="79"/>
      <c r="P428" s="51"/>
      <c r="Q428" s="51"/>
      <c r="R428" s="51"/>
      <c r="S428" s="6"/>
      <c r="T428" s="6"/>
      <c r="U428" s="6"/>
      <c r="V428" s="6"/>
      <c r="W428" s="6"/>
      <c r="X428" s="6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6"/>
      <c r="AS428" s="6"/>
      <c r="AT428" s="6"/>
      <c r="AU428" s="6"/>
      <c r="AV428" s="6"/>
      <c r="AW428" s="6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</row>
    <row r="429" spans="1:223" ht="20" customHeight="1">
      <c r="A429" s="46"/>
      <c r="B429" s="53"/>
      <c r="C429" s="265" t="s">
        <v>3</v>
      </c>
      <c r="D429" s="265" t="s">
        <v>4</v>
      </c>
      <c r="E429" s="265" t="s">
        <v>5</v>
      </c>
      <c r="F429" s="265" t="s">
        <v>6</v>
      </c>
      <c r="G429" s="265" t="s">
        <v>1458</v>
      </c>
      <c r="H429" s="267" t="s">
        <v>1460</v>
      </c>
      <c r="I429" s="265"/>
      <c r="J429" s="266" t="s">
        <v>1459</v>
      </c>
      <c r="K429" s="212" t="s">
        <v>7</v>
      </c>
      <c r="L429" s="41" t="s">
        <v>126</v>
      </c>
      <c r="M429" s="41"/>
      <c r="N429" s="58"/>
      <c r="O429" s="79"/>
      <c r="P429" s="51"/>
      <c r="Q429" s="51"/>
      <c r="R429" s="51"/>
      <c r="S429" s="6"/>
      <c r="T429" s="6"/>
      <c r="U429" s="6"/>
      <c r="V429" s="6"/>
      <c r="W429" s="6"/>
      <c r="X429" s="6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6"/>
      <c r="AS429" s="6"/>
      <c r="AT429" s="6"/>
      <c r="AU429" s="6"/>
      <c r="AV429" s="6"/>
      <c r="AW429" s="6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</row>
    <row r="430" spans="1:223" ht="20" customHeight="1">
      <c r="A430" s="46"/>
      <c r="B430" s="53" t="s">
        <v>77</v>
      </c>
      <c r="C430" s="185">
        <v>11</v>
      </c>
      <c r="D430" s="185">
        <v>10</v>
      </c>
      <c r="E430" s="185"/>
      <c r="F430" s="186">
        <v>12</v>
      </c>
      <c r="G430" s="275">
        <v>10000</v>
      </c>
      <c r="H430" s="187"/>
      <c r="I430" s="198" t="s">
        <v>78</v>
      </c>
      <c r="J430" s="297">
        <v>45850</v>
      </c>
      <c r="K430" s="298">
        <v>4570198578507</v>
      </c>
      <c r="L430" s="199"/>
      <c r="M430" s="58"/>
      <c r="N430" s="58"/>
      <c r="O430" s="79"/>
      <c r="P430" s="51"/>
      <c r="Q430" s="51"/>
      <c r="R430" s="51"/>
      <c r="S430" s="6" t="e">
        <f>#REF!*L430</f>
        <v>#REF!</v>
      </c>
      <c r="T430" s="6"/>
      <c r="U430" s="6"/>
      <c r="V430" s="6"/>
      <c r="W430" s="6"/>
      <c r="X430" s="6"/>
      <c r="Y430" s="4"/>
      <c r="Z430" s="4" t="s">
        <v>395</v>
      </c>
      <c r="AA430" s="4" t="s">
        <v>396</v>
      </c>
      <c r="AB430" s="4" t="s">
        <v>397</v>
      </c>
      <c r="AC430" s="4">
        <f t="shared" ref="AC430:AC434" si="56">L430</f>
        <v>0</v>
      </c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6"/>
      <c r="AS430" s="6"/>
      <c r="AT430" s="6"/>
      <c r="AU430" s="6"/>
      <c r="AV430" s="6"/>
      <c r="AW430" s="6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</row>
    <row r="431" spans="1:223" ht="20" customHeight="1">
      <c r="A431" s="46"/>
      <c r="B431" s="53"/>
      <c r="C431" s="256">
        <v>13</v>
      </c>
      <c r="D431" s="256">
        <v>11</v>
      </c>
      <c r="E431" s="256"/>
      <c r="F431" s="192">
        <v>9</v>
      </c>
      <c r="G431" s="290">
        <v>11000</v>
      </c>
      <c r="H431" s="193"/>
      <c r="I431" s="200" t="s">
        <v>78</v>
      </c>
      <c r="J431" s="299">
        <v>45851</v>
      </c>
      <c r="K431" s="300">
        <v>4570198578514</v>
      </c>
      <c r="L431" s="201"/>
      <c r="M431" s="58"/>
      <c r="N431" s="58"/>
      <c r="O431" s="79"/>
      <c r="P431" s="51"/>
      <c r="Q431" s="51"/>
      <c r="R431" s="51"/>
      <c r="S431" s="6" t="e">
        <f>#REF!*L431</f>
        <v>#REF!</v>
      </c>
      <c r="T431" s="6"/>
      <c r="U431" s="6"/>
      <c r="V431" s="6"/>
      <c r="W431" s="6"/>
      <c r="X431" s="6"/>
      <c r="Y431" s="4"/>
      <c r="Z431" s="4" t="s">
        <v>398</v>
      </c>
      <c r="AA431" s="4" t="s">
        <v>399</v>
      </c>
      <c r="AB431" s="4" t="s">
        <v>400</v>
      </c>
      <c r="AC431" s="4">
        <f t="shared" si="56"/>
        <v>0</v>
      </c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6"/>
      <c r="AS431" s="6"/>
      <c r="AT431" s="6"/>
      <c r="AU431" s="6"/>
      <c r="AV431" s="6"/>
      <c r="AW431" s="6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</row>
    <row r="432" spans="1:223" ht="20" customHeight="1">
      <c r="A432" s="46"/>
      <c r="B432" s="53"/>
      <c r="C432" s="256">
        <v>15</v>
      </c>
      <c r="D432" s="256">
        <v>12</v>
      </c>
      <c r="E432" s="256"/>
      <c r="F432" s="192">
        <v>6</v>
      </c>
      <c r="G432" s="290">
        <v>14000</v>
      </c>
      <c r="H432" s="193"/>
      <c r="I432" s="200" t="s">
        <v>78</v>
      </c>
      <c r="J432" s="299">
        <v>45852</v>
      </c>
      <c r="K432" s="300">
        <v>4570198578521</v>
      </c>
      <c r="L432" s="201"/>
      <c r="M432" s="58"/>
      <c r="N432" s="58"/>
      <c r="O432" s="79"/>
      <c r="P432" s="51"/>
      <c r="Q432" s="51"/>
      <c r="R432" s="51"/>
      <c r="S432" s="6" t="e">
        <f>#REF!*L432</f>
        <v>#REF!</v>
      </c>
      <c r="T432" s="6"/>
      <c r="U432" s="6"/>
      <c r="V432" s="6"/>
      <c r="W432" s="6"/>
      <c r="X432" s="6"/>
      <c r="Y432" s="4"/>
      <c r="Z432" s="4" t="s">
        <v>401</v>
      </c>
      <c r="AA432" s="4" t="s">
        <v>402</v>
      </c>
      <c r="AB432" s="4" t="s">
        <v>403</v>
      </c>
      <c r="AC432" s="4">
        <f t="shared" si="56"/>
        <v>0</v>
      </c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6"/>
      <c r="AS432" s="6"/>
      <c r="AT432" s="6"/>
      <c r="AU432" s="6"/>
      <c r="AV432" s="6"/>
      <c r="AW432" s="6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</row>
    <row r="433" spans="1:223" ht="20" customHeight="1">
      <c r="A433" s="46"/>
      <c r="B433" s="53"/>
      <c r="C433" s="256">
        <v>17</v>
      </c>
      <c r="D433" s="256">
        <v>14</v>
      </c>
      <c r="E433" s="256"/>
      <c r="F433" s="192">
        <v>6</v>
      </c>
      <c r="G433" s="290">
        <v>17000</v>
      </c>
      <c r="H433" s="193"/>
      <c r="I433" s="200" t="s">
        <v>78</v>
      </c>
      <c r="J433" s="299">
        <v>45853</v>
      </c>
      <c r="K433" s="300">
        <v>4570198578538</v>
      </c>
      <c r="L433" s="201"/>
      <c r="M433" s="58"/>
      <c r="N433" s="58"/>
      <c r="O433" s="79"/>
      <c r="P433" s="51"/>
      <c r="Q433" s="51"/>
      <c r="R433" s="51"/>
      <c r="S433" s="6" t="e">
        <f>#REF!*L433</f>
        <v>#REF!</v>
      </c>
      <c r="T433" s="6"/>
      <c r="U433" s="6"/>
      <c r="V433" s="6"/>
      <c r="W433" s="6"/>
      <c r="X433" s="6"/>
      <c r="Y433" s="4"/>
      <c r="Z433" s="4" t="s">
        <v>404</v>
      </c>
      <c r="AA433" s="4" t="s">
        <v>405</v>
      </c>
      <c r="AB433" s="4" t="s">
        <v>406</v>
      </c>
      <c r="AC433" s="4">
        <f t="shared" si="56"/>
        <v>0</v>
      </c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6"/>
      <c r="AS433" s="6"/>
      <c r="AT433" s="6"/>
      <c r="AU433" s="6"/>
      <c r="AV433" s="6"/>
      <c r="AW433" s="6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</row>
    <row r="434" spans="1:223" ht="20" customHeight="1">
      <c r="A434" s="46"/>
      <c r="B434" s="53"/>
      <c r="C434" s="256">
        <v>19</v>
      </c>
      <c r="D434" s="256">
        <v>16</v>
      </c>
      <c r="E434" s="256"/>
      <c r="F434" s="192">
        <v>4</v>
      </c>
      <c r="G434" s="290">
        <v>22000</v>
      </c>
      <c r="H434" s="193"/>
      <c r="I434" s="200" t="s">
        <v>78</v>
      </c>
      <c r="J434" s="299">
        <v>45854</v>
      </c>
      <c r="K434" s="300">
        <v>4570198578545</v>
      </c>
      <c r="L434" s="201"/>
      <c r="M434" s="58"/>
      <c r="N434" s="58"/>
      <c r="O434" s="79"/>
      <c r="P434" s="51"/>
      <c r="Q434" s="51"/>
      <c r="R434" s="51"/>
      <c r="S434" s="6" t="e">
        <f>#REF!*L434</f>
        <v>#REF!</v>
      </c>
      <c r="T434" s="6"/>
      <c r="U434" s="6"/>
      <c r="V434" s="6"/>
      <c r="W434" s="6"/>
      <c r="X434" s="6"/>
      <c r="Y434" s="4"/>
      <c r="Z434" s="4" t="s">
        <v>407</v>
      </c>
      <c r="AA434" s="4" t="s">
        <v>408</v>
      </c>
      <c r="AB434" s="4" t="s">
        <v>409</v>
      </c>
      <c r="AC434" s="4">
        <f t="shared" si="56"/>
        <v>0</v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6"/>
      <c r="AS434" s="6"/>
      <c r="AT434" s="6"/>
      <c r="AU434" s="6"/>
      <c r="AV434" s="6"/>
      <c r="AW434" s="6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</row>
    <row r="435" spans="1:223" ht="20" customHeight="1">
      <c r="A435" s="313" t="s">
        <v>410</v>
      </c>
      <c r="B435" s="313"/>
      <c r="C435" s="313"/>
      <c r="D435" s="313"/>
      <c r="E435" s="313"/>
      <c r="F435" s="313"/>
      <c r="G435" s="285"/>
      <c r="H435" s="93"/>
      <c r="I435" s="49"/>
      <c r="J435" s="62"/>
      <c r="K435" s="215"/>
      <c r="L435" s="88"/>
      <c r="M435" s="88"/>
      <c r="N435" s="25"/>
      <c r="O435" s="25"/>
      <c r="P435" s="25"/>
      <c r="Q435" s="25"/>
      <c r="R435" s="25"/>
      <c r="S435" s="6"/>
      <c r="T435" s="6"/>
      <c r="U435" s="6"/>
      <c r="V435" s="6"/>
      <c r="W435" s="6"/>
      <c r="X435" s="6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6"/>
      <c r="AS435" s="6"/>
      <c r="AT435" s="6"/>
      <c r="AU435" s="6"/>
      <c r="AV435" s="6"/>
      <c r="AW435" s="6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</row>
    <row r="436" spans="1:223" ht="20" customHeight="1">
      <c r="A436" s="18"/>
      <c r="B436" s="9"/>
      <c r="C436" s="18"/>
      <c r="D436" s="18"/>
      <c r="E436" s="18"/>
      <c r="F436" s="18"/>
      <c r="G436" s="281"/>
      <c r="H436" s="75"/>
      <c r="I436" s="49"/>
      <c r="J436" s="62"/>
      <c r="K436" s="33"/>
      <c r="L436" s="34"/>
      <c r="M436" s="34"/>
      <c r="N436" s="34"/>
      <c r="O436" s="34"/>
      <c r="P436" s="21"/>
      <c r="Q436" s="21"/>
      <c r="R436" s="21" t="s">
        <v>2</v>
      </c>
      <c r="S436" s="6"/>
      <c r="T436" s="6"/>
      <c r="U436" s="6"/>
      <c r="V436" s="6"/>
      <c r="W436" s="6"/>
      <c r="X436" s="6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6"/>
      <c r="AS436" s="6"/>
      <c r="AT436" s="6"/>
      <c r="AU436" s="6"/>
      <c r="AV436" s="6"/>
      <c r="AW436" s="6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</row>
    <row r="437" spans="1:223" ht="20" customHeight="1">
      <c r="A437" s="38"/>
      <c r="B437" s="39"/>
      <c r="C437" s="265" t="s">
        <v>3</v>
      </c>
      <c r="D437" s="265" t="s">
        <v>4</v>
      </c>
      <c r="E437" s="265" t="s">
        <v>5</v>
      </c>
      <c r="F437" s="265" t="s">
        <v>6</v>
      </c>
      <c r="G437" s="265" t="s">
        <v>1458</v>
      </c>
      <c r="H437" s="267" t="s">
        <v>1460</v>
      </c>
      <c r="I437" s="265"/>
      <c r="J437" s="266" t="s">
        <v>1459</v>
      </c>
      <c r="K437" s="212" t="s">
        <v>7</v>
      </c>
      <c r="L437" s="41" t="s">
        <v>8</v>
      </c>
      <c r="M437" s="41" t="s">
        <v>9</v>
      </c>
      <c r="N437" s="41"/>
      <c r="O437" s="41"/>
      <c r="P437" s="42"/>
      <c r="Q437" s="42"/>
      <c r="R437" s="42"/>
      <c r="S437" s="6"/>
      <c r="T437" s="6"/>
      <c r="U437" s="6"/>
      <c r="V437" s="6"/>
      <c r="W437" s="6"/>
      <c r="X437" s="6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6"/>
      <c r="AS437" s="6"/>
      <c r="AT437" s="6"/>
      <c r="AU437" s="6"/>
      <c r="AV437" s="6"/>
      <c r="AW437" s="6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</row>
    <row r="438" spans="1:223" ht="20" customHeight="1">
      <c r="A438" s="46"/>
      <c r="B438" s="9" t="s">
        <v>204</v>
      </c>
      <c r="C438" s="47">
        <v>14</v>
      </c>
      <c r="D438" s="47">
        <v>12</v>
      </c>
      <c r="E438" s="47"/>
      <c r="F438" s="48">
        <v>6</v>
      </c>
      <c r="G438" s="274">
        <v>7000</v>
      </c>
      <c r="H438" s="49"/>
      <c r="I438" s="187" t="s">
        <v>22</v>
      </c>
      <c r="J438" s="297">
        <v>45487</v>
      </c>
      <c r="K438" s="298">
        <v>4570198574875</v>
      </c>
      <c r="L438" s="199"/>
      <c r="M438" s="199"/>
      <c r="N438" s="22"/>
      <c r="O438" s="22"/>
      <c r="P438" s="51"/>
      <c r="Q438" s="51"/>
      <c r="R438" s="51"/>
      <c r="S438" s="6" t="e">
        <f>#REF!*L438</f>
        <v>#REF!</v>
      </c>
      <c r="T438" s="6" t="e">
        <f>#REF!*M438</f>
        <v>#REF!</v>
      </c>
      <c r="U438" s="6"/>
      <c r="V438" s="6"/>
      <c r="W438" s="6"/>
      <c r="X438" s="6"/>
      <c r="Y438" s="4"/>
      <c r="Z438" s="4" t="s">
        <v>411</v>
      </c>
      <c r="AA438" s="4" t="s">
        <v>412</v>
      </c>
      <c r="AB438" s="4" t="s">
        <v>413</v>
      </c>
      <c r="AC438" s="4">
        <f t="shared" ref="AC438:AC446" si="57">L438</f>
        <v>0</v>
      </c>
      <c r="AD438" s="4">
        <f t="shared" ref="AD438:AD446" si="58">+M438</f>
        <v>0</v>
      </c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6"/>
      <c r="AS438" s="6"/>
      <c r="AT438" s="6"/>
      <c r="AU438" s="6"/>
      <c r="AV438" s="6"/>
      <c r="AW438" s="6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</row>
    <row r="439" spans="1:223" ht="20" customHeight="1">
      <c r="A439" s="46"/>
      <c r="B439" s="9"/>
      <c r="C439" s="185"/>
      <c r="D439" s="185"/>
      <c r="E439" s="185"/>
      <c r="F439" s="186"/>
      <c r="G439" s="275"/>
      <c r="H439" s="187"/>
      <c r="I439" s="193" t="s">
        <v>26</v>
      </c>
      <c r="J439" s="299">
        <v>45855</v>
      </c>
      <c r="K439" s="300">
        <v>4570198578552</v>
      </c>
      <c r="L439" s="201"/>
      <c r="M439" s="201"/>
      <c r="N439" s="22"/>
      <c r="O439" s="22"/>
      <c r="P439" s="51"/>
      <c r="Q439" s="51"/>
      <c r="R439" s="51"/>
      <c r="S439" s="6"/>
      <c r="T439" s="6"/>
      <c r="U439" s="6"/>
      <c r="V439" s="6"/>
      <c r="W439" s="6"/>
      <c r="X439" s="6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6"/>
      <c r="AS439" s="6"/>
      <c r="AT439" s="6"/>
      <c r="AU439" s="6"/>
      <c r="AV439" s="6"/>
      <c r="AW439" s="6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</row>
    <row r="440" spans="1:223" ht="20" customHeight="1">
      <c r="A440" s="46"/>
      <c r="B440" s="53"/>
      <c r="C440" s="47">
        <v>16</v>
      </c>
      <c r="D440" s="47">
        <v>14</v>
      </c>
      <c r="E440" s="47"/>
      <c r="F440" s="48">
        <v>6</v>
      </c>
      <c r="G440" s="274">
        <v>8500</v>
      </c>
      <c r="H440" s="49"/>
      <c r="I440" s="193" t="s">
        <v>22</v>
      </c>
      <c r="J440" s="299">
        <v>45488</v>
      </c>
      <c r="K440" s="300">
        <v>4570198574882</v>
      </c>
      <c r="L440" s="201"/>
      <c r="M440" s="201"/>
      <c r="N440" s="79"/>
      <c r="O440" s="79"/>
      <c r="P440" s="51"/>
      <c r="Q440" s="51"/>
      <c r="R440" s="51"/>
      <c r="S440" s="6" t="e">
        <f>#REF!*L440</f>
        <v>#REF!</v>
      </c>
      <c r="T440" s="6" t="e">
        <f>#REF!*M440</f>
        <v>#REF!</v>
      </c>
      <c r="U440" s="6"/>
      <c r="V440" s="6"/>
      <c r="W440" s="6"/>
      <c r="X440" s="6"/>
      <c r="Y440" s="4"/>
      <c r="Z440" s="4" t="s">
        <v>414</v>
      </c>
      <c r="AA440" s="4" t="s">
        <v>415</v>
      </c>
      <c r="AB440" s="4" t="s">
        <v>416</v>
      </c>
      <c r="AC440" s="4">
        <f t="shared" si="57"/>
        <v>0</v>
      </c>
      <c r="AD440" s="4">
        <f t="shared" si="58"/>
        <v>0</v>
      </c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6"/>
      <c r="AS440" s="6"/>
      <c r="AT440" s="6"/>
      <c r="AU440" s="6"/>
      <c r="AV440" s="6"/>
      <c r="AW440" s="6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</row>
    <row r="441" spans="1:223" ht="20" customHeight="1">
      <c r="A441" s="46"/>
      <c r="B441" s="53"/>
      <c r="C441" s="185"/>
      <c r="D441" s="185"/>
      <c r="E441" s="185"/>
      <c r="F441" s="186"/>
      <c r="G441" s="275"/>
      <c r="H441" s="187"/>
      <c r="I441" s="193" t="s">
        <v>26</v>
      </c>
      <c r="J441" s="299">
        <v>45856</v>
      </c>
      <c r="K441" s="300">
        <v>4570198578569</v>
      </c>
      <c r="L441" s="201"/>
      <c r="M441" s="201"/>
      <c r="N441" s="79"/>
      <c r="O441" s="79"/>
      <c r="P441" s="51"/>
      <c r="Q441" s="51"/>
      <c r="R441" s="51"/>
      <c r="S441" s="6"/>
      <c r="T441" s="6"/>
      <c r="U441" s="6"/>
      <c r="V441" s="6"/>
      <c r="W441" s="6"/>
      <c r="X441" s="6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6"/>
      <c r="AS441" s="6"/>
      <c r="AT441" s="6"/>
      <c r="AU441" s="6"/>
      <c r="AV441" s="6"/>
      <c r="AW441" s="6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</row>
    <row r="442" spans="1:223" ht="20" customHeight="1">
      <c r="A442" s="46"/>
      <c r="B442" s="53"/>
      <c r="C442" s="47">
        <v>18</v>
      </c>
      <c r="D442" s="47">
        <v>19</v>
      </c>
      <c r="E442" s="47"/>
      <c r="F442" s="48">
        <v>4</v>
      </c>
      <c r="G442" s="274">
        <v>9500</v>
      </c>
      <c r="H442" s="49"/>
      <c r="I442" s="193" t="s">
        <v>22</v>
      </c>
      <c r="J442" s="299">
        <v>45489</v>
      </c>
      <c r="K442" s="300">
        <v>4570198574899</v>
      </c>
      <c r="L442" s="201"/>
      <c r="M442" s="201"/>
      <c r="N442" s="79"/>
      <c r="O442" s="79"/>
      <c r="P442" s="51"/>
      <c r="Q442" s="51"/>
      <c r="R442" s="51"/>
      <c r="S442" s="6" t="e">
        <f>#REF!*L442</f>
        <v>#REF!</v>
      </c>
      <c r="T442" s="6" t="e">
        <f>#REF!*M442</f>
        <v>#REF!</v>
      </c>
      <c r="U442" s="6"/>
      <c r="V442" s="6"/>
      <c r="W442" s="6"/>
      <c r="X442" s="6"/>
      <c r="Y442" s="4"/>
      <c r="Z442" s="4" t="s">
        <v>417</v>
      </c>
      <c r="AA442" s="4" t="s">
        <v>418</v>
      </c>
      <c r="AB442" s="4" t="s">
        <v>419</v>
      </c>
      <c r="AC442" s="4">
        <f t="shared" si="57"/>
        <v>0</v>
      </c>
      <c r="AD442" s="4">
        <f t="shared" si="58"/>
        <v>0</v>
      </c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6"/>
      <c r="AS442" s="6"/>
      <c r="AT442" s="6"/>
      <c r="AU442" s="6"/>
      <c r="AV442" s="6"/>
      <c r="AW442" s="6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</row>
    <row r="443" spans="1:223" ht="20" customHeight="1">
      <c r="A443" s="46"/>
      <c r="B443" s="53"/>
      <c r="C443" s="185"/>
      <c r="D443" s="185"/>
      <c r="E443" s="185"/>
      <c r="F443" s="186"/>
      <c r="G443" s="275"/>
      <c r="H443" s="187"/>
      <c r="I443" s="193" t="s">
        <v>26</v>
      </c>
      <c r="J443" s="299">
        <v>45857</v>
      </c>
      <c r="K443" s="300">
        <v>4570198578576</v>
      </c>
      <c r="L443" s="201"/>
      <c r="M443" s="201"/>
      <c r="N443" s="79"/>
      <c r="O443" s="79"/>
      <c r="P443" s="51"/>
      <c r="Q443" s="51"/>
      <c r="R443" s="51"/>
      <c r="S443" s="6"/>
      <c r="T443" s="6"/>
      <c r="U443" s="6"/>
      <c r="V443" s="6"/>
      <c r="W443" s="6"/>
      <c r="X443" s="6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6"/>
      <c r="AS443" s="6"/>
      <c r="AT443" s="6"/>
      <c r="AU443" s="6"/>
      <c r="AV443" s="6"/>
      <c r="AW443" s="6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</row>
    <row r="444" spans="1:223" ht="20" customHeight="1">
      <c r="A444" s="46"/>
      <c r="B444" s="53"/>
      <c r="C444" s="47">
        <v>21</v>
      </c>
      <c r="D444" s="47">
        <v>18</v>
      </c>
      <c r="E444" s="47"/>
      <c r="F444" s="48">
        <v>4</v>
      </c>
      <c r="G444" s="274">
        <v>15000</v>
      </c>
      <c r="H444" s="49"/>
      <c r="I444" s="193" t="s">
        <v>22</v>
      </c>
      <c r="J444" s="299">
        <v>45490</v>
      </c>
      <c r="K444" s="300">
        <v>4570198574905</v>
      </c>
      <c r="L444" s="201"/>
      <c r="M444" s="201"/>
      <c r="N444" s="79"/>
      <c r="O444" s="79"/>
      <c r="P444" s="51"/>
      <c r="Q444" s="51"/>
      <c r="R444" s="51"/>
      <c r="S444" s="6" t="e">
        <f>#REF!*L444</f>
        <v>#REF!</v>
      </c>
      <c r="T444" s="6" t="e">
        <f>#REF!*M444</f>
        <v>#REF!</v>
      </c>
      <c r="U444" s="6"/>
      <c r="V444" s="6"/>
      <c r="W444" s="6"/>
      <c r="X444" s="6"/>
      <c r="Y444" s="4"/>
      <c r="Z444" s="4" t="s">
        <v>420</v>
      </c>
      <c r="AA444" s="4" t="s">
        <v>421</v>
      </c>
      <c r="AB444" s="4" t="s">
        <v>422</v>
      </c>
      <c r="AC444" s="4">
        <f t="shared" si="57"/>
        <v>0</v>
      </c>
      <c r="AD444" s="4">
        <f t="shared" si="58"/>
        <v>0</v>
      </c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6"/>
      <c r="AS444" s="6"/>
      <c r="AT444" s="6"/>
      <c r="AU444" s="6"/>
      <c r="AV444" s="6"/>
      <c r="AW444" s="6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</row>
    <row r="445" spans="1:223" ht="20" customHeight="1">
      <c r="A445" s="46"/>
      <c r="B445" s="53"/>
      <c r="C445" s="185"/>
      <c r="D445" s="185"/>
      <c r="E445" s="185"/>
      <c r="F445" s="186"/>
      <c r="G445" s="275"/>
      <c r="H445" s="187"/>
      <c r="I445" s="193" t="s">
        <v>26</v>
      </c>
      <c r="J445" s="299">
        <v>45858</v>
      </c>
      <c r="K445" s="300">
        <v>4570198578583</v>
      </c>
      <c r="L445" s="201"/>
      <c r="M445" s="201"/>
      <c r="N445" s="79"/>
      <c r="O445" s="79"/>
      <c r="P445" s="51"/>
      <c r="Q445" s="51"/>
      <c r="R445" s="51"/>
      <c r="S445" s="6"/>
      <c r="T445" s="6"/>
      <c r="U445" s="6"/>
      <c r="V445" s="6"/>
      <c r="W445" s="6"/>
      <c r="X445" s="6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6"/>
      <c r="AS445" s="6"/>
      <c r="AT445" s="6"/>
      <c r="AU445" s="6"/>
      <c r="AV445" s="6"/>
      <c r="AW445" s="6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</row>
    <row r="446" spans="1:223" ht="20" customHeight="1">
      <c r="A446" s="46"/>
      <c r="B446" s="53"/>
      <c r="C446" s="47">
        <v>25</v>
      </c>
      <c r="D446" s="47">
        <v>22</v>
      </c>
      <c r="E446" s="47"/>
      <c r="F446" s="48">
        <v>2</v>
      </c>
      <c r="G446" s="274">
        <v>22000</v>
      </c>
      <c r="H446" s="49"/>
      <c r="I446" s="193" t="s">
        <v>22</v>
      </c>
      <c r="J446" s="299">
        <v>45859</v>
      </c>
      <c r="K446" s="300">
        <v>4570198578590</v>
      </c>
      <c r="L446" s="201"/>
      <c r="M446" s="201"/>
      <c r="N446" s="79"/>
      <c r="O446" s="79"/>
      <c r="P446" s="51"/>
      <c r="Q446" s="51"/>
      <c r="R446" s="51"/>
      <c r="S446" s="6" t="e">
        <f>#REF!*L446</f>
        <v>#REF!</v>
      </c>
      <c r="T446" s="6" t="e">
        <f>#REF!*M446</f>
        <v>#REF!</v>
      </c>
      <c r="U446" s="6"/>
      <c r="V446" s="6"/>
      <c r="W446" s="6"/>
      <c r="X446" s="6"/>
      <c r="Y446" s="4"/>
      <c r="Z446" s="4" t="s">
        <v>423</v>
      </c>
      <c r="AA446" s="4" t="s">
        <v>424</v>
      </c>
      <c r="AB446" s="4" t="s">
        <v>425</v>
      </c>
      <c r="AC446" s="4">
        <f t="shared" si="57"/>
        <v>0</v>
      </c>
      <c r="AD446" s="4">
        <f t="shared" si="58"/>
        <v>0</v>
      </c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6"/>
      <c r="AS446" s="6"/>
      <c r="AT446" s="6"/>
      <c r="AU446" s="6"/>
      <c r="AV446" s="6"/>
      <c r="AW446" s="6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</row>
    <row r="447" spans="1:223" ht="20" customHeight="1">
      <c r="A447" s="46"/>
      <c r="B447" s="53"/>
      <c r="C447" s="185"/>
      <c r="D447" s="185"/>
      <c r="E447" s="185"/>
      <c r="F447" s="186"/>
      <c r="G447" s="275"/>
      <c r="H447" s="187"/>
      <c r="I447" s="193" t="s">
        <v>26</v>
      </c>
      <c r="J447" s="299">
        <v>45860</v>
      </c>
      <c r="K447" s="300">
        <v>4570198578606</v>
      </c>
      <c r="L447" s="201"/>
      <c r="M447" s="201"/>
      <c r="N447" s="79"/>
      <c r="O447" s="79"/>
      <c r="P447" s="51"/>
      <c r="Q447" s="51"/>
      <c r="R447" s="51"/>
      <c r="S447" s="6"/>
      <c r="T447" s="6"/>
      <c r="U447" s="6"/>
      <c r="V447" s="6"/>
      <c r="W447" s="6"/>
      <c r="X447" s="6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6"/>
      <c r="AS447" s="6"/>
      <c r="AT447" s="6"/>
      <c r="AU447" s="6"/>
      <c r="AV447" s="6"/>
      <c r="AW447" s="6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</row>
    <row r="448" spans="1:223" ht="20" customHeight="1">
      <c r="A448" s="313" t="s">
        <v>426</v>
      </c>
      <c r="B448" s="313"/>
      <c r="C448" s="313"/>
      <c r="D448" s="313"/>
      <c r="E448" s="313"/>
      <c r="F448" s="313"/>
      <c r="G448" s="285"/>
      <c r="H448" s="93"/>
      <c r="I448" s="49"/>
      <c r="J448" s="62"/>
      <c r="K448" s="215"/>
      <c r="L448" s="88"/>
      <c r="M448" s="88"/>
      <c r="N448" s="25"/>
      <c r="O448" s="25"/>
      <c r="P448" s="25"/>
      <c r="Q448" s="25"/>
      <c r="R448" s="25"/>
      <c r="S448" s="6"/>
      <c r="T448" s="6"/>
      <c r="U448" s="6"/>
      <c r="V448" s="6"/>
      <c r="W448" s="6"/>
      <c r="X448" s="6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6"/>
      <c r="AS448" s="6"/>
      <c r="AT448" s="6"/>
      <c r="AU448" s="6"/>
      <c r="AV448" s="6"/>
      <c r="AW448" s="6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</row>
    <row r="449" spans="1:223" ht="20" customHeight="1">
      <c r="A449" s="18"/>
      <c r="B449" s="9"/>
      <c r="C449" s="18"/>
      <c r="D449" s="18"/>
      <c r="E449" s="18"/>
      <c r="F449" s="18"/>
      <c r="G449" s="281"/>
      <c r="H449" s="75"/>
      <c r="I449" s="49"/>
      <c r="J449" s="62"/>
      <c r="K449" s="33"/>
      <c r="L449" s="34"/>
      <c r="M449" s="34"/>
      <c r="N449" s="34"/>
      <c r="O449" s="34"/>
      <c r="P449" s="21"/>
      <c r="Q449" s="21"/>
      <c r="R449" s="21" t="s">
        <v>2</v>
      </c>
      <c r="S449" s="6"/>
      <c r="T449" s="6"/>
      <c r="U449" s="6"/>
      <c r="V449" s="6"/>
      <c r="W449" s="6"/>
      <c r="X449" s="6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6"/>
      <c r="AS449" s="6"/>
      <c r="AT449" s="6"/>
      <c r="AU449" s="6"/>
      <c r="AV449" s="6"/>
      <c r="AW449" s="6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</row>
    <row r="450" spans="1:223" ht="20" customHeight="1">
      <c r="A450" s="38"/>
      <c r="B450" s="39"/>
      <c r="C450" s="265" t="s">
        <v>3</v>
      </c>
      <c r="D450" s="265" t="s">
        <v>4</v>
      </c>
      <c r="E450" s="265" t="s">
        <v>5</v>
      </c>
      <c r="F450" s="265" t="s">
        <v>6</v>
      </c>
      <c r="G450" s="265" t="s">
        <v>1458</v>
      </c>
      <c r="H450" s="267" t="s">
        <v>1460</v>
      </c>
      <c r="I450" s="265"/>
      <c r="J450" s="266" t="s">
        <v>1459</v>
      </c>
      <c r="K450" s="212" t="s">
        <v>7</v>
      </c>
      <c r="L450" s="41" t="s">
        <v>8</v>
      </c>
      <c r="M450" s="41" t="s">
        <v>9</v>
      </c>
      <c r="N450" s="41"/>
      <c r="O450" s="41"/>
      <c r="P450" s="42"/>
      <c r="Q450" s="42"/>
      <c r="R450" s="42"/>
      <c r="S450" s="6"/>
      <c r="T450" s="6"/>
      <c r="U450" s="6"/>
      <c r="V450" s="6"/>
      <c r="W450" s="6"/>
      <c r="X450" s="6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6"/>
      <c r="AS450" s="6"/>
      <c r="AT450" s="6"/>
      <c r="AU450" s="6"/>
      <c r="AV450" s="6"/>
      <c r="AW450" s="6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</row>
    <row r="451" spans="1:223" ht="20" customHeight="1">
      <c r="A451" s="46"/>
      <c r="B451" s="9" t="s">
        <v>204</v>
      </c>
      <c r="C451" s="47">
        <v>21</v>
      </c>
      <c r="D451" s="47">
        <v>20</v>
      </c>
      <c r="E451" s="47"/>
      <c r="F451" s="48">
        <v>4</v>
      </c>
      <c r="G451" s="274">
        <v>22000</v>
      </c>
      <c r="H451" s="49"/>
      <c r="I451" s="187" t="s">
        <v>22</v>
      </c>
      <c r="J451" s="297">
        <v>45861</v>
      </c>
      <c r="K451" s="298">
        <v>4570198578613</v>
      </c>
      <c r="L451" s="199"/>
      <c r="M451" s="199"/>
      <c r="N451" s="22"/>
      <c r="O451" s="22"/>
      <c r="P451" s="51"/>
      <c r="Q451" s="51"/>
      <c r="R451" s="51"/>
      <c r="S451" s="6" t="e">
        <f>#REF!*L451</f>
        <v>#REF!</v>
      </c>
      <c r="T451" s="6" t="e">
        <f>#REF!*M451</f>
        <v>#REF!</v>
      </c>
      <c r="U451" s="6"/>
      <c r="V451" s="6"/>
      <c r="W451" s="6"/>
      <c r="X451" s="6"/>
      <c r="Y451" s="4"/>
      <c r="Z451" s="4" t="s">
        <v>427</v>
      </c>
      <c r="AA451" s="4" t="s">
        <v>428</v>
      </c>
      <c r="AB451" s="4" t="s">
        <v>429</v>
      </c>
      <c r="AC451" s="4">
        <f t="shared" ref="AC451:AC455" si="59">L451</f>
        <v>0</v>
      </c>
      <c r="AD451" s="4">
        <f t="shared" ref="AD451:AD455" si="60">+M451</f>
        <v>0</v>
      </c>
      <c r="AE451" s="4"/>
      <c r="AF451" s="4"/>
      <c r="AG451" s="4"/>
      <c r="AH451" s="4"/>
      <c r="AI451" s="4"/>
      <c r="AJ451" s="4"/>
      <c r="AK451" s="4"/>
      <c r="AL451" s="110"/>
      <c r="AM451" s="4"/>
      <c r="AN451" s="4"/>
      <c r="AO451" s="4"/>
      <c r="AP451" s="4"/>
      <c r="AQ451" s="4"/>
      <c r="AR451" s="6"/>
      <c r="AS451" s="6"/>
      <c r="AT451" s="6"/>
      <c r="AU451" s="6"/>
      <c r="AV451" s="6"/>
      <c r="AW451" s="6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</row>
    <row r="452" spans="1:223" ht="20" customHeight="1">
      <c r="A452" s="46"/>
      <c r="B452" s="9"/>
      <c r="C452" s="185"/>
      <c r="D452" s="185"/>
      <c r="E452" s="185"/>
      <c r="F452" s="186"/>
      <c r="G452" s="275"/>
      <c r="H452" s="187"/>
      <c r="I452" s="193" t="s">
        <v>26</v>
      </c>
      <c r="J452" s="299">
        <v>45862</v>
      </c>
      <c r="K452" s="300">
        <v>4570198578620</v>
      </c>
      <c r="L452" s="201"/>
      <c r="M452" s="201"/>
      <c r="N452" s="22"/>
      <c r="O452" s="22"/>
      <c r="P452" s="51"/>
      <c r="Q452" s="51"/>
      <c r="R452" s="51"/>
      <c r="S452" s="6"/>
      <c r="T452" s="6"/>
      <c r="U452" s="6"/>
      <c r="V452" s="6"/>
      <c r="W452" s="6"/>
      <c r="X452" s="6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110"/>
      <c r="AM452" s="4"/>
      <c r="AN452" s="4"/>
      <c r="AO452" s="4"/>
      <c r="AP452" s="4"/>
      <c r="AQ452" s="4"/>
      <c r="AR452" s="6"/>
      <c r="AS452" s="6"/>
      <c r="AT452" s="6"/>
      <c r="AU452" s="6"/>
      <c r="AV452" s="6"/>
      <c r="AW452" s="6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</row>
    <row r="453" spans="1:223" ht="20" customHeight="1">
      <c r="A453" s="46"/>
      <c r="B453" s="53"/>
      <c r="C453" s="47">
        <v>25</v>
      </c>
      <c r="D453" s="47">
        <v>24</v>
      </c>
      <c r="E453" s="47"/>
      <c r="F453" s="48">
        <v>4</v>
      </c>
      <c r="G453" s="274">
        <v>33000</v>
      </c>
      <c r="H453" s="49"/>
      <c r="I453" s="193" t="s">
        <v>22</v>
      </c>
      <c r="J453" s="299">
        <v>45863</v>
      </c>
      <c r="K453" s="300">
        <v>4570198578637</v>
      </c>
      <c r="L453" s="201"/>
      <c r="M453" s="201"/>
      <c r="N453" s="79"/>
      <c r="O453" s="79"/>
      <c r="P453" s="51"/>
      <c r="Q453" s="51"/>
      <c r="R453" s="51"/>
      <c r="S453" s="6" t="e">
        <f>#REF!*L453</f>
        <v>#REF!</v>
      </c>
      <c r="T453" s="6" t="e">
        <f>#REF!*M453</f>
        <v>#REF!</v>
      </c>
      <c r="U453" s="6"/>
      <c r="V453" s="6"/>
      <c r="W453" s="6"/>
      <c r="X453" s="6"/>
      <c r="Y453" s="4"/>
      <c r="Z453" s="4" t="s">
        <v>430</v>
      </c>
      <c r="AA453" s="4" t="s">
        <v>431</v>
      </c>
      <c r="AB453" s="4" t="s">
        <v>432</v>
      </c>
      <c r="AC453" s="4">
        <f t="shared" si="59"/>
        <v>0</v>
      </c>
      <c r="AD453" s="4">
        <f t="shared" si="60"/>
        <v>0</v>
      </c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6"/>
      <c r="AS453" s="6"/>
      <c r="AT453" s="6"/>
      <c r="AU453" s="6"/>
      <c r="AV453" s="6"/>
      <c r="AW453" s="6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</row>
    <row r="454" spans="1:223" ht="20" customHeight="1">
      <c r="A454" s="46"/>
      <c r="B454" s="53"/>
      <c r="C454" s="185"/>
      <c r="D454" s="185"/>
      <c r="E454" s="185"/>
      <c r="F454" s="186"/>
      <c r="G454" s="275"/>
      <c r="H454" s="187"/>
      <c r="I454" s="193" t="s">
        <v>26</v>
      </c>
      <c r="J454" s="299">
        <v>45864</v>
      </c>
      <c r="K454" s="300">
        <v>4570198578644</v>
      </c>
      <c r="L454" s="201"/>
      <c r="M454" s="201"/>
      <c r="N454" s="79"/>
      <c r="O454" s="79"/>
      <c r="P454" s="51"/>
      <c r="Q454" s="51"/>
      <c r="R454" s="51"/>
      <c r="S454" s="6"/>
      <c r="T454" s="6"/>
      <c r="U454" s="6"/>
      <c r="V454" s="6"/>
      <c r="W454" s="6"/>
      <c r="X454" s="6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6"/>
      <c r="AS454" s="6"/>
      <c r="AT454" s="6"/>
      <c r="AU454" s="6"/>
      <c r="AV454" s="6"/>
      <c r="AW454" s="6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</row>
    <row r="455" spans="1:223" ht="20" customHeight="1">
      <c r="A455" s="46"/>
      <c r="B455" s="53"/>
      <c r="C455" s="47">
        <v>30</v>
      </c>
      <c r="D455" s="47">
        <v>30</v>
      </c>
      <c r="E455" s="47"/>
      <c r="F455" s="48">
        <v>2</v>
      </c>
      <c r="G455" s="274">
        <v>43000</v>
      </c>
      <c r="H455" s="49"/>
      <c r="I455" s="193" t="s">
        <v>22</v>
      </c>
      <c r="J455" s="299">
        <v>45865</v>
      </c>
      <c r="K455" s="300">
        <v>4570198578651</v>
      </c>
      <c r="L455" s="201"/>
      <c r="M455" s="201"/>
      <c r="N455" s="79"/>
      <c r="O455" s="79"/>
      <c r="P455" s="51"/>
      <c r="Q455" s="51"/>
      <c r="R455" s="51"/>
      <c r="S455" s="6" t="e">
        <f>#REF!*L455</f>
        <v>#REF!</v>
      </c>
      <c r="T455" s="6" t="e">
        <f>#REF!*M455</f>
        <v>#REF!</v>
      </c>
      <c r="U455" s="6"/>
      <c r="V455" s="6"/>
      <c r="W455" s="6"/>
      <c r="X455" s="6"/>
      <c r="Y455" s="4"/>
      <c r="Z455" s="4" t="s">
        <v>433</v>
      </c>
      <c r="AA455" s="4" t="s">
        <v>434</v>
      </c>
      <c r="AB455" s="4" t="s">
        <v>435</v>
      </c>
      <c r="AC455" s="4">
        <f t="shared" si="59"/>
        <v>0</v>
      </c>
      <c r="AD455" s="4">
        <f t="shared" si="60"/>
        <v>0</v>
      </c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6"/>
      <c r="AS455" s="6"/>
      <c r="AT455" s="6"/>
      <c r="AU455" s="6"/>
      <c r="AV455" s="6"/>
      <c r="AW455" s="6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</row>
    <row r="456" spans="1:223" ht="20" customHeight="1">
      <c r="A456" s="46"/>
      <c r="B456" s="53"/>
      <c r="C456" s="185"/>
      <c r="D456" s="185"/>
      <c r="E456" s="185"/>
      <c r="F456" s="186"/>
      <c r="G456" s="275"/>
      <c r="H456" s="187"/>
      <c r="I456" s="193" t="s">
        <v>26</v>
      </c>
      <c r="J456" s="299">
        <v>45866</v>
      </c>
      <c r="K456" s="300">
        <v>4570198578668</v>
      </c>
      <c r="L456" s="201"/>
      <c r="M456" s="201"/>
      <c r="N456" s="79"/>
      <c r="O456" s="79"/>
      <c r="P456" s="51"/>
      <c r="Q456" s="51"/>
      <c r="R456" s="51"/>
      <c r="S456" s="6"/>
      <c r="T456" s="6"/>
      <c r="U456" s="6"/>
      <c r="V456" s="6"/>
      <c r="W456" s="6"/>
      <c r="X456" s="6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6"/>
      <c r="AS456" s="6"/>
      <c r="AT456" s="6"/>
      <c r="AU456" s="6"/>
      <c r="AV456" s="6"/>
      <c r="AW456" s="6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</row>
    <row r="457" spans="1:223" ht="20" customHeight="1">
      <c r="A457" s="313" t="s">
        <v>436</v>
      </c>
      <c r="B457" s="313"/>
      <c r="C457" s="313"/>
      <c r="D457" s="313"/>
      <c r="E457" s="313"/>
      <c r="F457" s="313"/>
      <c r="G457" s="313"/>
      <c r="H457" s="313"/>
      <c r="I457" s="313"/>
      <c r="J457" s="313"/>
      <c r="K457" s="313"/>
      <c r="L457" s="313"/>
      <c r="M457" s="313"/>
      <c r="N457" s="315"/>
      <c r="O457" s="315"/>
      <c r="P457" s="315"/>
      <c r="Q457" s="315"/>
      <c r="R457" s="315"/>
      <c r="S457" s="6"/>
      <c r="T457" s="6"/>
      <c r="U457" s="6"/>
      <c r="V457" s="6"/>
      <c r="W457" s="6"/>
      <c r="X457" s="6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</row>
    <row r="458" spans="1:223" ht="20" customHeight="1">
      <c r="A458" s="31"/>
      <c r="B458" s="111"/>
      <c r="C458" s="31"/>
      <c r="D458" s="31"/>
      <c r="E458" s="31"/>
      <c r="F458" s="31"/>
      <c r="G458" s="273"/>
      <c r="H458" s="32"/>
      <c r="I458" s="32"/>
      <c r="J458" s="222"/>
      <c r="K458" s="33"/>
      <c r="L458" s="34"/>
      <c r="M458" s="34"/>
      <c r="N458" s="34"/>
      <c r="O458" s="34"/>
      <c r="P458" s="21"/>
      <c r="Q458" s="21"/>
      <c r="R458" s="21" t="s">
        <v>2</v>
      </c>
      <c r="S458" s="6"/>
      <c r="T458" s="6"/>
      <c r="U458" s="6"/>
      <c r="V458" s="6"/>
      <c r="W458" s="6"/>
      <c r="X458" s="6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</row>
    <row r="459" spans="1:223" ht="20" customHeight="1">
      <c r="A459" s="316"/>
      <c r="B459" s="316"/>
      <c r="C459" s="265" t="s">
        <v>3</v>
      </c>
      <c r="D459" s="265" t="s">
        <v>4</v>
      </c>
      <c r="E459" s="265" t="s">
        <v>5</v>
      </c>
      <c r="F459" s="265" t="s">
        <v>6</v>
      </c>
      <c r="G459" s="265" t="s">
        <v>1458</v>
      </c>
      <c r="H459" s="267" t="s">
        <v>1460</v>
      </c>
      <c r="I459" s="265"/>
      <c r="J459" s="266" t="s">
        <v>1459</v>
      </c>
      <c r="K459" s="212" t="s">
        <v>7</v>
      </c>
      <c r="L459" s="41" t="s">
        <v>8</v>
      </c>
      <c r="M459" s="41" t="s">
        <v>9</v>
      </c>
      <c r="N459" s="41"/>
      <c r="O459" s="41"/>
      <c r="P459" s="42"/>
      <c r="Q459" s="42"/>
      <c r="R459" s="42"/>
      <c r="S459" s="6" t="s">
        <v>10</v>
      </c>
      <c r="T459" s="6" t="s">
        <v>11</v>
      </c>
      <c r="U459" s="6" t="s">
        <v>12</v>
      </c>
      <c r="V459" s="6" t="s">
        <v>13</v>
      </c>
      <c r="W459" s="6" t="s">
        <v>14</v>
      </c>
      <c r="X459" s="6" t="s">
        <v>15</v>
      </c>
      <c r="Y459" s="4"/>
      <c r="Z459" s="4" t="s">
        <v>17</v>
      </c>
      <c r="AA459" s="4" t="s">
        <v>18</v>
      </c>
      <c r="AB459" s="4" t="s">
        <v>19</v>
      </c>
      <c r="AC459" s="4" t="s">
        <v>10</v>
      </c>
      <c r="AD459" s="4" t="s">
        <v>11</v>
      </c>
      <c r="AE459" s="4" t="s">
        <v>12</v>
      </c>
      <c r="AF459" s="4" t="s">
        <v>13</v>
      </c>
      <c r="AG459" s="4" t="s">
        <v>14</v>
      </c>
      <c r="AH459" s="4" t="s">
        <v>15</v>
      </c>
      <c r="AI459" s="4"/>
      <c r="AJ459" s="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</row>
    <row r="460" spans="1:223" ht="20" customHeight="1">
      <c r="A460" s="46"/>
      <c r="B460" s="18" t="s">
        <v>437</v>
      </c>
      <c r="C460" s="47">
        <v>12</v>
      </c>
      <c r="D460" s="47">
        <v>7</v>
      </c>
      <c r="E460" s="47"/>
      <c r="F460" s="48">
        <v>12</v>
      </c>
      <c r="G460" s="274">
        <v>6000</v>
      </c>
      <c r="H460" s="49"/>
      <c r="I460" s="187" t="s">
        <v>22</v>
      </c>
      <c r="J460" s="297">
        <v>45867</v>
      </c>
      <c r="K460" s="298">
        <v>4570198578675</v>
      </c>
      <c r="L460" s="199"/>
      <c r="M460" s="199"/>
      <c r="N460" s="22"/>
      <c r="O460" s="22"/>
      <c r="P460" s="51"/>
      <c r="Q460" s="51"/>
      <c r="R460" s="51"/>
      <c r="S460" s="6" t="e">
        <f>#REF!*L460</f>
        <v>#REF!</v>
      </c>
      <c r="T460" s="6" t="e">
        <f>#REF!*M460</f>
        <v>#REF!</v>
      </c>
      <c r="U460" s="6"/>
      <c r="V460" s="6"/>
      <c r="W460" s="6"/>
      <c r="X460" s="6"/>
      <c r="Y460" s="4"/>
      <c r="Z460" s="4" t="s">
        <v>438</v>
      </c>
      <c r="AA460" s="4" t="s">
        <v>439</v>
      </c>
      <c r="AB460" s="4" t="s">
        <v>440</v>
      </c>
      <c r="AC460" s="4">
        <f>L460</f>
        <v>0</v>
      </c>
      <c r="AD460" s="4">
        <f>+M460</f>
        <v>0</v>
      </c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6"/>
      <c r="AS460" s="6"/>
      <c r="AT460" s="6"/>
      <c r="AU460" s="6"/>
      <c r="AV460" s="6"/>
      <c r="AW460" s="6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 t="s">
        <v>440</v>
      </c>
      <c r="BJ460" s="4"/>
      <c r="BK460" s="4" t="s">
        <v>441</v>
      </c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</row>
    <row r="461" spans="1:223" ht="20" customHeight="1">
      <c r="A461" s="46"/>
      <c r="B461" s="233"/>
      <c r="C461" s="185"/>
      <c r="D461" s="185"/>
      <c r="E461" s="185"/>
      <c r="F461" s="186"/>
      <c r="G461" s="275"/>
      <c r="H461" s="187"/>
      <c r="I461" s="193" t="s">
        <v>26</v>
      </c>
      <c r="J461" s="299">
        <v>45868</v>
      </c>
      <c r="K461" s="300">
        <v>4570198578682</v>
      </c>
      <c r="L461" s="201"/>
      <c r="M461" s="201"/>
      <c r="N461" s="22"/>
      <c r="O461" s="22"/>
      <c r="P461" s="51"/>
      <c r="Q461" s="51"/>
      <c r="R461" s="51"/>
      <c r="S461" s="6"/>
      <c r="T461" s="6"/>
      <c r="U461" s="6"/>
      <c r="V461" s="6"/>
      <c r="W461" s="6"/>
      <c r="X461" s="6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6"/>
      <c r="AS461" s="6"/>
      <c r="AT461" s="6"/>
      <c r="AU461" s="6"/>
      <c r="AV461" s="6"/>
      <c r="AW461" s="6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</row>
    <row r="462" spans="1:223" ht="20" customHeight="1">
      <c r="A462" s="46"/>
      <c r="B462" s="46" t="s">
        <v>442</v>
      </c>
      <c r="C462" s="47">
        <v>14</v>
      </c>
      <c r="D462" s="47">
        <v>12</v>
      </c>
      <c r="E462" s="47"/>
      <c r="F462" s="48">
        <v>12</v>
      </c>
      <c r="G462" s="274">
        <v>7000</v>
      </c>
      <c r="H462" s="49"/>
      <c r="I462" s="193" t="s">
        <v>22</v>
      </c>
      <c r="J462" s="299">
        <v>45869</v>
      </c>
      <c r="K462" s="300">
        <v>4570198578699</v>
      </c>
      <c r="L462" s="201"/>
      <c r="M462" s="201"/>
      <c r="N462" s="79"/>
      <c r="O462" s="79"/>
      <c r="P462" s="51"/>
      <c r="Q462" s="51"/>
      <c r="R462" s="51"/>
      <c r="S462" s="6" t="e">
        <f>#REF!*L462</f>
        <v>#REF!</v>
      </c>
      <c r="T462" s="6" t="e">
        <f>#REF!*M462</f>
        <v>#REF!</v>
      </c>
      <c r="U462" s="6"/>
      <c r="V462" s="6"/>
      <c r="W462" s="6"/>
      <c r="X462" s="6"/>
      <c r="Y462" s="4"/>
      <c r="Z462" s="4" t="s">
        <v>443</v>
      </c>
      <c r="AA462" s="4" t="s">
        <v>444</v>
      </c>
      <c r="AB462" s="4" t="s">
        <v>445</v>
      </c>
      <c r="AC462" s="4">
        <f>L462</f>
        <v>0</v>
      </c>
      <c r="AD462" s="4">
        <f>+M462</f>
        <v>0</v>
      </c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6"/>
      <c r="AS462" s="6"/>
      <c r="AT462" s="6"/>
      <c r="AU462" s="6"/>
      <c r="AV462" s="6"/>
      <c r="AW462" s="6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 t="s">
        <v>445</v>
      </c>
      <c r="BJ462" s="4"/>
      <c r="BK462" s="4" t="s">
        <v>446</v>
      </c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</row>
    <row r="463" spans="1:223" ht="20" customHeight="1">
      <c r="A463" s="46"/>
      <c r="B463" s="234"/>
      <c r="C463" s="185"/>
      <c r="D463" s="185"/>
      <c r="E463" s="185"/>
      <c r="F463" s="186"/>
      <c r="G463" s="275"/>
      <c r="H463" s="187"/>
      <c r="I463" s="193" t="s">
        <v>26</v>
      </c>
      <c r="J463" s="299">
        <v>45870</v>
      </c>
      <c r="K463" s="300">
        <v>4570198578705</v>
      </c>
      <c r="L463" s="201"/>
      <c r="M463" s="201"/>
      <c r="N463" s="79"/>
      <c r="O463" s="79"/>
      <c r="P463" s="51"/>
      <c r="Q463" s="51"/>
      <c r="R463" s="51"/>
      <c r="S463" s="6"/>
      <c r="T463" s="6"/>
      <c r="U463" s="6"/>
      <c r="V463" s="6"/>
      <c r="W463" s="6"/>
      <c r="X463" s="6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6"/>
      <c r="AS463" s="6"/>
      <c r="AT463" s="6"/>
      <c r="AU463" s="6"/>
      <c r="AV463" s="6"/>
      <c r="AW463" s="6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</row>
    <row r="464" spans="1:223" ht="20" customHeight="1">
      <c r="A464" s="3"/>
      <c r="B464" s="46" t="s">
        <v>447</v>
      </c>
      <c r="C464" s="47">
        <v>16</v>
      </c>
      <c r="D464" s="47">
        <v>15</v>
      </c>
      <c r="E464" s="47"/>
      <c r="F464" s="48">
        <v>6</v>
      </c>
      <c r="G464" s="274">
        <v>8500</v>
      </c>
      <c r="H464" s="49"/>
      <c r="I464" s="193" t="s">
        <v>22</v>
      </c>
      <c r="J464" s="299">
        <v>45871</v>
      </c>
      <c r="K464" s="300">
        <v>4570198578712</v>
      </c>
      <c r="L464" s="201"/>
      <c r="M464" s="201"/>
      <c r="N464" s="79"/>
      <c r="O464" s="79"/>
      <c r="P464" s="51"/>
      <c r="Q464" s="51"/>
      <c r="R464" s="51"/>
      <c r="S464" s="6" t="e">
        <f>#REF!*L464</f>
        <v>#REF!</v>
      </c>
      <c r="T464" s="6" t="e">
        <f>#REF!*M464</f>
        <v>#REF!</v>
      </c>
      <c r="U464" s="6"/>
      <c r="V464" s="6"/>
      <c r="W464" s="6"/>
      <c r="X464" s="6"/>
      <c r="Y464" s="4"/>
      <c r="Z464" s="4" t="s">
        <v>448</v>
      </c>
      <c r="AA464" s="4" t="s">
        <v>449</v>
      </c>
      <c r="AB464" s="4" t="s">
        <v>450</v>
      </c>
      <c r="AC464" s="4">
        <f>L464</f>
        <v>0</v>
      </c>
      <c r="AD464" s="4">
        <f>+M464</f>
        <v>0</v>
      </c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6"/>
      <c r="AS464" s="6"/>
      <c r="AT464" s="6"/>
      <c r="AU464" s="6"/>
      <c r="AV464" s="6"/>
      <c r="AW464" s="6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 t="s">
        <v>450</v>
      </c>
      <c r="BJ464" s="4"/>
      <c r="BK464" s="4" t="s">
        <v>451</v>
      </c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</row>
    <row r="465" spans="1:223" ht="20" customHeight="1">
      <c r="A465" s="3"/>
      <c r="B465" s="234"/>
      <c r="C465" s="185"/>
      <c r="D465" s="185"/>
      <c r="E465" s="185"/>
      <c r="F465" s="186"/>
      <c r="G465" s="275"/>
      <c r="H465" s="187"/>
      <c r="I465" s="193" t="s">
        <v>26</v>
      </c>
      <c r="J465" s="299">
        <v>45872</v>
      </c>
      <c r="K465" s="300">
        <v>4570198578729</v>
      </c>
      <c r="L465" s="201"/>
      <c r="M465" s="201"/>
      <c r="N465" s="79"/>
      <c r="O465" s="79"/>
      <c r="P465" s="51"/>
      <c r="Q465" s="51"/>
      <c r="R465" s="51"/>
      <c r="S465" s="6"/>
      <c r="T465" s="6"/>
      <c r="U465" s="6"/>
      <c r="V465" s="6"/>
      <c r="W465" s="6"/>
      <c r="X465" s="6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6"/>
      <c r="AS465" s="6"/>
      <c r="AT465" s="6"/>
      <c r="AU465" s="6"/>
      <c r="AV465" s="6"/>
      <c r="AW465" s="6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</row>
    <row r="466" spans="1:223" ht="20" customHeight="1">
      <c r="A466" s="46"/>
      <c r="B466" s="46" t="s">
        <v>452</v>
      </c>
      <c r="C466" s="47">
        <v>21</v>
      </c>
      <c r="D466" s="47">
        <v>19</v>
      </c>
      <c r="E466" s="47"/>
      <c r="F466" s="48">
        <v>4</v>
      </c>
      <c r="G466" s="274">
        <v>16000</v>
      </c>
      <c r="H466" s="49"/>
      <c r="I466" s="193" t="s">
        <v>22</v>
      </c>
      <c r="J466" s="299">
        <v>45873</v>
      </c>
      <c r="K466" s="300">
        <v>4570198578736</v>
      </c>
      <c r="L466" s="201"/>
      <c r="M466" s="201"/>
      <c r="N466" s="79"/>
      <c r="O466" s="79"/>
      <c r="P466" s="51"/>
      <c r="Q466" s="51"/>
      <c r="R466" s="51"/>
      <c r="S466" s="6" t="e">
        <f>#REF!*L466</f>
        <v>#REF!</v>
      </c>
      <c r="T466" s="6" t="e">
        <f>#REF!*M466</f>
        <v>#REF!</v>
      </c>
      <c r="U466" s="6"/>
      <c r="V466" s="6"/>
      <c r="W466" s="6"/>
      <c r="X466" s="6"/>
      <c r="Y466" s="4"/>
      <c r="Z466" s="4" t="s">
        <v>453</v>
      </c>
      <c r="AA466" s="4" t="s">
        <v>454</v>
      </c>
      <c r="AB466" s="4" t="s">
        <v>455</v>
      </c>
      <c r="AC466" s="4">
        <f>L466</f>
        <v>0</v>
      </c>
      <c r="AD466" s="4">
        <f>+M466</f>
        <v>0</v>
      </c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6"/>
      <c r="AS466" s="6"/>
      <c r="AT466" s="6"/>
      <c r="AU466" s="6"/>
      <c r="AV466" s="6"/>
      <c r="AW466" s="6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 t="s">
        <v>455</v>
      </c>
      <c r="BJ466" s="4"/>
      <c r="BK466" s="4" t="s">
        <v>456</v>
      </c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</row>
    <row r="467" spans="1:223" ht="20" customHeight="1">
      <c r="A467" s="46"/>
      <c r="B467" s="234"/>
      <c r="C467" s="185"/>
      <c r="D467" s="185"/>
      <c r="E467" s="185"/>
      <c r="F467" s="186"/>
      <c r="G467" s="275"/>
      <c r="H467" s="187"/>
      <c r="I467" s="193" t="s">
        <v>26</v>
      </c>
      <c r="J467" s="299">
        <v>45874</v>
      </c>
      <c r="K467" s="300">
        <v>4570198578743</v>
      </c>
      <c r="L467" s="201"/>
      <c r="M467" s="201"/>
      <c r="N467" s="79"/>
      <c r="O467" s="79"/>
      <c r="P467" s="51"/>
      <c r="Q467" s="51"/>
      <c r="R467" s="51"/>
      <c r="S467" s="6"/>
      <c r="T467" s="6"/>
      <c r="U467" s="6"/>
      <c r="V467" s="6"/>
      <c r="W467" s="6"/>
      <c r="X467" s="6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6"/>
      <c r="AS467" s="6"/>
      <c r="AT467" s="6"/>
      <c r="AU467" s="6"/>
      <c r="AV467" s="6"/>
      <c r="AW467" s="6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</row>
    <row r="468" spans="1:223" ht="20" customHeight="1">
      <c r="A468" s="46"/>
      <c r="B468" s="46" t="s">
        <v>457</v>
      </c>
      <c r="C468" s="47">
        <v>25</v>
      </c>
      <c r="D468" s="47">
        <v>22</v>
      </c>
      <c r="E468" s="47"/>
      <c r="F468" s="48">
        <v>4</v>
      </c>
      <c r="G468" s="274">
        <v>22000</v>
      </c>
      <c r="H468" s="49"/>
      <c r="I468" s="193" t="s">
        <v>22</v>
      </c>
      <c r="J468" s="299">
        <v>45875</v>
      </c>
      <c r="K468" s="300">
        <v>4570198578750</v>
      </c>
      <c r="L468" s="201"/>
      <c r="M468" s="201"/>
      <c r="N468" s="79"/>
      <c r="O468" s="79"/>
      <c r="P468" s="51"/>
      <c r="Q468" s="51"/>
      <c r="R468" s="51"/>
      <c r="S468" s="6" t="e">
        <f>#REF!*L468</f>
        <v>#REF!</v>
      </c>
      <c r="T468" s="6" t="e">
        <f>#REF!*M468</f>
        <v>#REF!</v>
      </c>
      <c r="U468" s="6"/>
      <c r="V468" s="6"/>
      <c r="W468" s="6"/>
      <c r="X468" s="6"/>
      <c r="Y468" s="4"/>
      <c r="Z468" s="4" t="s">
        <v>458</v>
      </c>
      <c r="AA468" s="4" t="s">
        <v>459</v>
      </c>
      <c r="AB468" s="4" t="s">
        <v>460</v>
      </c>
      <c r="AC468" s="4">
        <f>L468</f>
        <v>0</v>
      </c>
      <c r="AD468" s="4">
        <f>+M468</f>
        <v>0</v>
      </c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6"/>
      <c r="AS468" s="6"/>
      <c r="AT468" s="6"/>
      <c r="AU468" s="6"/>
      <c r="AV468" s="6"/>
      <c r="AW468" s="6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 t="s">
        <v>460</v>
      </c>
      <c r="BJ468" s="4"/>
      <c r="BK468" s="4" t="s">
        <v>461</v>
      </c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</row>
    <row r="469" spans="1:223" ht="20" customHeight="1">
      <c r="A469" s="46"/>
      <c r="B469" s="234"/>
      <c r="C469" s="185"/>
      <c r="D469" s="185"/>
      <c r="E469" s="185"/>
      <c r="F469" s="186"/>
      <c r="G469" s="275"/>
      <c r="H469" s="187"/>
      <c r="I469" s="193" t="s">
        <v>26</v>
      </c>
      <c r="J469" s="299">
        <v>45876</v>
      </c>
      <c r="K469" s="300">
        <v>4570198578767</v>
      </c>
      <c r="L469" s="201"/>
      <c r="M469" s="201"/>
      <c r="N469" s="79"/>
      <c r="O469" s="79"/>
      <c r="P469" s="51"/>
      <c r="Q469" s="51"/>
      <c r="R469" s="51"/>
      <c r="S469" s="6"/>
      <c r="T469" s="6"/>
      <c r="U469" s="6"/>
      <c r="V469" s="6"/>
      <c r="W469" s="6"/>
      <c r="X469" s="6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6"/>
      <c r="AS469" s="6"/>
      <c r="AT469" s="6"/>
      <c r="AU469" s="6"/>
      <c r="AV469" s="6"/>
      <c r="AW469" s="6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</row>
    <row r="470" spans="1:223" ht="20" customHeight="1">
      <c r="A470" s="46"/>
      <c r="B470" s="2"/>
      <c r="C470" s="108"/>
      <c r="D470" s="108"/>
      <c r="E470" s="108"/>
      <c r="F470" s="109"/>
      <c r="G470" s="274"/>
      <c r="H470" s="49"/>
      <c r="I470" s="49"/>
      <c r="J470" s="62"/>
      <c r="K470" s="20"/>
      <c r="L470" s="58"/>
      <c r="M470" s="58"/>
      <c r="N470" s="51"/>
      <c r="O470" s="51"/>
      <c r="P470" s="51"/>
      <c r="Q470" s="51"/>
      <c r="R470" s="51"/>
      <c r="S470" s="6"/>
      <c r="T470" s="6"/>
      <c r="U470" s="6"/>
      <c r="V470" s="6"/>
      <c r="W470" s="6"/>
      <c r="X470" s="6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6"/>
      <c r="AS470" s="6"/>
      <c r="AT470" s="6"/>
      <c r="AU470" s="6"/>
      <c r="AV470" s="6"/>
      <c r="AW470" s="6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</row>
    <row r="471" spans="1:223" ht="20" customHeight="1">
      <c r="A471" s="86" t="s">
        <v>462</v>
      </c>
      <c r="B471" s="87"/>
      <c r="C471" s="88"/>
      <c r="D471" s="88"/>
      <c r="E471" s="88"/>
      <c r="F471" s="88"/>
      <c r="G471" s="285"/>
      <c r="H471" s="93"/>
      <c r="I471" s="93"/>
      <c r="J471" s="112"/>
      <c r="K471" s="215"/>
      <c r="L471" s="88"/>
      <c r="M471" s="88"/>
      <c r="N471" s="25"/>
      <c r="O471" s="25"/>
      <c r="P471" s="25"/>
      <c r="Q471" s="25"/>
      <c r="R471" s="25"/>
      <c r="S471" s="6"/>
      <c r="T471" s="6"/>
      <c r="U471" s="6"/>
      <c r="V471" s="6"/>
      <c r="W471" s="6"/>
      <c r="X471" s="6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6"/>
      <c r="AS471" s="6"/>
      <c r="AT471" s="6"/>
      <c r="AU471" s="6"/>
      <c r="AV471" s="6"/>
      <c r="AW471" s="6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</row>
    <row r="472" spans="1:223" ht="20" customHeight="1">
      <c r="A472" s="18"/>
      <c r="B472" s="9"/>
      <c r="C472" s="13"/>
      <c r="D472" s="13"/>
      <c r="E472" s="13"/>
      <c r="F472" s="13"/>
      <c r="G472" s="288"/>
      <c r="H472" s="98"/>
      <c r="I472" s="98"/>
      <c r="J472" s="99"/>
      <c r="K472" s="33"/>
      <c r="L472" s="34"/>
      <c r="M472" s="34"/>
      <c r="N472" s="34"/>
      <c r="O472" s="34"/>
      <c r="P472" s="34"/>
      <c r="Q472" s="34"/>
      <c r="R472" s="34"/>
      <c r="S472" s="6"/>
      <c r="T472" s="6"/>
      <c r="U472" s="6"/>
      <c r="V472" s="6"/>
      <c r="W472" s="6"/>
      <c r="X472" s="6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6"/>
      <c r="AS472" s="6"/>
      <c r="AT472" s="6"/>
      <c r="AU472" s="6"/>
      <c r="AV472" s="6"/>
      <c r="AW472" s="6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</row>
    <row r="473" spans="1:223" ht="20" customHeight="1">
      <c r="A473" s="38"/>
      <c r="B473" s="39"/>
      <c r="C473" s="265" t="s">
        <v>3</v>
      </c>
      <c r="D473" s="265" t="s">
        <v>4</v>
      </c>
      <c r="E473" s="265" t="s">
        <v>5</v>
      </c>
      <c r="F473" s="265" t="s">
        <v>6</v>
      </c>
      <c r="G473" s="265" t="s">
        <v>1458</v>
      </c>
      <c r="H473" s="267" t="s">
        <v>1460</v>
      </c>
      <c r="I473" s="265"/>
      <c r="J473" s="266" t="s">
        <v>1459</v>
      </c>
      <c r="K473" s="212" t="s">
        <v>7</v>
      </c>
      <c r="L473" s="41" t="s">
        <v>8</v>
      </c>
      <c r="M473" s="41" t="s">
        <v>9</v>
      </c>
      <c r="N473" s="41"/>
      <c r="O473" s="41"/>
      <c r="P473" s="41"/>
      <c r="Q473" s="41"/>
      <c r="R473" s="41"/>
      <c r="S473" s="6"/>
      <c r="T473" s="6"/>
      <c r="U473" s="6"/>
      <c r="V473" s="6"/>
      <c r="W473" s="6"/>
      <c r="X473" s="6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6"/>
      <c r="AS473" s="6"/>
      <c r="AT473" s="6"/>
      <c r="AU473" s="6"/>
      <c r="AV473" s="6"/>
      <c r="AW473" s="6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</row>
    <row r="474" spans="1:223" ht="20" customHeight="1">
      <c r="A474" s="46"/>
      <c r="B474" s="9" t="s">
        <v>463</v>
      </c>
      <c r="C474" s="47">
        <v>25</v>
      </c>
      <c r="D474" s="47">
        <v>13</v>
      </c>
      <c r="E474" s="54" t="s">
        <v>27</v>
      </c>
      <c r="F474" s="48">
        <v>3</v>
      </c>
      <c r="G474" s="274">
        <v>12000</v>
      </c>
      <c r="H474" s="49"/>
      <c r="I474" s="187" t="s">
        <v>22</v>
      </c>
      <c r="J474" s="297">
        <v>42888</v>
      </c>
      <c r="K474" s="298">
        <v>4582528498881</v>
      </c>
      <c r="L474" s="199"/>
      <c r="M474" s="199"/>
      <c r="N474" s="22"/>
      <c r="O474" s="22"/>
      <c r="P474" s="22"/>
      <c r="Q474" s="22"/>
      <c r="R474" s="22"/>
      <c r="S474" s="6" t="e">
        <f>#REF!*L474</f>
        <v>#REF!</v>
      </c>
      <c r="T474" s="6" t="e">
        <f>#REF!*M474</f>
        <v>#REF!</v>
      </c>
      <c r="U474" s="6"/>
      <c r="V474" s="6"/>
      <c r="W474" s="6"/>
      <c r="X474" s="6"/>
      <c r="Y474" s="4"/>
      <c r="Z474" s="4" t="s">
        <v>464</v>
      </c>
      <c r="AA474" s="4" t="s">
        <v>38</v>
      </c>
      <c r="AB474" s="4" t="s">
        <v>465</v>
      </c>
      <c r="AC474" s="4">
        <f>L474</f>
        <v>0</v>
      </c>
      <c r="AD474" s="4">
        <f>+M474</f>
        <v>0</v>
      </c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6"/>
      <c r="AS474" s="6"/>
      <c r="AT474" s="6"/>
      <c r="AU474" s="6"/>
      <c r="AV474" s="6"/>
      <c r="AW474" s="6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</row>
    <row r="475" spans="1:223" ht="20" customHeight="1">
      <c r="A475" s="46"/>
      <c r="B475" s="9"/>
      <c r="C475" s="185"/>
      <c r="D475" s="185"/>
      <c r="E475" s="191" t="s">
        <v>27</v>
      </c>
      <c r="F475" s="186"/>
      <c r="G475" s="275"/>
      <c r="H475" s="187"/>
      <c r="I475" s="193" t="s">
        <v>26</v>
      </c>
      <c r="J475" s="299">
        <v>42889</v>
      </c>
      <c r="K475" s="300">
        <v>4582528498898</v>
      </c>
      <c r="L475" s="201"/>
      <c r="M475" s="201"/>
      <c r="N475" s="22"/>
      <c r="O475" s="22"/>
      <c r="P475" s="22"/>
      <c r="Q475" s="22"/>
      <c r="R475" s="22"/>
      <c r="S475" s="6"/>
      <c r="T475" s="6"/>
      <c r="U475" s="6"/>
      <c r="V475" s="6"/>
      <c r="W475" s="6"/>
      <c r="X475" s="6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6"/>
      <c r="AS475" s="6"/>
      <c r="AT475" s="6"/>
      <c r="AU475" s="6"/>
      <c r="AV475" s="6"/>
      <c r="AW475" s="6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</row>
    <row r="476" spans="1:223" ht="20" customHeight="1">
      <c r="A476" s="46"/>
      <c r="B476" s="9"/>
      <c r="C476" s="47">
        <v>30</v>
      </c>
      <c r="D476" s="47">
        <v>16</v>
      </c>
      <c r="E476" s="47"/>
      <c r="F476" s="48">
        <v>3</v>
      </c>
      <c r="G476" s="274">
        <v>22000</v>
      </c>
      <c r="H476" s="49"/>
      <c r="I476" s="193" t="s">
        <v>22</v>
      </c>
      <c r="J476" s="299">
        <v>45877</v>
      </c>
      <c r="K476" s="300">
        <v>4570198578774</v>
      </c>
      <c r="L476" s="201"/>
      <c r="M476" s="201"/>
      <c r="N476" s="22"/>
      <c r="O476" s="22"/>
      <c r="P476" s="22"/>
      <c r="Q476" s="22"/>
      <c r="R476" s="22"/>
      <c r="S476" s="6" t="e">
        <f>#REF!*L476</f>
        <v>#REF!</v>
      </c>
      <c r="T476" s="6" t="e">
        <f>#REF!*M476</f>
        <v>#REF!</v>
      </c>
      <c r="U476" s="6"/>
      <c r="V476" s="6"/>
      <c r="W476" s="6"/>
      <c r="X476" s="6"/>
      <c r="Y476" s="4"/>
      <c r="Z476" s="4" t="s">
        <v>466</v>
      </c>
      <c r="AA476" s="4" t="s">
        <v>41</v>
      </c>
      <c r="AB476" s="4" t="s">
        <v>467</v>
      </c>
      <c r="AC476" s="4">
        <f>L476</f>
        <v>0</v>
      </c>
      <c r="AD476" s="4">
        <f>+M476</f>
        <v>0</v>
      </c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6"/>
      <c r="AS476" s="6"/>
      <c r="AT476" s="6"/>
      <c r="AU476" s="6"/>
      <c r="AV476" s="6"/>
      <c r="AW476" s="6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</row>
    <row r="477" spans="1:223" ht="20" customHeight="1">
      <c r="A477" s="46"/>
      <c r="B477" s="9"/>
      <c r="C477" s="185"/>
      <c r="D477" s="185"/>
      <c r="E477" s="185"/>
      <c r="F477" s="186"/>
      <c r="G477" s="275"/>
      <c r="H477" s="187"/>
      <c r="I477" s="193" t="s">
        <v>26</v>
      </c>
      <c r="J477" s="299">
        <v>45878</v>
      </c>
      <c r="K477" s="300">
        <v>4570198578781</v>
      </c>
      <c r="L477" s="201"/>
      <c r="M477" s="201"/>
      <c r="N477" s="22"/>
      <c r="O477" s="22"/>
      <c r="P477" s="22"/>
      <c r="Q477" s="22"/>
      <c r="R477" s="22"/>
      <c r="S477" s="6"/>
      <c r="T477" s="6"/>
      <c r="U477" s="6"/>
      <c r="V477" s="6"/>
      <c r="W477" s="6"/>
      <c r="X477" s="6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6"/>
      <c r="AS477" s="6"/>
      <c r="AT477" s="6"/>
      <c r="AU477" s="6"/>
      <c r="AV477" s="6"/>
      <c r="AW477" s="6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</row>
    <row r="478" spans="1:223" ht="20" customHeight="1">
      <c r="A478" s="46"/>
      <c r="B478" s="53" t="s">
        <v>468</v>
      </c>
      <c r="C478" s="47">
        <v>30</v>
      </c>
      <c r="D478" s="47">
        <v>16</v>
      </c>
      <c r="E478" s="47"/>
      <c r="F478" s="48">
        <v>3</v>
      </c>
      <c r="G478" s="274">
        <v>17000</v>
      </c>
      <c r="H478" s="49"/>
      <c r="I478" s="193" t="s">
        <v>22</v>
      </c>
      <c r="J478" s="299">
        <v>45879</v>
      </c>
      <c r="K478" s="300">
        <v>4570198578798</v>
      </c>
      <c r="L478" s="201"/>
      <c r="M478" s="201"/>
      <c r="N478" s="22"/>
      <c r="O478" s="22"/>
      <c r="P478" s="22"/>
      <c r="Q478" s="22"/>
      <c r="R478" s="22"/>
      <c r="S478" s="6" t="e">
        <f>#REF!*L478</f>
        <v>#REF!</v>
      </c>
      <c r="T478" s="6" t="e">
        <f>#REF!*M478</f>
        <v>#REF!</v>
      </c>
      <c r="U478" s="6"/>
      <c r="V478" s="6"/>
      <c r="W478" s="6"/>
      <c r="X478" s="6"/>
      <c r="Y478" s="4"/>
      <c r="Z478" s="4" t="s">
        <v>466</v>
      </c>
      <c r="AA478" s="4"/>
      <c r="AB478" s="4" t="s">
        <v>467</v>
      </c>
      <c r="AC478" s="4">
        <f>L478</f>
        <v>0</v>
      </c>
      <c r="AD478" s="4">
        <f>+M478</f>
        <v>0</v>
      </c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6"/>
      <c r="AS478" s="6"/>
      <c r="AT478" s="6"/>
      <c r="AU478" s="6"/>
      <c r="AV478" s="6"/>
      <c r="AW478" s="6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</row>
    <row r="479" spans="1:223" ht="20" customHeight="1">
      <c r="A479" s="46"/>
      <c r="B479" s="53"/>
      <c r="C479" s="185"/>
      <c r="D479" s="185"/>
      <c r="E479" s="185"/>
      <c r="F479" s="186"/>
      <c r="G479" s="275"/>
      <c r="H479" s="187"/>
      <c r="I479" s="193" t="s">
        <v>26</v>
      </c>
      <c r="J479" s="299">
        <v>45880</v>
      </c>
      <c r="K479" s="300">
        <v>4570198578804</v>
      </c>
      <c r="L479" s="201"/>
      <c r="M479" s="201"/>
      <c r="N479" s="22"/>
      <c r="O479" s="22"/>
      <c r="P479" s="22"/>
      <c r="Q479" s="22"/>
      <c r="R479" s="22"/>
      <c r="S479" s="6"/>
      <c r="T479" s="6"/>
      <c r="U479" s="6"/>
      <c r="V479" s="6"/>
      <c r="W479" s="6"/>
      <c r="X479" s="6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6"/>
      <c r="AS479" s="6"/>
      <c r="AT479" s="6"/>
      <c r="AU479" s="6"/>
      <c r="AV479" s="6"/>
      <c r="AW479" s="6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</row>
    <row r="480" spans="1:223" ht="20" customHeight="1">
      <c r="A480" s="46"/>
      <c r="B480" s="53"/>
      <c r="C480" s="47"/>
      <c r="D480" s="47"/>
      <c r="E480" s="47"/>
      <c r="F480" s="48"/>
      <c r="G480" s="274"/>
      <c r="H480" s="49"/>
      <c r="I480" s="49"/>
      <c r="J480" s="62"/>
      <c r="K480" s="20"/>
      <c r="L480" s="34"/>
      <c r="M480" s="34"/>
      <c r="N480" s="22"/>
      <c r="O480" s="22"/>
      <c r="P480" s="22"/>
      <c r="Q480" s="22"/>
      <c r="R480" s="22"/>
      <c r="S480" s="6"/>
      <c r="T480" s="6"/>
      <c r="U480" s="6"/>
      <c r="V480" s="6"/>
      <c r="W480" s="6"/>
      <c r="X480" s="6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6"/>
      <c r="AS480" s="6"/>
      <c r="AT480" s="6"/>
      <c r="AU480" s="6"/>
      <c r="AV480" s="6"/>
      <c r="AW480" s="6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</row>
    <row r="481" spans="1:223" ht="20" customHeight="1">
      <c r="A481" s="46"/>
      <c r="B481" s="53"/>
      <c r="C481" s="47"/>
      <c r="D481" s="47"/>
      <c r="E481" s="47"/>
      <c r="F481" s="48"/>
      <c r="G481" s="274"/>
      <c r="H481" s="49"/>
      <c r="I481" s="49"/>
      <c r="J481" s="62"/>
      <c r="K481" s="20"/>
      <c r="L481" s="41" t="s">
        <v>126</v>
      </c>
      <c r="M481" s="41" t="s">
        <v>71</v>
      </c>
      <c r="N481" s="22"/>
      <c r="O481" s="22"/>
      <c r="P481" s="22"/>
      <c r="Q481" s="22"/>
      <c r="R481" s="22"/>
      <c r="S481" s="6"/>
      <c r="T481" s="6"/>
      <c r="U481" s="6"/>
      <c r="V481" s="6"/>
      <c r="W481" s="6"/>
      <c r="X481" s="6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6"/>
      <c r="AS481" s="6"/>
      <c r="AT481" s="6"/>
      <c r="AU481" s="6"/>
      <c r="AV481" s="6"/>
      <c r="AW481" s="6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</row>
    <row r="482" spans="1:223" ht="20" customHeight="1">
      <c r="A482" s="46"/>
      <c r="B482" s="53" t="s">
        <v>469</v>
      </c>
      <c r="C482" s="47">
        <v>12</v>
      </c>
      <c r="D482" s="47">
        <v>20</v>
      </c>
      <c r="E482" s="47"/>
      <c r="F482" s="48">
        <v>4</v>
      </c>
      <c r="G482" s="274">
        <v>18000</v>
      </c>
      <c r="H482" s="49"/>
      <c r="I482" s="198" t="s">
        <v>78</v>
      </c>
      <c r="J482" s="297">
        <v>45881</v>
      </c>
      <c r="K482" s="298">
        <v>4570198578811</v>
      </c>
      <c r="L482" s="199"/>
      <c r="M482" s="235"/>
      <c r="N482" s="22"/>
      <c r="O482" s="22"/>
      <c r="P482" s="22"/>
      <c r="Q482" s="22"/>
      <c r="R482" s="22"/>
      <c r="S482" s="6" t="e">
        <f>#REF!*L482</f>
        <v>#REF!</v>
      </c>
      <c r="T482" s="6" t="e">
        <f>#REF!*M482</f>
        <v>#REF!</v>
      </c>
      <c r="U482" s="6"/>
      <c r="V482" s="6"/>
      <c r="W482" s="6"/>
      <c r="X482" s="6"/>
      <c r="Y482" s="4"/>
      <c r="Z482" s="4" t="s">
        <v>470</v>
      </c>
      <c r="AA482" s="4"/>
      <c r="AB482" s="4" t="s">
        <v>471</v>
      </c>
      <c r="AC482" s="4">
        <f>L482</f>
        <v>0</v>
      </c>
      <c r="AD482" s="4">
        <f>+M482</f>
        <v>0</v>
      </c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6"/>
      <c r="AS482" s="6"/>
      <c r="AT482" s="6"/>
      <c r="AU482" s="6"/>
      <c r="AV482" s="6"/>
      <c r="AW482" s="6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</row>
    <row r="483" spans="1:223" ht="20" customHeight="1">
      <c r="A483" s="46"/>
      <c r="B483" s="53"/>
      <c r="C483" s="185"/>
      <c r="D483" s="185"/>
      <c r="E483" s="185"/>
      <c r="F483" s="186"/>
      <c r="G483" s="275"/>
      <c r="H483" s="187"/>
      <c r="I483" s="200" t="s">
        <v>82</v>
      </c>
      <c r="J483" s="299">
        <v>45882</v>
      </c>
      <c r="K483" s="300">
        <v>4570198578828</v>
      </c>
      <c r="L483" s="201"/>
      <c r="M483" s="236"/>
      <c r="N483" s="22"/>
      <c r="O483" s="22"/>
      <c r="P483" s="22"/>
      <c r="Q483" s="22"/>
      <c r="R483" s="22"/>
      <c r="S483" s="6"/>
      <c r="T483" s="6"/>
      <c r="U483" s="6"/>
      <c r="V483" s="6"/>
      <c r="W483" s="6"/>
      <c r="X483" s="6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6"/>
      <c r="AS483" s="6"/>
      <c r="AT483" s="6"/>
      <c r="AU483" s="6"/>
      <c r="AV483" s="6"/>
      <c r="AW483" s="6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</row>
    <row r="484" spans="1:223" ht="20" customHeight="1">
      <c r="A484" s="46"/>
      <c r="B484" s="53"/>
      <c r="C484" s="47">
        <v>20</v>
      </c>
      <c r="D484" s="47">
        <v>25</v>
      </c>
      <c r="E484" s="47"/>
      <c r="F484" s="48">
        <v>2</v>
      </c>
      <c r="G484" s="274">
        <v>38000</v>
      </c>
      <c r="H484" s="49"/>
      <c r="I484" s="200" t="s">
        <v>78</v>
      </c>
      <c r="J484" s="299">
        <v>45883</v>
      </c>
      <c r="K484" s="300">
        <v>4570198578835</v>
      </c>
      <c r="L484" s="201"/>
      <c r="M484" s="201"/>
      <c r="N484" s="22"/>
      <c r="O484" s="22"/>
      <c r="P484" s="22"/>
      <c r="Q484" s="22"/>
      <c r="R484" s="22"/>
      <c r="S484" s="6" t="e">
        <f>#REF!*L484</f>
        <v>#REF!</v>
      </c>
      <c r="T484" s="6" t="e">
        <f>#REF!*M484</f>
        <v>#REF!</v>
      </c>
      <c r="U484" s="6"/>
      <c r="V484" s="6"/>
      <c r="W484" s="6"/>
      <c r="X484" s="6"/>
      <c r="Y484" s="4"/>
      <c r="Z484" s="4" t="s">
        <v>472</v>
      </c>
      <c r="AA484" s="4"/>
      <c r="AB484" s="4" t="s">
        <v>472</v>
      </c>
      <c r="AC484" s="4">
        <f>L484</f>
        <v>0</v>
      </c>
      <c r="AD484" s="4">
        <f>+M484</f>
        <v>0</v>
      </c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6"/>
      <c r="AS484" s="6"/>
      <c r="AT484" s="6"/>
      <c r="AU484" s="6"/>
      <c r="AV484" s="6"/>
      <c r="AW484" s="6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</row>
    <row r="485" spans="1:223" ht="20" customHeight="1">
      <c r="A485" s="46"/>
      <c r="B485" s="53"/>
      <c r="C485" s="185"/>
      <c r="D485" s="185"/>
      <c r="E485" s="185"/>
      <c r="F485" s="186"/>
      <c r="G485" s="275"/>
      <c r="H485" s="187"/>
      <c r="I485" s="200" t="s">
        <v>82</v>
      </c>
      <c r="J485" s="299">
        <v>45884</v>
      </c>
      <c r="K485" s="300">
        <v>4570198578842</v>
      </c>
      <c r="L485" s="201"/>
      <c r="M485" s="201"/>
      <c r="N485" s="22"/>
      <c r="O485" s="22"/>
      <c r="P485" s="22"/>
      <c r="Q485" s="22"/>
      <c r="R485" s="22"/>
      <c r="S485" s="6"/>
      <c r="T485" s="6"/>
      <c r="U485" s="6"/>
      <c r="V485" s="6"/>
      <c r="W485" s="6"/>
      <c r="X485" s="6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6"/>
      <c r="AS485" s="6"/>
      <c r="AT485" s="6"/>
      <c r="AU485" s="6"/>
      <c r="AV485" s="6"/>
      <c r="AW485" s="6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</row>
    <row r="486" spans="1:223" ht="20" customHeight="1">
      <c r="A486" s="313" t="s">
        <v>473</v>
      </c>
      <c r="B486" s="314"/>
      <c r="C486" s="314"/>
      <c r="D486" s="314"/>
      <c r="E486" s="314"/>
      <c r="F486" s="314"/>
      <c r="G486" s="314"/>
      <c r="H486" s="314"/>
      <c r="I486" s="314"/>
      <c r="J486" s="314"/>
      <c r="K486" s="314"/>
      <c r="L486" s="314"/>
      <c r="M486" s="314"/>
      <c r="N486" s="315"/>
      <c r="O486" s="315"/>
      <c r="P486" s="315"/>
      <c r="Q486" s="315"/>
      <c r="R486" s="315"/>
      <c r="S486" s="6"/>
      <c r="T486" s="6"/>
      <c r="U486" s="6"/>
      <c r="V486" s="6"/>
      <c r="W486" s="6"/>
      <c r="X486" s="6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</row>
    <row r="487" spans="1:223" ht="20" customHeight="1">
      <c r="A487" s="31"/>
      <c r="B487" s="111"/>
      <c r="C487" s="31"/>
      <c r="D487" s="31"/>
      <c r="E487" s="31"/>
      <c r="F487" s="31"/>
      <c r="G487" s="273"/>
      <c r="H487" s="32"/>
      <c r="I487" s="32"/>
      <c r="J487" s="222"/>
      <c r="K487" s="33"/>
      <c r="L487" s="34"/>
      <c r="M487" s="34"/>
      <c r="N487" s="34"/>
      <c r="O487" s="34"/>
      <c r="P487" s="21"/>
      <c r="Q487" s="21"/>
      <c r="R487" s="21" t="s">
        <v>2</v>
      </c>
      <c r="S487" s="6"/>
      <c r="T487" s="6"/>
      <c r="U487" s="6"/>
      <c r="V487" s="6"/>
      <c r="W487" s="6"/>
      <c r="X487" s="6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</row>
    <row r="488" spans="1:223" ht="20" customHeight="1">
      <c r="A488" s="316"/>
      <c r="B488" s="316"/>
      <c r="C488" s="265" t="s">
        <v>3</v>
      </c>
      <c r="D488" s="265" t="s">
        <v>4</v>
      </c>
      <c r="E488" s="265" t="s">
        <v>5</v>
      </c>
      <c r="F488" s="265" t="s">
        <v>6</v>
      </c>
      <c r="G488" s="265" t="s">
        <v>1458</v>
      </c>
      <c r="H488" s="267" t="s">
        <v>1460</v>
      </c>
      <c r="I488" s="265"/>
      <c r="J488" s="266" t="s">
        <v>1459</v>
      </c>
      <c r="K488" s="212" t="s">
        <v>7</v>
      </c>
      <c r="L488" s="41" t="s">
        <v>945</v>
      </c>
      <c r="M488" s="41"/>
      <c r="N488" s="41"/>
      <c r="O488" s="41"/>
      <c r="P488" s="42"/>
      <c r="Q488" s="42"/>
      <c r="R488" s="42"/>
      <c r="S488" s="6" t="s">
        <v>10</v>
      </c>
      <c r="T488" s="6" t="s">
        <v>11</v>
      </c>
      <c r="U488" s="6" t="s">
        <v>12</v>
      </c>
      <c r="V488" s="6" t="s">
        <v>13</v>
      </c>
      <c r="W488" s="6" t="s">
        <v>14</v>
      </c>
      <c r="X488" s="6" t="s">
        <v>15</v>
      </c>
      <c r="Y488" s="4"/>
      <c r="Z488" s="4" t="s">
        <v>17</v>
      </c>
      <c r="AA488" s="4" t="s">
        <v>18</v>
      </c>
      <c r="AB488" s="4" t="s">
        <v>19</v>
      </c>
      <c r="AC488" s="4" t="s">
        <v>10</v>
      </c>
      <c r="AD488" s="4" t="s">
        <v>11</v>
      </c>
      <c r="AE488" s="4" t="s">
        <v>12</v>
      </c>
      <c r="AF488" s="4" t="s">
        <v>13</v>
      </c>
      <c r="AG488" s="4" t="s">
        <v>14</v>
      </c>
      <c r="AH488" s="4" t="s">
        <v>15</v>
      </c>
      <c r="AI488" s="4"/>
      <c r="AJ488" s="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</row>
    <row r="489" spans="1:223" ht="20" customHeight="1">
      <c r="A489" s="46"/>
      <c r="B489" s="18" t="s">
        <v>474</v>
      </c>
      <c r="C489" s="185">
        <v>15</v>
      </c>
      <c r="D489" s="185">
        <v>21</v>
      </c>
      <c r="E489" s="185"/>
      <c r="F489" s="186">
        <v>2</v>
      </c>
      <c r="G489" s="275">
        <v>25000</v>
      </c>
      <c r="H489" s="187"/>
      <c r="I489" s="198" t="s">
        <v>475</v>
      </c>
      <c r="J489" s="297">
        <v>45486</v>
      </c>
      <c r="K489" s="298">
        <v>4570198578859</v>
      </c>
      <c r="L489" s="199"/>
      <c r="M489" s="71"/>
      <c r="N489" s="22"/>
      <c r="O489" s="22"/>
      <c r="P489" s="51"/>
      <c r="Q489" s="51"/>
      <c r="R489" s="51"/>
      <c r="S489" s="6" t="e">
        <f>#REF!*L489</f>
        <v>#REF!</v>
      </c>
      <c r="T489" s="6"/>
      <c r="U489" s="6"/>
      <c r="V489" s="6"/>
      <c r="W489" s="6"/>
      <c r="X489" s="6"/>
      <c r="Y489" s="4"/>
      <c r="Z489" s="28" t="s">
        <v>476</v>
      </c>
      <c r="AA489" s="4"/>
      <c r="AB489" s="4" t="s">
        <v>477</v>
      </c>
      <c r="AC489" s="4">
        <f>L489</f>
        <v>0</v>
      </c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6"/>
      <c r="AS489" s="6"/>
      <c r="AT489" s="6"/>
      <c r="AU489" s="6"/>
      <c r="AV489" s="6"/>
      <c r="AW489" s="6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 t="s">
        <v>440</v>
      </c>
      <c r="BJ489" s="4"/>
      <c r="BK489" s="4" t="s">
        <v>441</v>
      </c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</row>
    <row r="490" spans="1:223" ht="20" customHeight="1">
      <c r="A490" s="3"/>
      <c r="B490" s="2"/>
      <c r="C490" s="81"/>
      <c r="D490" s="81"/>
      <c r="E490" s="81"/>
      <c r="F490" s="81"/>
      <c r="G490" s="81"/>
      <c r="H490" s="4"/>
      <c r="I490" s="4"/>
      <c r="J490" s="114"/>
      <c r="K490" s="20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6"/>
      <c r="AS490" s="6"/>
      <c r="AT490" s="6"/>
      <c r="AU490" s="6"/>
      <c r="AV490" s="6"/>
      <c r="AW490" s="6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</row>
    <row r="491" spans="1:223" ht="20" customHeight="1">
      <c r="A491" s="115" t="s">
        <v>478</v>
      </c>
      <c r="B491" s="87"/>
      <c r="C491" s="89"/>
      <c r="D491" s="89"/>
      <c r="E491" s="89"/>
      <c r="F491" s="89"/>
      <c r="G491" s="284"/>
      <c r="H491" s="88"/>
      <c r="I491" s="88"/>
      <c r="J491" s="90"/>
      <c r="K491" s="215"/>
      <c r="L491" s="88"/>
      <c r="M491" s="5"/>
      <c r="N491" s="25"/>
      <c r="O491" s="25"/>
      <c r="P491" s="25"/>
      <c r="Q491" s="25"/>
      <c r="R491" s="25"/>
      <c r="S491" s="6"/>
      <c r="T491" s="6"/>
      <c r="U491" s="6"/>
      <c r="V491" s="6"/>
      <c r="W491" s="6"/>
      <c r="X491" s="6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6"/>
      <c r="AS491" s="6"/>
      <c r="AT491" s="6"/>
      <c r="AU491" s="6"/>
      <c r="AV491" s="6"/>
      <c r="AW491" s="6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</row>
    <row r="492" spans="1:223" ht="20" customHeight="1">
      <c r="A492" s="18"/>
      <c r="B492" s="9"/>
      <c r="C492" s="59"/>
      <c r="D492" s="59"/>
      <c r="E492" s="59"/>
      <c r="F492" s="59"/>
      <c r="G492" s="277"/>
      <c r="H492" s="60"/>
      <c r="I492" s="60"/>
      <c r="J492" s="223"/>
      <c r="K492" s="33"/>
      <c r="L492" s="34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6"/>
      <c r="AS492" s="6"/>
      <c r="AT492" s="6"/>
      <c r="AU492" s="6"/>
      <c r="AV492" s="6"/>
      <c r="AW492" s="6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</row>
    <row r="493" spans="1:223" ht="20" customHeight="1">
      <c r="A493" s="38"/>
      <c r="B493" s="39"/>
      <c r="C493" s="265" t="s">
        <v>3</v>
      </c>
      <c r="D493" s="265" t="s">
        <v>4</v>
      </c>
      <c r="E493" s="265" t="s">
        <v>5</v>
      </c>
      <c r="F493" s="265" t="s">
        <v>6</v>
      </c>
      <c r="G493" s="265" t="s">
        <v>1458</v>
      </c>
      <c r="H493" s="267" t="s">
        <v>1460</v>
      </c>
      <c r="I493" s="265"/>
      <c r="J493" s="266" t="s">
        <v>1459</v>
      </c>
      <c r="K493" s="212" t="s">
        <v>7</v>
      </c>
      <c r="L493" s="41" t="s">
        <v>70</v>
      </c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6"/>
      <c r="AS493" s="6"/>
      <c r="AT493" s="6"/>
      <c r="AU493" s="6"/>
      <c r="AV493" s="6"/>
      <c r="AW493" s="6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</row>
    <row r="494" spans="1:223" ht="20" customHeight="1">
      <c r="A494" s="46"/>
      <c r="B494" s="9" t="s">
        <v>479</v>
      </c>
      <c r="C494" s="185">
        <v>11</v>
      </c>
      <c r="D494" s="185">
        <v>13</v>
      </c>
      <c r="E494" s="185"/>
      <c r="F494" s="186">
        <v>9</v>
      </c>
      <c r="G494" s="275">
        <v>7000</v>
      </c>
      <c r="H494" s="187"/>
      <c r="I494" s="198" t="s">
        <v>78</v>
      </c>
      <c r="J494" s="297">
        <v>45886</v>
      </c>
      <c r="K494" s="298">
        <v>4570198578866</v>
      </c>
      <c r="L494" s="199"/>
      <c r="M494" s="5"/>
      <c r="N494" s="5"/>
      <c r="O494" s="5"/>
      <c r="P494" s="5"/>
      <c r="Q494" s="5"/>
      <c r="R494" s="5"/>
      <c r="S494" s="6" t="e">
        <f>#REF!*L494</f>
        <v>#REF!</v>
      </c>
      <c r="T494" s="6"/>
      <c r="U494" s="6"/>
      <c r="V494" s="6"/>
      <c r="W494" s="6"/>
      <c r="X494" s="6"/>
      <c r="Y494" s="4"/>
      <c r="Z494" s="4" t="s">
        <v>480</v>
      </c>
      <c r="AA494" s="4"/>
      <c r="AB494" s="4" t="s">
        <v>481</v>
      </c>
      <c r="AC494" s="4">
        <f>L494</f>
        <v>0</v>
      </c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6"/>
      <c r="AS494" s="6"/>
      <c r="AT494" s="6"/>
      <c r="AU494" s="6"/>
      <c r="AV494" s="6"/>
      <c r="AW494" s="6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</row>
    <row r="495" spans="1:223" ht="20" customHeight="1">
      <c r="A495" s="46"/>
      <c r="B495" s="53"/>
      <c r="C495" s="256">
        <v>13</v>
      </c>
      <c r="D495" s="256">
        <v>14</v>
      </c>
      <c r="E495" s="256"/>
      <c r="F495" s="192">
        <v>9</v>
      </c>
      <c r="G495" s="290">
        <v>8000</v>
      </c>
      <c r="H495" s="193"/>
      <c r="I495" s="200" t="s">
        <v>78</v>
      </c>
      <c r="J495" s="299">
        <v>45464</v>
      </c>
      <c r="K495" s="300">
        <v>4570198574646</v>
      </c>
      <c r="L495" s="201"/>
      <c r="M495" s="5"/>
      <c r="N495" s="5"/>
      <c r="O495" s="5"/>
      <c r="P495" s="5"/>
      <c r="Q495" s="5"/>
      <c r="R495" s="5"/>
      <c r="S495" s="6" t="e">
        <f>#REF!*L495</f>
        <v>#REF!</v>
      </c>
      <c r="T495" s="6"/>
      <c r="U495" s="6"/>
      <c r="V495" s="6"/>
      <c r="W495" s="6"/>
      <c r="X495" s="6"/>
      <c r="Y495" s="4"/>
      <c r="Z495" s="4" t="s">
        <v>482</v>
      </c>
      <c r="AA495" s="4"/>
      <c r="AB495" s="4" t="s">
        <v>483</v>
      </c>
      <c r="AC495" s="4">
        <f>L495</f>
        <v>0</v>
      </c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6"/>
      <c r="AS495" s="6"/>
      <c r="AT495" s="6"/>
      <c r="AU495" s="6"/>
      <c r="AV495" s="6"/>
      <c r="AW495" s="6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</row>
    <row r="496" spans="1:223" ht="20" customHeight="1">
      <c r="A496" s="46"/>
      <c r="B496" s="53"/>
      <c r="C496" s="256">
        <v>15</v>
      </c>
      <c r="D496" s="256">
        <v>15</v>
      </c>
      <c r="E496" s="256"/>
      <c r="F496" s="192">
        <v>6</v>
      </c>
      <c r="G496" s="290">
        <v>9000</v>
      </c>
      <c r="H496" s="193"/>
      <c r="I496" s="200" t="s">
        <v>78</v>
      </c>
      <c r="J496" s="299">
        <v>45887</v>
      </c>
      <c r="K496" s="300">
        <v>4570198578873</v>
      </c>
      <c r="L496" s="201"/>
      <c r="M496" s="5"/>
      <c r="N496" s="5"/>
      <c r="O496" s="5"/>
      <c r="P496" s="5"/>
      <c r="Q496" s="5"/>
      <c r="R496" s="5"/>
      <c r="S496" s="6" t="e">
        <f>#REF!*L496</f>
        <v>#REF!</v>
      </c>
      <c r="T496" s="6"/>
      <c r="U496" s="6"/>
      <c r="V496" s="6"/>
      <c r="W496" s="6"/>
      <c r="X496" s="6"/>
      <c r="Y496" s="4"/>
      <c r="Z496" s="4" t="s">
        <v>484</v>
      </c>
      <c r="AA496" s="4"/>
      <c r="AB496" s="4" t="s">
        <v>485</v>
      </c>
      <c r="AC496" s="4">
        <f>L496</f>
        <v>0</v>
      </c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6"/>
      <c r="AS496" s="6"/>
      <c r="AT496" s="6"/>
      <c r="AU496" s="6"/>
      <c r="AV496" s="6"/>
      <c r="AW496" s="6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</row>
    <row r="497" spans="1:223" ht="20" customHeight="1">
      <c r="A497" s="46"/>
      <c r="B497" s="53"/>
      <c r="C497" s="256">
        <v>17</v>
      </c>
      <c r="D497" s="256">
        <v>18</v>
      </c>
      <c r="E497" s="256"/>
      <c r="F497" s="192">
        <v>6</v>
      </c>
      <c r="G497" s="290">
        <v>12000</v>
      </c>
      <c r="H497" s="193"/>
      <c r="I497" s="200" t="s">
        <v>78</v>
      </c>
      <c r="J497" s="299">
        <v>45465</v>
      </c>
      <c r="K497" s="300">
        <v>4570198574653</v>
      </c>
      <c r="L497" s="201"/>
      <c r="M497" s="5"/>
      <c r="N497" s="5"/>
      <c r="O497" s="5"/>
      <c r="P497" s="5"/>
      <c r="Q497" s="5"/>
      <c r="R497" s="5"/>
      <c r="S497" s="6" t="e">
        <f>#REF!*L497</f>
        <v>#REF!</v>
      </c>
      <c r="T497" s="6"/>
      <c r="U497" s="6"/>
      <c r="V497" s="6"/>
      <c r="W497" s="6"/>
      <c r="X497" s="6"/>
      <c r="Y497" s="4"/>
      <c r="Z497" s="4" t="s">
        <v>486</v>
      </c>
      <c r="AA497" s="4"/>
      <c r="AB497" s="4" t="s">
        <v>487</v>
      </c>
      <c r="AC497" s="4">
        <f>L497</f>
        <v>0</v>
      </c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6"/>
      <c r="AS497" s="6"/>
      <c r="AT497" s="6"/>
      <c r="AU497" s="6"/>
      <c r="AV497" s="6"/>
      <c r="AW497" s="6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</row>
    <row r="498" spans="1:223" ht="20" customHeight="1">
      <c r="A498" s="3"/>
      <c r="B498" s="53"/>
      <c r="C498" s="256">
        <v>19</v>
      </c>
      <c r="D498" s="256">
        <v>21</v>
      </c>
      <c r="E498" s="256"/>
      <c r="F498" s="192">
        <v>4</v>
      </c>
      <c r="G498" s="290">
        <v>19000</v>
      </c>
      <c r="H498" s="193"/>
      <c r="I498" s="200" t="s">
        <v>78</v>
      </c>
      <c r="J498" s="299">
        <v>45888</v>
      </c>
      <c r="K498" s="300">
        <v>4570198578880</v>
      </c>
      <c r="L498" s="201"/>
      <c r="M498" s="5"/>
      <c r="N498" s="5"/>
      <c r="O498" s="5"/>
      <c r="P498" s="5"/>
      <c r="Q498" s="5"/>
      <c r="R498" s="5"/>
      <c r="S498" s="6" t="e">
        <f>#REF!*L498</f>
        <v>#REF!</v>
      </c>
      <c r="T498" s="6"/>
      <c r="U498" s="6"/>
      <c r="V498" s="6"/>
      <c r="W498" s="6"/>
      <c r="X498" s="6"/>
      <c r="Y498" s="4"/>
      <c r="Z498" s="4" t="s">
        <v>488</v>
      </c>
      <c r="AA498" s="4"/>
      <c r="AB498" s="4" t="s">
        <v>489</v>
      </c>
      <c r="AC498" s="4">
        <f>L498</f>
        <v>0</v>
      </c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6"/>
      <c r="AS498" s="6"/>
      <c r="AT498" s="6"/>
      <c r="AU498" s="6"/>
      <c r="AV498" s="6"/>
      <c r="AW498" s="6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</row>
    <row r="499" spans="1:223" ht="20" customHeight="1">
      <c r="A499" s="46"/>
      <c r="B499" s="53"/>
      <c r="C499" s="47"/>
      <c r="D499" s="47"/>
      <c r="E499" s="47"/>
      <c r="F499" s="48"/>
      <c r="G499" s="274"/>
      <c r="H499" s="49"/>
      <c r="I499" s="61"/>
      <c r="J499" s="309"/>
      <c r="K499" s="310"/>
      <c r="L499" s="57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6"/>
      <c r="AS499" s="6"/>
      <c r="AT499" s="6"/>
      <c r="AU499" s="6"/>
      <c r="AV499" s="6"/>
      <c r="AW499" s="6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</row>
    <row r="500" spans="1:223" ht="20" customHeight="1">
      <c r="A500" s="46"/>
      <c r="B500" s="53" t="s">
        <v>490</v>
      </c>
      <c r="C500" s="185">
        <v>12</v>
      </c>
      <c r="D500" s="185">
        <v>24</v>
      </c>
      <c r="E500" s="185"/>
      <c r="F500" s="186">
        <v>9</v>
      </c>
      <c r="G500" s="275">
        <v>12000</v>
      </c>
      <c r="H500" s="187"/>
      <c r="I500" s="198" t="s">
        <v>78</v>
      </c>
      <c r="J500" s="297">
        <v>45466</v>
      </c>
      <c r="K500" s="298">
        <v>4570198574660</v>
      </c>
      <c r="L500" s="199"/>
      <c r="M500" s="5"/>
      <c r="N500" s="5"/>
      <c r="O500" s="5"/>
      <c r="P500" s="5"/>
      <c r="Q500" s="5"/>
      <c r="R500" s="5"/>
      <c r="S500" s="6" t="e">
        <f>#REF!*L500</f>
        <v>#REF!</v>
      </c>
      <c r="T500" s="6"/>
      <c r="U500" s="6"/>
      <c r="V500" s="6"/>
      <c r="W500" s="6"/>
      <c r="X500" s="6"/>
      <c r="Y500" s="4"/>
      <c r="Z500" s="4" t="s">
        <v>491</v>
      </c>
      <c r="AA500" s="4"/>
      <c r="AB500" s="4" t="s">
        <v>492</v>
      </c>
      <c r="AC500" s="4">
        <f>L500</f>
        <v>0</v>
      </c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6"/>
      <c r="AS500" s="6"/>
      <c r="AT500" s="6"/>
      <c r="AU500" s="6"/>
      <c r="AV500" s="6"/>
      <c r="AW500" s="6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</row>
    <row r="501" spans="1:223" ht="20" customHeight="1">
      <c r="A501" s="46"/>
      <c r="B501" s="53"/>
      <c r="C501" s="47"/>
      <c r="D501" s="47"/>
      <c r="E501" s="47"/>
      <c r="F501" s="48"/>
      <c r="G501" s="274"/>
      <c r="H501" s="49"/>
      <c r="I501" s="49"/>
      <c r="J501" s="62"/>
      <c r="K501" s="20"/>
      <c r="L501" s="71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6"/>
      <c r="AS501" s="6"/>
      <c r="AT501" s="6"/>
      <c r="AU501" s="6"/>
      <c r="AV501" s="6"/>
      <c r="AW501" s="6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</row>
    <row r="502" spans="1:223" ht="20" customHeight="1">
      <c r="A502" s="86" t="s">
        <v>493</v>
      </c>
      <c r="B502" s="87"/>
      <c r="C502" s="89"/>
      <c r="D502" s="89"/>
      <c r="E502" s="89"/>
      <c r="F502" s="89"/>
      <c r="G502" s="285"/>
      <c r="H502" s="93"/>
      <c r="I502" s="49"/>
      <c r="J502" s="62"/>
      <c r="K502" s="215"/>
      <c r="L502" s="88"/>
      <c r="M502" s="5"/>
      <c r="N502" s="116"/>
      <c r="O502" s="25"/>
      <c r="P502" s="25"/>
      <c r="Q502" s="25"/>
      <c r="R502" s="25"/>
      <c r="S502" s="6"/>
      <c r="T502" s="6"/>
      <c r="U502" s="6"/>
      <c r="V502" s="6"/>
      <c r="W502" s="6"/>
      <c r="X502" s="6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</row>
    <row r="503" spans="1:223" ht="20" customHeight="1">
      <c r="A503" s="18"/>
      <c r="B503" s="9"/>
      <c r="C503" s="59"/>
      <c r="D503" s="59"/>
      <c r="E503" s="59"/>
      <c r="F503" s="59"/>
      <c r="G503" s="288"/>
      <c r="H503" s="98"/>
      <c r="I503" s="49"/>
      <c r="J503" s="62"/>
      <c r="K503" s="33"/>
      <c r="L503" s="34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</row>
    <row r="504" spans="1:223" ht="20" customHeight="1">
      <c r="A504" s="38"/>
      <c r="B504" s="39"/>
      <c r="C504" s="265" t="s">
        <v>3</v>
      </c>
      <c r="D504" s="265" t="s">
        <v>4</v>
      </c>
      <c r="E504" s="265" t="s">
        <v>5</v>
      </c>
      <c r="F504" s="265" t="s">
        <v>6</v>
      </c>
      <c r="G504" s="265" t="s">
        <v>1458</v>
      </c>
      <c r="H504" s="267" t="s">
        <v>1460</v>
      </c>
      <c r="I504" s="265"/>
      <c r="J504" s="266" t="s">
        <v>1459</v>
      </c>
      <c r="K504" s="212" t="s">
        <v>7</v>
      </c>
      <c r="L504" s="41" t="s">
        <v>70</v>
      </c>
      <c r="M504" s="5"/>
      <c r="N504" s="5"/>
      <c r="O504" s="5"/>
      <c r="P504" s="5"/>
      <c r="Q504" s="5"/>
      <c r="R504" s="5"/>
      <c r="S504" s="6" t="s">
        <v>10</v>
      </c>
      <c r="T504" s="6" t="s">
        <v>11</v>
      </c>
      <c r="U504" s="6" t="s">
        <v>12</v>
      </c>
      <c r="V504" s="6" t="s">
        <v>13</v>
      </c>
      <c r="W504" s="6" t="s">
        <v>14</v>
      </c>
      <c r="X504" s="6" t="s">
        <v>15</v>
      </c>
      <c r="Y504" s="6" t="s">
        <v>16</v>
      </c>
      <c r="Z504" s="4" t="s">
        <v>17</v>
      </c>
      <c r="AA504" s="4" t="s">
        <v>18</v>
      </c>
      <c r="AB504" s="4" t="s">
        <v>19</v>
      </c>
      <c r="AC504" s="4" t="s">
        <v>10</v>
      </c>
      <c r="AD504" s="4" t="s">
        <v>11</v>
      </c>
      <c r="AE504" s="4" t="s">
        <v>12</v>
      </c>
      <c r="AF504" s="4" t="s">
        <v>13</v>
      </c>
      <c r="AG504" s="4" t="s">
        <v>14</v>
      </c>
      <c r="AH504" s="4" t="s">
        <v>15</v>
      </c>
      <c r="AI504" s="4"/>
      <c r="AJ504" s="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</row>
    <row r="505" spans="1:223" ht="20" customHeight="1">
      <c r="A505" s="46"/>
      <c r="B505" s="9" t="s">
        <v>494</v>
      </c>
      <c r="C505" s="185">
        <v>27</v>
      </c>
      <c r="D505" s="185">
        <v>28</v>
      </c>
      <c r="E505" s="185"/>
      <c r="F505" s="186">
        <v>2</v>
      </c>
      <c r="G505" s="275">
        <v>65000</v>
      </c>
      <c r="H505" s="187"/>
      <c r="I505" s="198" t="s">
        <v>78</v>
      </c>
      <c r="J505" s="297">
        <v>45889</v>
      </c>
      <c r="K505" s="298">
        <v>4570198578897</v>
      </c>
      <c r="L505" s="199"/>
      <c r="M505" s="5"/>
      <c r="N505" s="5"/>
      <c r="O505" s="5"/>
      <c r="P505" s="5"/>
      <c r="Q505" s="5"/>
      <c r="R505" s="5"/>
      <c r="S505" s="6" t="e">
        <f>#REF!*L505</f>
        <v>#REF!</v>
      </c>
      <c r="T505" s="6"/>
      <c r="U505" s="6"/>
      <c r="V505" s="6"/>
      <c r="W505" s="6"/>
      <c r="X505" s="6"/>
      <c r="Y505" s="4"/>
      <c r="Z505" s="4" t="s">
        <v>495</v>
      </c>
      <c r="AA505" s="4"/>
      <c r="AB505" s="4" t="s">
        <v>495</v>
      </c>
      <c r="AC505" s="4">
        <f>L505</f>
        <v>0</v>
      </c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6"/>
      <c r="AS505" s="6"/>
      <c r="AT505" s="6"/>
      <c r="AU505" s="6"/>
      <c r="AV505" s="6"/>
      <c r="AW505" s="6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</row>
    <row r="506" spans="1:223" ht="20" customHeight="1">
      <c r="A506" s="46"/>
      <c r="B506" s="53"/>
      <c r="C506" s="47"/>
      <c r="D506" s="47"/>
      <c r="E506" s="47"/>
      <c r="F506" s="48"/>
      <c r="G506" s="274"/>
      <c r="H506" s="49"/>
      <c r="I506" s="49"/>
      <c r="J506" s="309"/>
      <c r="K506" s="310"/>
      <c r="L506" s="57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6"/>
      <c r="AS506" s="6"/>
      <c r="AT506" s="6"/>
      <c r="AU506" s="6"/>
      <c r="AV506" s="6"/>
      <c r="AW506" s="6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</row>
    <row r="507" spans="1:223" ht="20" customHeight="1">
      <c r="A507" s="46"/>
      <c r="B507" s="53" t="s">
        <v>496</v>
      </c>
      <c r="C507" s="185">
        <v>24</v>
      </c>
      <c r="D507" s="185">
        <v>40</v>
      </c>
      <c r="E507" s="185"/>
      <c r="F507" s="186">
        <v>1</v>
      </c>
      <c r="G507" s="275">
        <v>80000</v>
      </c>
      <c r="H507" s="187"/>
      <c r="I507" s="198" t="s">
        <v>78</v>
      </c>
      <c r="J507" s="297">
        <v>45890</v>
      </c>
      <c r="K507" s="298">
        <v>4570198578903</v>
      </c>
      <c r="L507" s="199"/>
      <c r="M507" s="5"/>
      <c r="N507" s="5"/>
      <c r="O507" s="5"/>
      <c r="P507" s="5"/>
      <c r="Q507" s="5"/>
      <c r="R507" s="5"/>
      <c r="S507" s="6" t="e">
        <f>#REF!*L507</f>
        <v>#REF!</v>
      </c>
      <c r="T507" s="6"/>
      <c r="U507" s="6"/>
      <c r="V507" s="6"/>
      <c r="W507" s="6"/>
      <c r="X507" s="6"/>
      <c r="Y507" s="4"/>
      <c r="Z507" s="4" t="s">
        <v>497</v>
      </c>
      <c r="AA507" s="4"/>
      <c r="AB507" s="4" t="str">
        <f>+Z507</f>
        <v>MCG40V</v>
      </c>
      <c r="AC507" s="4">
        <f>L507</f>
        <v>0</v>
      </c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6"/>
      <c r="AS507" s="6"/>
      <c r="AT507" s="6"/>
      <c r="AU507" s="6"/>
      <c r="AV507" s="6"/>
      <c r="AW507" s="6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</row>
    <row r="508" spans="1:223" ht="20" customHeight="1">
      <c r="A508" s="3"/>
      <c r="B508" s="2"/>
      <c r="C508" s="81"/>
      <c r="D508" s="81"/>
      <c r="E508" s="81"/>
      <c r="F508" s="81"/>
      <c r="G508" s="283"/>
      <c r="H508" s="82"/>
      <c r="I508" s="49"/>
      <c r="J508" s="62"/>
      <c r="K508" s="20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6"/>
      <c r="AS508" s="6"/>
      <c r="AT508" s="6"/>
      <c r="AU508" s="6"/>
      <c r="AV508" s="6"/>
      <c r="AW508" s="6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</row>
    <row r="509" spans="1:223" ht="20" customHeight="1">
      <c r="A509" s="86" t="s">
        <v>498</v>
      </c>
      <c r="B509" s="87"/>
      <c r="C509" s="89"/>
      <c r="D509" s="89"/>
      <c r="E509" s="89"/>
      <c r="F509" s="89"/>
      <c r="G509" s="285"/>
      <c r="H509" s="93"/>
      <c r="I509" s="49"/>
      <c r="J509" s="62"/>
      <c r="K509" s="215"/>
      <c r="L509" s="88"/>
      <c r="M509" s="5"/>
      <c r="N509" s="25"/>
      <c r="O509" s="25"/>
      <c r="P509" s="25"/>
      <c r="Q509" s="25"/>
      <c r="R509" s="25"/>
      <c r="S509" s="6"/>
      <c r="T509" s="6"/>
      <c r="U509" s="6"/>
      <c r="V509" s="6"/>
      <c r="W509" s="6"/>
      <c r="X509" s="6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6"/>
      <c r="AS509" s="6"/>
      <c r="AT509" s="6"/>
      <c r="AU509" s="6"/>
      <c r="AV509" s="6"/>
      <c r="AW509" s="6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</row>
    <row r="510" spans="1:223" ht="20" customHeight="1">
      <c r="A510" s="18"/>
      <c r="B510" s="9"/>
      <c r="C510" s="59"/>
      <c r="D510" s="59"/>
      <c r="E510" s="59"/>
      <c r="F510" s="59"/>
      <c r="G510" s="288"/>
      <c r="H510" s="98"/>
      <c r="I510" s="49"/>
      <c r="J510" s="62"/>
      <c r="K510" s="33"/>
      <c r="L510" s="34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6"/>
      <c r="AS510" s="6"/>
      <c r="AT510" s="6"/>
      <c r="AU510" s="6"/>
      <c r="AV510" s="6"/>
      <c r="AW510" s="6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</row>
    <row r="511" spans="1:223" ht="20" customHeight="1">
      <c r="A511" s="38"/>
      <c r="B511" s="39"/>
      <c r="C511" s="265" t="s">
        <v>3</v>
      </c>
      <c r="D511" s="265" t="s">
        <v>4</v>
      </c>
      <c r="E511" s="265" t="s">
        <v>5</v>
      </c>
      <c r="F511" s="265" t="s">
        <v>6</v>
      </c>
      <c r="G511" s="265" t="s">
        <v>1458</v>
      </c>
      <c r="H511" s="267" t="s">
        <v>1460</v>
      </c>
      <c r="I511" s="265"/>
      <c r="J511" s="266" t="s">
        <v>1459</v>
      </c>
      <c r="K511" s="212" t="s">
        <v>7</v>
      </c>
      <c r="L511" s="41" t="s">
        <v>70</v>
      </c>
      <c r="M511" s="41" t="s">
        <v>499</v>
      </c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6"/>
      <c r="AS511" s="6"/>
      <c r="AT511" s="6"/>
      <c r="AU511" s="6"/>
      <c r="AV511" s="6"/>
      <c r="AW511" s="6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</row>
    <row r="512" spans="1:223" ht="20" customHeight="1">
      <c r="A512" s="46"/>
      <c r="B512" s="9" t="s">
        <v>490</v>
      </c>
      <c r="C512" s="47">
        <v>20</v>
      </c>
      <c r="D512" s="47">
        <v>25</v>
      </c>
      <c r="E512" s="47"/>
      <c r="F512" s="48">
        <v>2</v>
      </c>
      <c r="G512" s="274">
        <v>28000</v>
      </c>
      <c r="H512" s="49"/>
      <c r="I512" s="198" t="s">
        <v>500</v>
      </c>
      <c r="J512" s="297">
        <v>45891</v>
      </c>
      <c r="K512" s="298">
        <v>4570198578910</v>
      </c>
      <c r="L512" s="230"/>
      <c r="M512" s="199"/>
      <c r="N512" s="5"/>
      <c r="O512" s="5"/>
      <c r="P512" s="5"/>
      <c r="Q512" s="5"/>
      <c r="R512" s="5"/>
      <c r="S512" s="6" t="e">
        <f>#REF!*L512</f>
        <v>#REF!</v>
      </c>
      <c r="T512" s="6" t="e">
        <f>#REF!*M512</f>
        <v>#REF!</v>
      </c>
      <c r="U512" s="6"/>
      <c r="V512" s="6"/>
      <c r="W512" s="6"/>
      <c r="X512" s="6"/>
      <c r="Y512" s="4"/>
      <c r="Z512" s="4" t="s">
        <v>501</v>
      </c>
      <c r="AA512" s="4"/>
      <c r="AB512" s="4" t="s">
        <v>502</v>
      </c>
      <c r="AC512" s="4">
        <f>L512</f>
        <v>0</v>
      </c>
      <c r="AD512" s="4">
        <f>+M512</f>
        <v>0</v>
      </c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6"/>
      <c r="AS512" s="6"/>
      <c r="AT512" s="6"/>
      <c r="AU512" s="6"/>
      <c r="AV512" s="6"/>
      <c r="AW512" s="6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</row>
    <row r="513" spans="1:223" ht="20" customHeight="1">
      <c r="A513" s="46"/>
      <c r="B513" s="226"/>
      <c r="C513" s="185"/>
      <c r="D513" s="185"/>
      <c r="E513" s="185"/>
      <c r="F513" s="186"/>
      <c r="G513" s="275"/>
      <c r="H513" s="187"/>
      <c r="I513" s="200" t="s">
        <v>503</v>
      </c>
      <c r="J513" s="299">
        <v>45892</v>
      </c>
      <c r="K513" s="300">
        <v>4570198578927</v>
      </c>
      <c r="L513" s="231"/>
      <c r="M513" s="201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6"/>
      <c r="AS513" s="6"/>
      <c r="AT513" s="6"/>
      <c r="AU513" s="6"/>
      <c r="AV513" s="6"/>
      <c r="AW513" s="6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</row>
    <row r="514" spans="1:223" ht="20" customHeight="1">
      <c r="A514" s="46"/>
      <c r="B514" s="53"/>
      <c r="C514" s="47">
        <v>31</v>
      </c>
      <c r="D514" s="47">
        <v>45</v>
      </c>
      <c r="E514" s="47"/>
      <c r="F514" s="48">
        <v>1</v>
      </c>
      <c r="G514" s="274">
        <v>84000</v>
      </c>
      <c r="H514" s="49"/>
      <c r="I514" s="200" t="s">
        <v>500</v>
      </c>
      <c r="J514" s="299">
        <v>45893</v>
      </c>
      <c r="K514" s="300">
        <v>4570198578934</v>
      </c>
      <c r="L514" s="201"/>
      <c r="M514" s="201"/>
      <c r="N514" s="5"/>
      <c r="O514" s="5"/>
      <c r="P514" s="5"/>
      <c r="Q514" s="5"/>
      <c r="R514" s="5"/>
      <c r="S514" s="6" t="e">
        <f>#REF!*L514</f>
        <v>#REF!</v>
      </c>
      <c r="T514" s="6" t="e">
        <f>#REF!*M514</f>
        <v>#REF!</v>
      </c>
      <c r="U514" s="6"/>
      <c r="V514" s="6"/>
      <c r="W514" s="6"/>
      <c r="X514" s="6"/>
      <c r="Y514" s="4"/>
      <c r="Z514" s="4" t="s">
        <v>504</v>
      </c>
      <c r="AA514" s="4"/>
      <c r="AB514" s="4" t="str">
        <f>+Z514</f>
        <v>WCG45V</v>
      </c>
      <c r="AC514" s="4">
        <f>L514</f>
        <v>0</v>
      </c>
      <c r="AD514" s="4">
        <f>+M514</f>
        <v>0</v>
      </c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6"/>
      <c r="AS514" s="6"/>
      <c r="AT514" s="6"/>
      <c r="AU514" s="6"/>
      <c r="AV514" s="6"/>
      <c r="AW514" s="6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</row>
    <row r="515" spans="1:223" ht="20" customHeight="1">
      <c r="A515" s="46"/>
      <c r="B515" s="237"/>
      <c r="C515" s="185"/>
      <c r="D515" s="185"/>
      <c r="E515" s="185"/>
      <c r="F515" s="186"/>
      <c r="G515" s="275"/>
      <c r="H515" s="187"/>
      <c r="I515" s="200" t="s">
        <v>503</v>
      </c>
      <c r="J515" s="299">
        <v>45894</v>
      </c>
      <c r="K515" s="300">
        <v>4570198578941</v>
      </c>
      <c r="L515" s="201"/>
      <c r="M515" s="201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6"/>
      <c r="AS515" s="6"/>
      <c r="AT515" s="6"/>
      <c r="AU515" s="6"/>
      <c r="AV515" s="6"/>
      <c r="AW515" s="6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</row>
    <row r="516" spans="1:223" ht="20" customHeight="1">
      <c r="A516" s="3"/>
      <c r="B516" s="2"/>
      <c r="C516" s="81"/>
      <c r="D516" s="81"/>
      <c r="E516" s="81"/>
      <c r="F516" s="81"/>
      <c r="G516" s="81"/>
      <c r="H516" s="4"/>
      <c r="I516" s="4"/>
      <c r="J516" s="114"/>
      <c r="K516" s="20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6"/>
      <c r="AS516" s="6"/>
      <c r="AT516" s="6"/>
      <c r="AU516" s="6"/>
      <c r="AV516" s="6"/>
      <c r="AW516" s="6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</row>
    <row r="517" spans="1:223" ht="20" customHeight="1">
      <c r="A517" s="313" t="s">
        <v>505</v>
      </c>
      <c r="B517" s="313"/>
      <c r="C517" s="313"/>
      <c r="D517" s="313"/>
      <c r="E517" s="313"/>
      <c r="F517" s="313"/>
      <c r="G517" s="313"/>
      <c r="H517" s="313"/>
      <c r="I517" s="313"/>
      <c r="J517" s="313"/>
      <c r="K517" s="313"/>
      <c r="L517" s="313"/>
      <c r="M517" s="5"/>
      <c r="N517" s="25"/>
      <c r="O517" s="25"/>
      <c r="P517" s="25"/>
      <c r="Q517" s="25"/>
      <c r="R517" s="25"/>
      <c r="S517" s="6"/>
      <c r="T517" s="6"/>
      <c r="U517" s="6"/>
      <c r="V517" s="6"/>
      <c r="W517" s="6"/>
      <c r="X517" s="6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6"/>
      <c r="AS517" s="6"/>
      <c r="AT517" s="6"/>
      <c r="AU517" s="6"/>
      <c r="AV517" s="6"/>
      <c r="AW517" s="6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</row>
    <row r="518" spans="1:223" ht="20" customHeight="1">
      <c r="A518" s="18"/>
      <c r="B518" s="9"/>
      <c r="C518" s="13"/>
      <c r="D518" s="13"/>
      <c r="E518" s="13"/>
      <c r="F518" s="13"/>
      <c r="G518" s="120"/>
      <c r="H518" s="60"/>
      <c r="I518" s="60"/>
      <c r="J518" s="223"/>
      <c r="K518" s="33"/>
      <c r="L518" s="34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6"/>
      <c r="AS518" s="6"/>
      <c r="AT518" s="6"/>
      <c r="AU518" s="6"/>
      <c r="AV518" s="6"/>
      <c r="AW518" s="6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</row>
    <row r="519" spans="1:223" ht="20" customHeight="1">
      <c r="A519" s="38"/>
      <c r="B519" s="39"/>
      <c r="C519" s="265" t="s">
        <v>3</v>
      </c>
      <c r="D519" s="265" t="s">
        <v>4</v>
      </c>
      <c r="E519" s="265" t="s">
        <v>5</v>
      </c>
      <c r="F519" s="265" t="s">
        <v>6</v>
      </c>
      <c r="G519" s="265" t="s">
        <v>1458</v>
      </c>
      <c r="H519" s="267" t="s">
        <v>1460</v>
      </c>
      <c r="I519" s="265"/>
      <c r="J519" s="266" t="s">
        <v>1459</v>
      </c>
      <c r="K519" s="212" t="s">
        <v>7</v>
      </c>
      <c r="L519" s="41" t="s">
        <v>70</v>
      </c>
      <c r="M519" s="41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6"/>
      <c r="AS519" s="6"/>
      <c r="AT519" s="6"/>
      <c r="AU519" s="6"/>
      <c r="AV519" s="6"/>
      <c r="AW519" s="6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</row>
    <row r="520" spans="1:223" ht="20" customHeight="1">
      <c r="A520" s="46"/>
      <c r="B520" s="9" t="s">
        <v>490</v>
      </c>
      <c r="C520" s="185">
        <v>21</v>
      </c>
      <c r="D520" s="185">
        <v>35</v>
      </c>
      <c r="E520" s="185"/>
      <c r="F520" s="186">
        <v>2</v>
      </c>
      <c r="G520" s="275">
        <v>49000</v>
      </c>
      <c r="H520" s="187"/>
      <c r="I520" s="198" t="s">
        <v>500</v>
      </c>
      <c r="J520" s="297">
        <v>45895</v>
      </c>
      <c r="K520" s="298">
        <v>4570198578958</v>
      </c>
      <c r="L520" s="199"/>
      <c r="M520" s="24"/>
      <c r="N520" s="5"/>
      <c r="O520" s="5"/>
      <c r="P520" s="5"/>
      <c r="Q520" s="5"/>
      <c r="R520" s="5"/>
      <c r="S520" s="6" t="e">
        <f>#REF!*L520</f>
        <v>#REF!</v>
      </c>
      <c r="T520" s="6"/>
      <c r="U520" s="6"/>
      <c r="V520" s="6"/>
      <c r="W520" s="6"/>
      <c r="X520" s="6"/>
      <c r="Y520" s="4"/>
      <c r="Z520" s="4" t="s">
        <v>506</v>
      </c>
      <c r="AA520" s="4"/>
      <c r="AB520" s="4" t="s">
        <v>506</v>
      </c>
      <c r="AC520" s="4">
        <f>L520</f>
        <v>0</v>
      </c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6"/>
      <c r="AS520" s="6"/>
      <c r="AT520" s="6"/>
      <c r="AU520" s="6"/>
      <c r="AV520" s="6"/>
      <c r="AW520" s="6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</row>
    <row r="521" spans="1:223" ht="20" customHeight="1">
      <c r="A521" s="46"/>
      <c r="B521" s="53"/>
      <c r="C521" s="256">
        <v>21</v>
      </c>
      <c r="D521" s="256">
        <v>40</v>
      </c>
      <c r="E521" s="256"/>
      <c r="F521" s="192">
        <v>2</v>
      </c>
      <c r="G521" s="290">
        <v>56000</v>
      </c>
      <c r="H521" s="193"/>
      <c r="I521" s="200" t="s">
        <v>500</v>
      </c>
      <c r="J521" s="299">
        <v>45896</v>
      </c>
      <c r="K521" s="300">
        <v>4570198578965</v>
      </c>
      <c r="L521" s="201"/>
      <c r="M521" s="24"/>
      <c r="N521" s="5"/>
      <c r="O521" s="5"/>
      <c r="P521" s="5"/>
      <c r="Q521" s="5"/>
      <c r="R521" s="5"/>
      <c r="S521" s="6" t="e">
        <f>#REF!*L521</f>
        <v>#REF!</v>
      </c>
      <c r="T521" s="6"/>
      <c r="U521" s="6"/>
      <c r="V521" s="6"/>
      <c r="W521" s="6"/>
      <c r="X521" s="6"/>
      <c r="Y521" s="4"/>
      <c r="Z521" s="4" t="s">
        <v>507</v>
      </c>
      <c r="AA521" s="4"/>
      <c r="AB521" s="4" t="s">
        <v>507</v>
      </c>
      <c r="AC521" s="4">
        <f>L521</f>
        <v>0</v>
      </c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6"/>
      <c r="AS521" s="6"/>
      <c r="AT521" s="6"/>
      <c r="AU521" s="6"/>
      <c r="AV521" s="6"/>
      <c r="AW521" s="6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</row>
    <row r="522" spans="1:223" ht="20" customHeight="1">
      <c r="A522" s="46"/>
      <c r="B522" s="53"/>
      <c r="C522" s="256">
        <v>21.5</v>
      </c>
      <c r="D522" s="256">
        <v>45</v>
      </c>
      <c r="E522" s="256"/>
      <c r="F522" s="192">
        <v>2</v>
      </c>
      <c r="G522" s="290">
        <v>65000</v>
      </c>
      <c r="H522" s="193"/>
      <c r="I522" s="200" t="s">
        <v>500</v>
      </c>
      <c r="J522" s="299">
        <v>45897</v>
      </c>
      <c r="K522" s="300">
        <v>4570198578972</v>
      </c>
      <c r="L522" s="201"/>
      <c r="M522" s="24"/>
      <c r="N522" s="5"/>
      <c r="O522" s="5"/>
      <c r="P522" s="5"/>
      <c r="Q522" s="5"/>
      <c r="R522" s="5"/>
      <c r="S522" s="6" t="e">
        <f>#REF!*L522</f>
        <v>#REF!</v>
      </c>
      <c r="T522" s="6"/>
      <c r="U522" s="6"/>
      <c r="V522" s="6"/>
      <c r="W522" s="6"/>
      <c r="X522" s="6"/>
      <c r="Y522" s="4"/>
      <c r="Z522" s="4" t="s">
        <v>508</v>
      </c>
      <c r="AA522" s="4"/>
      <c r="AB522" s="4" t="s">
        <v>508</v>
      </c>
      <c r="AC522" s="4">
        <f>L522</f>
        <v>0</v>
      </c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6"/>
      <c r="AS522" s="6"/>
      <c r="AT522" s="6"/>
      <c r="AU522" s="6"/>
      <c r="AV522" s="6"/>
      <c r="AW522" s="6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</row>
    <row r="523" spans="1:223" ht="20" customHeight="1">
      <c r="A523" s="86" t="s">
        <v>509</v>
      </c>
      <c r="B523" s="117"/>
      <c r="C523" s="118"/>
      <c r="D523" s="118"/>
      <c r="E523" s="118"/>
      <c r="F523" s="118"/>
      <c r="G523" s="283"/>
      <c r="H523" s="82"/>
      <c r="I523" s="82"/>
      <c r="J523" s="107"/>
      <c r="K523" s="213"/>
      <c r="L523" s="97"/>
      <c r="M523" s="97"/>
      <c r="N523" s="25"/>
      <c r="O523" s="25"/>
      <c r="P523" s="25"/>
      <c r="Q523" s="25"/>
      <c r="R523" s="25"/>
      <c r="S523" s="6"/>
      <c r="T523" s="6"/>
      <c r="U523" s="6"/>
      <c r="V523" s="6"/>
      <c r="W523" s="6"/>
      <c r="X523" s="6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6"/>
      <c r="AS523" s="6"/>
      <c r="AT523" s="6"/>
      <c r="AU523" s="6"/>
      <c r="AV523" s="6"/>
      <c r="AW523" s="6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</row>
    <row r="524" spans="1:223" ht="20" customHeight="1">
      <c r="A524" s="18"/>
      <c r="B524" s="9"/>
      <c r="C524" s="59"/>
      <c r="D524" s="59"/>
      <c r="E524" s="59"/>
      <c r="F524" s="59"/>
      <c r="G524" s="288"/>
      <c r="H524" s="98"/>
      <c r="I524" s="98"/>
      <c r="J524" s="99"/>
      <c r="K524" s="33"/>
      <c r="L524" s="34"/>
      <c r="M524" s="34"/>
      <c r="N524" s="34"/>
      <c r="O524" s="34"/>
      <c r="P524" s="34"/>
      <c r="Q524" s="34"/>
      <c r="R524" s="34"/>
      <c r="S524" s="6"/>
      <c r="T524" s="6"/>
      <c r="U524" s="6"/>
      <c r="V524" s="6"/>
      <c r="W524" s="6"/>
      <c r="X524" s="6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6"/>
      <c r="AS524" s="6"/>
      <c r="AT524" s="6"/>
      <c r="AU524" s="6"/>
      <c r="AV524" s="6"/>
      <c r="AW524" s="6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</row>
    <row r="525" spans="1:223" ht="20" customHeight="1">
      <c r="A525" s="38"/>
      <c r="B525" s="39"/>
      <c r="C525" s="265" t="s">
        <v>3</v>
      </c>
      <c r="D525" s="265" t="s">
        <v>4</v>
      </c>
      <c r="E525" s="265" t="s">
        <v>5</v>
      </c>
      <c r="F525" s="265" t="s">
        <v>6</v>
      </c>
      <c r="G525" s="265" t="s">
        <v>1458</v>
      </c>
      <c r="H525" s="267" t="s">
        <v>1460</v>
      </c>
      <c r="I525" s="265"/>
      <c r="J525" s="266" t="s">
        <v>1459</v>
      </c>
      <c r="K525" s="212" t="s">
        <v>7</v>
      </c>
      <c r="L525" s="41" t="s">
        <v>8</v>
      </c>
      <c r="M525" s="41" t="s">
        <v>9</v>
      </c>
      <c r="N525" s="41"/>
      <c r="O525" s="41"/>
      <c r="P525" s="41"/>
      <c r="Q525" s="41"/>
      <c r="R525" s="41"/>
      <c r="S525" s="6"/>
      <c r="T525" s="6"/>
      <c r="U525" s="6"/>
      <c r="V525" s="6"/>
      <c r="W525" s="6"/>
      <c r="X525" s="6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6"/>
      <c r="AS525" s="6"/>
      <c r="AT525" s="6"/>
      <c r="AU525" s="6"/>
      <c r="AV525" s="6"/>
      <c r="AW525" s="6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</row>
    <row r="526" spans="1:223" ht="20" customHeight="1">
      <c r="A526" s="38"/>
      <c r="B526" s="9" t="s">
        <v>510</v>
      </c>
      <c r="C526" s="47">
        <v>20</v>
      </c>
      <c r="D526" s="47">
        <v>19</v>
      </c>
      <c r="E526" s="47"/>
      <c r="F526" s="48">
        <v>2</v>
      </c>
      <c r="G526" s="279">
        <v>24000</v>
      </c>
      <c r="H526" s="61"/>
      <c r="I526" s="198" t="s">
        <v>22</v>
      </c>
      <c r="J526" s="305">
        <v>45898</v>
      </c>
      <c r="K526" s="306">
        <v>4570198578989</v>
      </c>
      <c r="L526" s="199"/>
      <c r="M526" s="199"/>
      <c r="N526" s="41"/>
      <c r="O526" s="41"/>
      <c r="P526" s="41"/>
      <c r="Q526" s="41"/>
      <c r="R526" s="41"/>
      <c r="S526" s="6" t="e">
        <f>#REF!*L526</f>
        <v>#REF!</v>
      </c>
      <c r="T526" s="6" t="e">
        <f>#REF!*M526</f>
        <v>#REF!</v>
      </c>
      <c r="U526" s="6"/>
      <c r="V526" s="6"/>
      <c r="W526" s="6"/>
      <c r="X526" s="6"/>
      <c r="Y526" s="4"/>
      <c r="Z526" s="4" t="s">
        <v>511</v>
      </c>
      <c r="AA526" s="4" t="s">
        <v>512</v>
      </c>
      <c r="AB526" s="4" t="s">
        <v>513</v>
      </c>
      <c r="AC526" s="4">
        <f>L526</f>
        <v>0</v>
      </c>
      <c r="AD526" s="4">
        <f>+M526</f>
        <v>0</v>
      </c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6"/>
      <c r="AS526" s="6"/>
      <c r="AT526" s="6"/>
      <c r="AU526" s="6"/>
      <c r="AV526" s="6"/>
      <c r="AW526" s="6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</row>
    <row r="527" spans="1:223" ht="20" customHeight="1">
      <c r="A527" s="38"/>
      <c r="B527" s="9"/>
      <c r="C527" s="185"/>
      <c r="D527" s="185"/>
      <c r="E527" s="185"/>
      <c r="F527" s="186"/>
      <c r="G527" s="280"/>
      <c r="H527" s="198"/>
      <c r="I527" s="200" t="s">
        <v>26</v>
      </c>
      <c r="J527" s="307">
        <v>45899</v>
      </c>
      <c r="K527" s="308">
        <v>4570198578996</v>
      </c>
      <c r="L527" s="201"/>
      <c r="M527" s="201"/>
      <c r="N527" s="41"/>
      <c r="O527" s="41"/>
      <c r="P527" s="41"/>
      <c r="Q527" s="41"/>
      <c r="R527" s="41"/>
      <c r="S527" s="6"/>
      <c r="T527" s="6"/>
      <c r="U527" s="6"/>
      <c r="V527" s="6"/>
      <c r="W527" s="6"/>
      <c r="X527" s="6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6"/>
      <c r="AS527" s="6"/>
      <c r="AT527" s="6"/>
      <c r="AU527" s="6"/>
      <c r="AV527" s="6"/>
      <c r="AW527" s="6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</row>
    <row r="528" spans="1:223" ht="20" customHeight="1">
      <c r="A528" s="38"/>
      <c r="B528" s="9"/>
      <c r="C528" s="47">
        <v>25</v>
      </c>
      <c r="D528" s="47">
        <v>21</v>
      </c>
      <c r="E528" s="47"/>
      <c r="F528" s="48">
        <v>2</v>
      </c>
      <c r="G528" s="279">
        <v>30000</v>
      </c>
      <c r="H528" s="61"/>
      <c r="I528" s="200" t="s">
        <v>22</v>
      </c>
      <c r="J528" s="307">
        <v>45900</v>
      </c>
      <c r="K528" s="308">
        <v>4570198579009</v>
      </c>
      <c r="L528" s="201"/>
      <c r="M528" s="201"/>
      <c r="N528" s="41"/>
      <c r="O528" s="41"/>
      <c r="P528" s="41"/>
      <c r="Q528" s="41"/>
      <c r="R528" s="41"/>
      <c r="S528" s="6" t="e">
        <f>#REF!*L528</f>
        <v>#REF!</v>
      </c>
      <c r="T528" s="6" t="e">
        <f>#REF!*M528</f>
        <v>#REF!</v>
      </c>
      <c r="U528" s="6"/>
      <c r="V528" s="6"/>
      <c r="W528" s="6"/>
      <c r="X528" s="6"/>
      <c r="Y528" s="4"/>
      <c r="Z528" s="4" t="s">
        <v>514</v>
      </c>
      <c r="AA528" s="4" t="s">
        <v>515</v>
      </c>
      <c r="AB528" s="4" t="s">
        <v>516</v>
      </c>
      <c r="AC528" s="4">
        <f>L528</f>
        <v>0</v>
      </c>
      <c r="AD528" s="4">
        <f>+M528</f>
        <v>0</v>
      </c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6"/>
      <c r="AS528" s="6"/>
      <c r="AT528" s="6"/>
      <c r="AU528" s="6"/>
      <c r="AV528" s="6"/>
      <c r="AW528" s="6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</row>
    <row r="529" spans="1:223" ht="20" customHeight="1">
      <c r="A529" s="38"/>
      <c r="B529" s="9"/>
      <c r="C529" s="185"/>
      <c r="D529" s="185"/>
      <c r="E529" s="185"/>
      <c r="F529" s="186"/>
      <c r="G529" s="280"/>
      <c r="H529" s="198"/>
      <c r="I529" s="200" t="s">
        <v>26</v>
      </c>
      <c r="J529" s="307">
        <v>45901</v>
      </c>
      <c r="K529" s="308">
        <v>4570198579016</v>
      </c>
      <c r="L529" s="201"/>
      <c r="M529" s="201"/>
      <c r="N529" s="41"/>
      <c r="O529" s="41"/>
      <c r="P529" s="41"/>
      <c r="Q529" s="41"/>
      <c r="R529" s="41"/>
      <c r="S529" s="6"/>
      <c r="T529" s="6"/>
      <c r="U529" s="6"/>
      <c r="V529" s="6"/>
      <c r="W529" s="6"/>
      <c r="X529" s="6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6"/>
      <c r="AS529" s="6"/>
      <c r="AT529" s="6"/>
      <c r="AU529" s="6"/>
      <c r="AV529" s="6"/>
      <c r="AW529" s="6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</row>
    <row r="530" spans="1:223" ht="20" customHeight="1">
      <c r="A530" s="46"/>
      <c r="B530" s="9"/>
      <c r="C530" s="47">
        <v>30</v>
      </c>
      <c r="D530" s="47">
        <v>26</v>
      </c>
      <c r="E530" s="47"/>
      <c r="F530" s="48">
        <v>2</v>
      </c>
      <c r="G530" s="274">
        <v>40000</v>
      </c>
      <c r="H530" s="49"/>
      <c r="I530" s="200" t="s">
        <v>22</v>
      </c>
      <c r="J530" s="307">
        <v>45902</v>
      </c>
      <c r="K530" s="300">
        <v>4570198579023</v>
      </c>
      <c r="L530" s="201"/>
      <c r="M530" s="201"/>
      <c r="N530" s="41"/>
      <c r="O530" s="22"/>
      <c r="P530" s="22"/>
      <c r="Q530" s="22"/>
      <c r="R530" s="22"/>
      <c r="S530" s="6" t="e">
        <f>#REF!*L530</f>
        <v>#REF!</v>
      </c>
      <c r="T530" s="6" t="e">
        <f>#REF!*M530</f>
        <v>#REF!</v>
      </c>
      <c r="U530" s="6"/>
      <c r="V530" s="6"/>
      <c r="W530" s="6"/>
      <c r="X530" s="6"/>
      <c r="Y530" s="4"/>
      <c r="Z530" s="4" t="s">
        <v>517</v>
      </c>
      <c r="AA530" s="4" t="s">
        <v>518</v>
      </c>
      <c r="AB530" s="4" t="s">
        <v>519</v>
      </c>
      <c r="AC530" s="4">
        <f>L530</f>
        <v>0</v>
      </c>
      <c r="AD530" s="4">
        <f>+M530</f>
        <v>0</v>
      </c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6"/>
      <c r="AS530" s="6"/>
      <c r="AT530" s="6"/>
      <c r="AU530" s="6"/>
      <c r="AV530" s="6"/>
      <c r="AW530" s="6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</row>
    <row r="531" spans="1:223" ht="20" customHeight="1">
      <c r="A531" s="46"/>
      <c r="B531" s="9"/>
      <c r="C531" s="185"/>
      <c r="D531" s="185"/>
      <c r="E531" s="185"/>
      <c r="F531" s="186"/>
      <c r="G531" s="275"/>
      <c r="H531" s="187"/>
      <c r="I531" s="200" t="s">
        <v>26</v>
      </c>
      <c r="J531" s="307">
        <v>45903</v>
      </c>
      <c r="K531" s="300">
        <v>4570198579030</v>
      </c>
      <c r="L531" s="201"/>
      <c r="M531" s="201"/>
      <c r="N531" s="41"/>
      <c r="O531" s="22"/>
      <c r="P531" s="22"/>
      <c r="Q531" s="22"/>
      <c r="R531" s="22"/>
      <c r="S531" s="6"/>
      <c r="T531" s="6"/>
      <c r="U531" s="6"/>
      <c r="V531" s="6"/>
      <c r="W531" s="6"/>
      <c r="X531" s="6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6"/>
      <c r="AS531" s="6"/>
      <c r="AT531" s="6"/>
      <c r="AU531" s="6"/>
      <c r="AV531" s="6"/>
      <c r="AW531" s="6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</row>
    <row r="532" spans="1:223" ht="20" customHeight="1">
      <c r="A532" s="46"/>
      <c r="B532" s="53"/>
      <c r="C532" s="47">
        <v>35</v>
      </c>
      <c r="D532" s="47">
        <v>30</v>
      </c>
      <c r="E532" s="47"/>
      <c r="F532" s="48">
        <v>2</v>
      </c>
      <c r="G532" s="274">
        <v>45000</v>
      </c>
      <c r="H532" s="49"/>
      <c r="I532" s="200" t="s">
        <v>22</v>
      </c>
      <c r="J532" s="307">
        <v>45904</v>
      </c>
      <c r="K532" s="300">
        <v>4570198579047</v>
      </c>
      <c r="L532" s="201"/>
      <c r="M532" s="201"/>
      <c r="N532" s="41"/>
      <c r="O532" s="22"/>
      <c r="P532" s="22"/>
      <c r="Q532" s="22"/>
      <c r="R532" s="22"/>
      <c r="S532" s="6" t="e">
        <f>#REF!*L532</f>
        <v>#REF!</v>
      </c>
      <c r="T532" s="6" t="e">
        <f>#REF!*M532</f>
        <v>#REF!</v>
      </c>
      <c r="U532" s="6"/>
      <c r="V532" s="6"/>
      <c r="W532" s="6"/>
      <c r="X532" s="6"/>
      <c r="Y532" s="4"/>
      <c r="Z532" s="4" t="s">
        <v>520</v>
      </c>
      <c r="AA532" s="4" t="s">
        <v>521</v>
      </c>
      <c r="AB532" s="4" t="s">
        <v>522</v>
      </c>
      <c r="AC532" s="4">
        <f>L532</f>
        <v>0</v>
      </c>
      <c r="AD532" s="4">
        <f>+M532</f>
        <v>0</v>
      </c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6"/>
      <c r="AS532" s="6"/>
      <c r="AT532" s="6"/>
      <c r="AU532" s="6"/>
      <c r="AV532" s="6"/>
      <c r="AW532" s="6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</row>
    <row r="533" spans="1:223" ht="20" customHeight="1">
      <c r="A533" s="46"/>
      <c r="B533" s="53"/>
      <c r="C533" s="185"/>
      <c r="D533" s="185"/>
      <c r="E533" s="185"/>
      <c r="F533" s="186"/>
      <c r="G533" s="275"/>
      <c r="H533" s="187"/>
      <c r="I533" s="200" t="s">
        <v>26</v>
      </c>
      <c r="J533" s="307">
        <v>45905</v>
      </c>
      <c r="K533" s="300">
        <v>4570198579054</v>
      </c>
      <c r="L533" s="201"/>
      <c r="M533" s="201"/>
      <c r="N533" s="41"/>
      <c r="O533" s="22"/>
      <c r="P533" s="22"/>
      <c r="Q533" s="22"/>
      <c r="R533" s="22"/>
      <c r="S533" s="6"/>
      <c r="T533" s="6"/>
      <c r="U533" s="6"/>
      <c r="V533" s="6"/>
      <c r="W533" s="6"/>
      <c r="X533" s="6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6"/>
      <c r="AS533" s="6"/>
      <c r="AT533" s="6"/>
      <c r="AU533" s="6"/>
      <c r="AV533" s="6"/>
      <c r="AW533" s="6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</row>
    <row r="534" spans="1:223" ht="20" customHeight="1">
      <c r="A534" s="46"/>
      <c r="B534" s="9"/>
      <c r="C534" s="47">
        <v>40</v>
      </c>
      <c r="D534" s="47">
        <v>32</v>
      </c>
      <c r="E534" s="47"/>
      <c r="F534" s="48">
        <v>2</v>
      </c>
      <c r="G534" s="274">
        <v>54000</v>
      </c>
      <c r="H534" s="49"/>
      <c r="I534" s="200" t="s">
        <v>22</v>
      </c>
      <c r="J534" s="307">
        <v>45906</v>
      </c>
      <c r="K534" s="300">
        <v>4570198579061</v>
      </c>
      <c r="L534" s="201"/>
      <c r="M534" s="201"/>
      <c r="N534" s="41"/>
      <c r="O534" s="22"/>
      <c r="P534" s="22"/>
      <c r="Q534" s="22"/>
      <c r="R534" s="22"/>
      <c r="S534" s="6" t="e">
        <f>#REF!*L534</f>
        <v>#REF!</v>
      </c>
      <c r="T534" s="6" t="e">
        <f>#REF!*M534</f>
        <v>#REF!</v>
      </c>
      <c r="U534" s="6"/>
      <c r="V534" s="6"/>
      <c r="W534" s="6"/>
      <c r="X534" s="6"/>
      <c r="Y534" s="4"/>
      <c r="Z534" s="4" t="s">
        <v>523</v>
      </c>
      <c r="AA534" s="4" t="s">
        <v>524</v>
      </c>
      <c r="AB534" s="4" t="s">
        <v>525</v>
      </c>
      <c r="AC534" s="4">
        <f>L534</f>
        <v>0</v>
      </c>
      <c r="AD534" s="4">
        <f>+M534</f>
        <v>0</v>
      </c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6"/>
      <c r="AS534" s="6"/>
      <c r="AT534" s="6"/>
      <c r="AU534" s="6"/>
      <c r="AV534" s="6"/>
      <c r="AW534" s="6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</row>
    <row r="535" spans="1:223" ht="20" customHeight="1">
      <c r="A535" s="46"/>
      <c r="B535" s="9"/>
      <c r="C535" s="185"/>
      <c r="D535" s="185"/>
      <c r="E535" s="185"/>
      <c r="F535" s="186"/>
      <c r="G535" s="275"/>
      <c r="H535" s="187"/>
      <c r="I535" s="200" t="s">
        <v>26</v>
      </c>
      <c r="J535" s="307">
        <v>45907</v>
      </c>
      <c r="K535" s="300">
        <v>4570198579078</v>
      </c>
      <c r="L535" s="201"/>
      <c r="M535" s="201"/>
      <c r="N535" s="41"/>
      <c r="O535" s="22"/>
      <c r="P535" s="22"/>
      <c r="Q535" s="22"/>
      <c r="R535" s="22"/>
      <c r="S535" s="6"/>
      <c r="T535" s="6"/>
      <c r="U535" s="6"/>
      <c r="V535" s="6"/>
      <c r="W535" s="6"/>
      <c r="X535" s="6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6"/>
      <c r="AS535" s="6"/>
      <c r="AT535" s="6"/>
      <c r="AU535" s="6"/>
      <c r="AV535" s="6"/>
      <c r="AW535" s="6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</row>
    <row r="536" spans="1:223" ht="20" customHeight="1">
      <c r="A536" s="46"/>
      <c r="B536" s="9"/>
      <c r="C536" s="47"/>
      <c r="D536" s="47"/>
      <c r="E536" s="47"/>
      <c r="F536" s="48"/>
      <c r="G536" s="274"/>
      <c r="H536" s="49"/>
      <c r="I536" s="67"/>
      <c r="J536" s="119"/>
      <c r="K536" s="20"/>
      <c r="L536" s="34"/>
      <c r="M536" s="22"/>
      <c r="N536" s="22"/>
      <c r="O536" s="22"/>
      <c r="P536" s="22"/>
      <c r="Q536" s="22"/>
      <c r="R536" s="22"/>
      <c r="S536" s="6"/>
      <c r="T536" s="6"/>
      <c r="U536" s="6"/>
      <c r="V536" s="6"/>
      <c r="W536" s="6"/>
      <c r="X536" s="6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6"/>
      <c r="AS536" s="6"/>
      <c r="AT536" s="6"/>
      <c r="AU536" s="6"/>
      <c r="AV536" s="6"/>
      <c r="AW536" s="6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</row>
    <row r="537" spans="1:223" ht="20" customHeight="1">
      <c r="A537" s="46"/>
      <c r="B537" s="53"/>
      <c r="C537" s="47"/>
      <c r="D537" s="47"/>
      <c r="E537" s="47"/>
      <c r="F537" s="48"/>
      <c r="G537" s="274"/>
      <c r="H537" s="49"/>
      <c r="I537" s="67"/>
      <c r="J537" s="119"/>
      <c r="K537" s="20"/>
      <c r="L537" s="41" t="s">
        <v>126</v>
      </c>
      <c r="M537" s="22"/>
      <c r="N537" s="22"/>
      <c r="O537" s="22"/>
      <c r="P537" s="22"/>
      <c r="Q537" s="22"/>
      <c r="R537" s="22"/>
      <c r="S537" s="6"/>
      <c r="T537" s="6"/>
      <c r="U537" s="6"/>
      <c r="V537" s="6"/>
      <c r="W537" s="6"/>
      <c r="X537" s="6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6"/>
      <c r="AS537" s="6"/>
      <c r="AT537" s="6"/>
      <c r="AU537" s="6"/>
      <c r="AV537" s="6"/>
      <c r="AW537" s="6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</row>
    <row r="538" spans="1:223" ht="20" customHeight="1">
      <c r="A538" s="46"/>
      <c r="B538" s="9" t="s">
        <v>526</v>
      </c>
      <c r="C538" s="185">
        <v>30</v>
      </c>
      <c r="D538" s="185">
        <v>26</v>
      </c>
      <c r="E538" s="185"/>
      <c r="F538" s="186">
        <v>2</v>
      </c>
      <c r="G538" s="275">
        <v>42000</v>
      </c>
      <c r="H538" s="187"/>
      <c r="I538" s="198" t="s">
        <v>500</v>
      </c>
      <c r="J538" s="305">
        <v>45908</v>
      </c>
      <c r="K538" s="298">
        <v>4570198579085</v>
      </c>
      <c r="L538" s="199"/>
      <c r="M538" s="22"/>
      <c r="N538" s="22"/>
      <c r="O538" s="22"/>
      <c r="P538" s="22"/>
      <c r="Q538" s="22"/>
      <c r="R538" s="22"/>
      <c r="S538" s="6" t="e">
        <f>#REF!*L538</f>
        <v>#REF!</v>
      </c>
      <c r="T538" s="6"/>
      <c r="U538" s="6"/>
      <c r="V538" s="6"/>
      <c r="W538" s="6"/>
      <c r="X538" s="6"/>
      <c r="Y538" s="4"/>
      <c r="Z538" s="4" t="s">
        <v>527</v>
      </c>
      <c r="AA538" s="4"/>
      <c r="AB538" s="4" t="s">
        <v>527</v>
      </c>
      <c r="AC538" s="4">
        <f>L538</f>
        <v>0</v>
      </c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6"/>
      <c r="AS538" s="6"/>
      <c r="AT538" s="6"/>
      <c r="AU538" s="6"/>
      <c r="AV538" s="6"/>
      <c r="AW538" s="6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</row>
    <row r="539" spans="1:223" ht="20" customHeight="1">
      <c r="A539" s="46"/>
      <c r="B539" s="53"/>
      <c r="C539" s="256">
        <v>35</v>
      </c>
      <c r="D539" s="256">
        <v>30</v>
      </c>
      <c r="E539" s="256"/>
      <c r="F539" s="192">
        <v>2</v>
      </c>
      <c r="G539" s="290">
        <v>54000</v>
      </c>
      <c r="H539" s="193"/>
      <c r="I539" s="200" t="s">
        <v>500</v>
      </c>
      <c r="J539" s="307">
        <v>45909</v>
      </c>
      <c r="K539" s="300">
        <v>4570198579092</v>
      </c>
      <c r="L539" s="201"/>
      <c r="M539" s="22"/>
      <c r="N539" s="22"/>
      <c r="O539" s="22"/>
      <c r="P539" s="22"/>
      <c r="Q539" s="22"/>
      <c r="R539" s="22"/>
      <c r="S539" s="6" t="e">
        <f>#REF!*L539</f>
        <v>#REF!</v>
      </c>
      <c r="T539" s="6"/>
      <c r="U539" s="6"/>
      <c r="V539" s="6"/>
      <c r="W539" s="6"/>
      <c r="X539" s="6"/>
      <c r="Y539" s="4"/>
      <c r="Z539" s="4" t="s">
        <v>528</v>
      </c>
      <c r="AA539" s="4"/>
      <c r="AB539" s="4" t="s">
        <v>528</v>
      </c>
      <c r="AC539" s="4">
        <f>L539</f>
        <v>0</v>
      </c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6"/>
      <c r="AS539" s="6"/>
      <c r="AT539" s="6"/>
      <c r="AU539" s="6"/>
      <c r="AV539" s="6"/>
      <c r="AW539" s="6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</row>
    <row r="540" spans="1:223" ht="20" customHeight="1">
      <c r="A540" s="46"/>
      <c r="B540" s="9"/>
      <c r="C540" s="256">
        <v>40</v>
      </c>
      <c r="D540" s="256">
        <v>32</v>
      </c>
      <c r="E540" s="256"/>
      <c r="F540" s="192">
        <v>2</v>
      </c>
      <c r="G540" s="290">
        <v>65000</v>
      </c>
      <c r="H540" s="193"/>
      <c r="I540" s="200" t="s">
        <v>500</v>
      </c>
      <c r="J540" s="307">
        <v>45910</v>
      </c>
      <c r="K540" s="300">
        <v>4570198579108</v>
      </c>
      <c r="L540" s="201"/>
      <c r="M540" s="22"/>
      <c r="N540" s="22"/>
      <c r="O540" s="22"/>
      <c r="P540" s="22"/>
      <c r="Q540" s="22"/>
      <c r="R540" s="22"/>
      <c r="S540" s="6" t="e">
        <f>#REF!*L540</f>
        <v>#REF!</v>
      </c>
      <c r="T540" s="6"/>
      <c r="U540" s="6"/>
      <c r="V540" s="6"/>
      <c r="W540" s="6"/>
      <c r="X540" s="6"/>
      <c r="Y540" s="4"/>
      <c r="Z540" s="4" t="s">
        <v>529</v>
      </c>
      <c r="AA540" s="4"/>
      <c r="AB540" s="4" t="s">
        <v>529</v>
      </c>
      <c r="AC540" s="4">
        <f>L540</f>
        <v>0</v>
      </c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6"/>
      <c r="AS540" s="6"/>
      <c r="AT540" s="6"/>
      <c r="AU540" s="6"/>
      <c r="AV540" s="6"/>
      <c r="AW540" s="6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</row>
    <row r="541" spans="1:223" ht="20" customHeight="1">
      <c r="A541" s="3"/>
      <c r="B541" s="2"/>
      <c r="C541" s="81"/>
      <c r="D541" s="81"/>
      <c r="E541" s="81"/>
      <c r="F541" s="81"/>
      <c r="G541" s="283"/>
      <c r="H541" s="82"/>
      <c r="I541" s="67"/>
      <c r="J541" s="119"/>
      <c r="K541" s="20"/>
      <c r="L541" s="55"/>
      <c r="M541" s="5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6"/>
      <c r="AS541" s="6"/>
      <c r="AT541" s="6"/>
      <c r="AU541" s="6"/>
      <c r="AV541" s="6"/>
      <c r="AW541" s="6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</row>
    <row r="542" spans="1:223" ht="20" customHeight="1">
      <c r="A542" s="313" t="s">
        <v>530</v>
      </c>
      <c r="B542" s="313"/>
      <c r="C542" s="313"/>
      <c r="D542" s="313"/>
      <c r="E542" s="313"/>
      <c r="F542" s="313"/>
      <c r="G542" s="283"/>
      <c r="H542" s="82"/>
      <c r="I542" s="67"/>
      <c r="J542" s="119"/>
      <c r="K542" s="213"/>
      <c r="L542" s="97"/>
      <c r="M542" s="97"/>
      <c r="N542" s="25"/>
      <c r="O542" s="25"/>
      <c r="P542" s="25"/>
      <c r="Q542" s="25"/>
      <c r="R542" s="25"/>
      <c r="S542" s="6"/>
      <c r="T542" s="6"/>
      <c r="U542" s="6"/>
      <c r="V542" s="6"/>
      <c r="W542" s="6"/>
      <c r="X542" s="6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6"/>
      <c r="AS542" s="6"/>
      <c r="AT542" s="6"/>
      <c r="AU542" s="6"/>
      <c r="AV542" s="6"/>
      <c r="AW542" s="6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</row>
    <row r="543" spans="1:223" ht="20" customHeight="1">
      <c r="A543" s="18"/>
      <c r="B543" s="9"/>
      <c r="C543" s="13"/>
      <c r="D543" s="13"/>
      <c r="E543" s="13"/>
      <c r="F543" s="13"/>
      <c r="G543" s="288"/>
      <c r="H543" s="98"/>
      <c r="I543" s="67"/>
      <c r="J543" s="119"/>
      <c r="K543" s="33"/>
      <c r="L543" s="34"/>
      <c r="M543" s="34"/>
      <c r="N543" s="34"/>
      <c r="O543" s="34"/>
      <c r="P543" s="34"/>
      <c r="Q543" s="34"/>
      <c r="R543" s="34"/>
      <c r="S543" s="6"/>
      <c r="T543" s="6"/>
      <c r="U543" s="6"/>
      <c r="V543" s="6"/>
      <c r="W543" s="6"/>
      <c r="X543" s="6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6"/>
      <c r="AS543" s="6"/>
      <c r="AT543" s="6"/>
      <c r="AU543" s="6"/>
      <c r="AV543" s="6"/>
      <c r="AW543" s="6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</row>
    <row r="544" spans="1:223" ht="20" customHeight="1">
      <c r="A544" s="38"/>
      <c r="B544" s="39"/>
      <c r="C544" s="265" t="s">
        <v>3</v>
      </c>
      <c r="D544" s="265" t="s">
        <v>4</v>
      </c>
      <c r="E544" s="265" t="s">
        <v>5</v>
      </c>
      <c r="F544" s="265" t="s">
        <v>6</v>
      </c>
      <c r="G544" s="265" t="s">
        <v>1458</v>
      </c>
      <c r="H544" s="267" t="s">
        <v>1460</v>
      </c>
      <c r="I544" s="265"/>
      <c r="J544" s="266" t="s">
        <v>1459</v>
      </c>
      <c r="K544" s="212" t="s">
        <v>7</v>
      </c>
      <c r="L544" s="41" t="s">
        <v>8</v>
      </c>
      <c r="M544" s="41"/>
      <c r="N544" s="41"/>
      <c r="O544" s="41"/>
      <c r="P544" s="41"/>
      <c r="Q544" s="41"/>
      <c r="R544" s="41"/>
      <c r="S544" s="6"/>
      <c r="T544" s="6"/>
      <c r="U544" s="6"/>
      <c r="V544" s="6"/>
      <c r="W544" s="6"/>
      <c r="X544" s="6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6"/>
      <c r="AS544" s="6"/>
      <c r="AT544" s="6"/>
      <c r="AU544" s="6"/>
      <c r="AV544" s="6"/>
      <c r="AW544" s="6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</row>
    <row r="545" spans="1:223" ht="20" customHeight="1">
      <c r="A545" s="38"/>
      <c r="B545" s="9" t="s">
        <v>474</v>
      </c>
      <c r="C545" s="185">
        <v>13</v>
      </c>
      <c r="D545" s="185">
        <v>26</v>
      </c>
      <c r="E545" s="185"/>
      <c r="F545" s="186">
        <v>2</v>
      </c>
      <c r="G545" s="280">
        <v>74000</v>
      </c>
      <c r="H545" s="198"/>
      <c r="I545" s="198" t="s">
        <v>26</v>
      </c>
      <c r="J545" s="305">
        <v>45911</v>
      </c>
      <c r="K545" s="306">
        <v>4570198579115</v>
      </c>
      <c r="L545" s="199"/>
      <c r="M545" s="22"/>
      <c r="N545" s="41"/>
      <c r="O545" s="41"/>
      <c r="P545" s="41"/>
      <c r="Q545" s="41"/>
      <c r="R545" s="41"/>
      <c r="S545" s="6" t="e">
        <f>#REF!*L545</f>
        <v>#REF!</v>
      </c>
      <c r="T545" s="6" t="e">
        <f>#REF!*M545</f>
        <v>#REF!</v>
      </c>
      <c r="U545" s="6"/>
      <c r="V545" s="6"/>
      <c r="W545" s="6"/>
      <c r="X545" s="6"/>
      <c r="Y545" s="4"/>
      <c r="Z545" s="4" t="s">
        <v>531</v>
      </c>
      <c r="AA545" s="4"/>
      <c r="AB545" s="4" t="s">
        <v>532</v>
      </c>
      <c r="AC545" s="4">
        <f>L545</f>
        <v>0</v>
      </c>
      <c r="AD545" s="4">
        <f>+M545</f>
        <v>0</v>
      </c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6"/>
      <c r="AS545" s="6"/>
      <c r="AT545" s="6"/>
      <c r="AU545" s="6"/>
      <c r="AV545" s="6"/>
      <c r="AW545" s="6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</row>
    <row r="546" spans="1:223" ht="20" customHeight="1">
      <c r="A546" s="38"/>
      <c r="B546" s="9"/>
      <c r="C546" s="256">
        <v>20.5</v>
      </c>
      <c r="D546" s="256">
        <v>42</v>
      </c>
      <c r="E546" s="256"/>
      <c r="F546" s="192">
        <v>1</v>
      </c>
      <c r="G546" s="291">
        <v>150000</v>
      </c>
      <c r="H546" s="200"/>
      <c r="I546" s="200" t="s">
        <v>26</v>
      </c>
      <c r="J546" s="307">
        <v>45912</v>
      </c>
      <c r="K546" s="308">
        <v>4570198579122</v>
      </c>
      <c r="L546" s="201"/>
      <c r="M546" s="22"/>
      <c r="N546" s="41"/>
      <c r="O546" s="41"/>
      <c r="P546" s="41"/>
      <c r="Q546" s="41"/>
      <c r="R546" s="41"/>
      <c r="S546" s="6" t="e">
        <f>#REF!*L546</f>
        <v>#REF!</v>
      </c>
      <c r="T546" s="6" t="e">
        <f>#REF!*M546</f>
        <v>#REF!</v>
      </c>
      <c r="U546" s="6"/>
      <c r="V546" s="6"/>
      <c r="W546" s="6"/>
      <c r="X546" s="6"/>
      <c r="Y546" s="4"/>
      <c r="Z546" s="4" t="s">
        <v>533</v>
      </c>
      <c r="AA546" s="4"/>
      <c r="AB546" s="4" t="str">
        <f>+Z546</f>
        <v>BER40V</v>
      </c>
      <c r="AC546" s="4">
        <f>L546</f>
        <v>0</v>
      </c>
      <c r="AD546" s="4">
        <f>+M546</f>
        <v>0</v>
      </c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6"/>
      <c r="AS546" s="6"/>
      <c r="AT546" s="6"/>
      <c r="AU546" s="6"/>
      <c r="AV546" s="6"/>
      <c r="AW546" s="6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</row>
    <row r="547" spans="1:223" ht="20" customHeight="1">
      <c r="A547" s="46"/>
      <c r="B547" s="9"/>
      <c r="C547" s="47"/>
      <c r="D547" s="47"/>
      <c r="E547" s="47"/>
      <c r="F547" s="48"/>
      <c r="G547" s="274"/>
      <c r="H547" s="49"/>
      <c r="I547" s="61"/>
      <c r="J547" s="311"/>
      <c r="K547" s="311"/>
      <c r="L547" s="113"/>
      <c r="M547" s="22"/>
      <c r="N547" s="22"/>
      <c r="O547" s="22"/>
      <c r="P547" s="22"/>
      <c r="Q547" s="22"/>
      <c r="R547" s="22"/>
      <c r="S547" s="6"/>
      <c r="T547" s="6"/>
      <c r="U547" s="6"/>
      <c r="V547" s="6"/>
      <c r="W547" s="6"/>
      <c r="X547" s="6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6"/>
      <c r="AS547" s="6"/>
      <c r="AT547" s="6"/>
      <c r="AU547" s="6"/>
      <c r="AV547" s="6"/>
      <c r="AW547" s="6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</row>
    <row r="548" spans="1:223" ht="20" customHeight="1">
      <c r="A548" s="46"/>
      <c r="B548" s="9" t="s">
        <v>534</v>
      </c>
      <c r="C548" s="185">
        <v>25</v>
      </c>
      <c r="D548" s="185">
        <v>13</v>
      </c>
      <c r="E548" s="185"/>
      <c r="F548" s="186">
        <v>2</v>
      </c>
      <c r="G548" s="275">
        <v>49000</v>
      </c>
      <c r="H548" s="187"/>
      <c r="I548" s="198" t="s">
        <v>26</v>
      </c>
      <c r="J548" s="305">
        <v>45913</v>
      </c>
      <c r="K548" s="298">
        <v>4570198579139</v>
      </c>
      <c r="L548" s="199"/>
      <c r="M548" s="22"/>
      <c r="N548" s="22"/>
      <c r="O548" s="22"/>
      <c r="P548" s="22"/>
      <c r="Q548" s="22"/>
      <c r="R548" s="22"/>
      <c r="S548" s="6" t="e">
        <f>#REF!*L548</f>
        <v>#REF!</v>
      </c>
      <c r="T548" s="6" t="e">
        <f>#REF!*M548</f>
        <v>#REF!</v>
      </c>
      <c r="U548" s="6"/>
      <c r="V548" s="6"/>
      <c r="W548" s="6"/>
      <c r="X548" s="6"/>
      <c r="Y548" s="4"/>
      <c r="Z548" s="4" t="s">
        <v>535</v>
      </c>
      <c r="AA548" s="4"/>
      <c r="AB548" s="4" t="s">
        <v>536</v>
      </c>
      <c r="AC548" s="4">
        <f>L548</f>
        <v>0</v>
      </c>
      <c r="AD548" s="4">
        <f>+M548</f>
        <v>0</v>
      </c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6"/>
      <c r="AS548" s="6"/>
      <c r="AT548" s="6"/>
      <c r="AU548" s="6"/>
      <c r="AV548" s="6"/>
      <c r="AW548" s="6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</row>
    <row r="549" spans="1:223" ht="20" customHeight="1">
      <c r="A549" s="46"/>
      <c r="B549" s="53"/>
      <c r="C549" s="256">
        <v>35</v>
      </c>
      <c r="D549" s="256">
        <v>21</v>
      </c>
      <c r="E549" s="256"/>
      <c r="F549" s="192">
        <v>1</v>
      </c>
      <c r="G549" s="290">
        <v>99000</v>
      </c>
      <c r="H549" s="193"/>
      <c r="I549" s="200" t="s">
        <v>26</v>
      </c>
      <c r="J549" s="307">
        <v>45914</v>
      </c>
      <c r="K549" s="300">
        <v>4570198579146</v>
      </c>
      <c r="L549" s="201"/>
      <c r="M549" s="22"/>
      <c r="N549" s="22"/>
      <c r="O549" s="22"/>
      <c r="P549" s="22"/>
      <c r="Q549" s="22"/>
      <c r="R549" s="22"/>
      <c r="S549" s="6" t="e">
        <f>#REF!*L549</f>
        <v>#REF!</v>
      </c>
      <c r="T549" s="6" t="e">
        <f>#REF!*M549</f>
        <v>#REF!</v>
      </c>
      <c r="U549" s="6"/>
      <c r="V549" s="6"/>
      <c r="W549" s="6"/>
      <c r="X549" s="6"/>
      <c r="Y549" s="4"/>
      <c r="Z549" s="4" t="s">
        <v>537</v>
      </c>
      <c r="AA549" s="4"/>
      <c r="AB549" s="4" t="str">
        <f>+Z549</f>
        <v>BER35B</v>
      </c>
      <c r="AC549" s="4">
        <f>L549</f>
        <v>0</v>
      </c>
      <c r="AD549" s="4">
        <f>+M549</f>
        <v>0</v>
      </c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6"/>
      <c r="AS549" s="6"/>
      <c r="AT549" s="6"/>
      <c r="AU549" s="6"/>
      <c r="AV549" s="6"/>
      <c r="AW549" s="6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</row>
    <row r="550" spans="1:223" ht="20" customHeight="1">
      <c r="A550" s="313" t="s">
        <v>538</v>
      </c>
      <c r="B550" s="314"/>
      <c r="C550" s="314"/>
      <c r="D550" s="314"/>
      <c r="E550" s="314"/>
      <c r="F550" s="314"/>
      <c r="G550" s="314"/>
      <c r="H550" s="314"/>
      <c r="I550" s="314"/>
      <c r="J550" s="314"/>
      <c r="K550" s="314"/>
      <c r="L550" s="314"/>
      <c r="M550" s="314"/>
      <c r="N550" s="315"/>
      <c r="O550" s="315"/>
      <c r="P550" s="315"/>
      <c r="Q550" s="315"/>
      <c r="R550" s="315"/>
      <c r="S550" s="6"/>
      <c r="T550" s="6"/>
      <c r="U550" s="6"/>
      <c r="V550" s="6"/>
      <c r="W550" s="6"/>
      <c r="X550" s="6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</row>
    <row r="551" spans="1:223" ht="20" customHeight="1">
      <c r="A551" s="31"/>
      <c r="B551" s="120"/>
      <c r="C551" s="121"/>
      <c r="D551" s="121"/>
      <c r="E551" s="121"/>
      <c r="F551" s="121"/>
      <c r="G551" s="120"/>
      <c r="H551" s="60"/>
      <c r="I551" s="60"/>
      <c r="J551" s="223"/>
      <c r="K551" s="33"/>
      <c r="L551" s="34"/>
      <c r="M551" s="34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</row>
    <row r="552" spans="1:223" ht="20" customHeight="1">
      <c r="A552" s="316"/>
      <c r="B552" s="316"/>
      <c r="C552" s="265" t="s">
        <v>3</v>
      </c>
      <c r="D552" s="265" t="s">
        <v>4</v>
      </c>
      <c r="E552" s="265" t="s">
        <v>5</v>
      </c>
      <c r="F552" s="265" t="s">
        <v>6</v>
      </c>
      <c r="G552" s="265" t="s">
        <v>1458</v>
      </c>
      <c r="H552" s="267" t="s">
        <v>1460</v>
      </c>
      <c r="I552" s="265"/>
      <c r="J552" s="266" t="s">
        <v>1459</v>
      </c>
      <c r="K552" s="212" t="s">
        <v>7</v>
      </c>
      <c r="L552" s="41" t="s">
        <v>8</v>
      </c>
      <c r="M552" s="41" t="s">
        <v>9</v>
      </c>
      <c r="N552" s="5"/>
      <c r="O552" s="5"/>
      <c r="P552" s="5"/>
      <c r="Q552" s="5"/>
      <c r="R552" s="5"/>
      <c r="S552" s="6" t="s">
        <v>10</v>
      </c>
      <c r="T552" s="6" t="s">
        <v>11</v>
      </c>
      <c r="U552" s="6" t="s">
        <v>12</v>
      </c>
      <c r="V552" s="6" t="s">
        <v>13</v>
      </c>
      <c r="W552" s="6" t="s">
        <v>14</v>
      </c>
      <c r="X552" s="6" t="s">
        <v>15</v>
      </c>
      <c r="Y552" s="4"/>
      <c r="Z552" s="4" t="s">
        <v>17</v>
      </c>
      <c r="AA552" s="4" t="s">
        <v>18</v>
      </c>
      <c r="AB552" s="4" t="s">
        <v>19</v>
      </c>
      <c r="AC552" s="4" t="s">
        <v>10</v>
      </c>
      <c r="AD552" s="4" t="s">
        <v>11</v>
      </c>
      <c r="AE552" s="4" t="s">
        <v>12</v>
      </c>
      <c r="AF552" s="4" t="s">
        <v>13</v>
      </c>
      <c r="AG552" s="4" t="s">
        <v>14</v>
      </c>
      <c r="AH552" s="4" t="s">
        <v>15</v>
      </c>
      <c r="AI552" s="4"/>
      <c r="AJ552" s="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</row>
    <row r="553" spans="1:223" ht="20" customHeight="1">
      <c r="A553" s="46"/>
      <c r="B553" s="18" t="s">
        <v>332</v>
      </c>
      <c r="C553" s="47">
        <v>30</v>
      </c>
      <c r="D553" s="47">
        <v>28</v>
      </c>
      <c r="E553" s="47"/>
      <c r="F553" s="48">
        <v>1</v>
      </c>
      <c r="G553" s="274">
        <v>45000</v>
      </c>
      <c r="H553" s="49"/>
      <c r="I553" s="198" t="s">
        <v>22</v>
      </c>
      <c r="J553" s="297">
        <v>45915</v>
      </c>
      <c r="K553" s="298">
        <v>4570198579153</v>
      </c>
      <c r="L553" s="199"/>
      <c r="M553" s="199"/>
      <c r="N553" s="5"/>
      <c r="O553" s="5"/>
      <c r="P553" s="5"/>
      <c r="Q553" s="5"/>
      <c r="R553" s="5"/>
      <c r="S553" s="6" t="e">
        <f>#REF!*L553</f>
        <v>#REF!</v>
      </c>
      <c r="T553" s="6" t="e">
        <f>#REF!*M553</f>
        <v>#REF!</v>
      </c>
      <c r="U553" s="6"/>
      <c r="V553" s="6"/>
      <c r="W553" s="6"/>
      <c r="X553" s="6"/>
      <c r="Y553" s="4"/>
      <c r="Z553" s="4" t="s">
        <v>539</v>
      </c>
      <c r="AA553" s="4"/>
      <c r="AB553" s="4" t="str">
        <f>+Z553</f>
        <v>Z-PICG30P</v>
      </c>
      <c r="AC553" s="4">
        <f>L553</f>
        <v>0</v>
      </c>
      <c r="AD553" s="4">
        <f>+M553</f>
        <v>0</v>
      </c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6"/>
      <c r="AS553" s="6"/>
      <c r="AT553" s="6"/>
      <c r="AU553" s="6"/>
      <c r="AV553" s="6"/>
      <c r="AW553" s="6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 t="s">
        <v>540</v>
      </c>
      <c r="BJ553" s="4"/>
      <c r="BK553" s="4" t="s">
        <v>539</v>
      </c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</row>
    <row r="554" spans="1:223" ht="20" customHeight="1">
      <c r="A554" s="46"/>
      <c r="B554" s="18"/>
      <c r="C554" s="185"/>
      <c r="D554" s="185"/>
      <c r="E554" s="185"/>
      <c r="F554" s="186"/>
      <c r="G554" s="275"/>
      <c r="H554" s="187"/>
      <c r="I554" s="200" t="s">
        <v>26</v>
      </c>
      <c r="J554" s="299">
        <v>45916</v>
      </c>
      <c r="K554" s="300">
        <v>4570198579160</v>
      </c>
      <c r="L554" s="201"/>
      <c r="M554" s="201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6"/>
      <c r="AS554" s="6"/>
      <c r="AT554" s="6"/>
      <c r="AU554" s="6"/>
      <c r="AV554" s="6"/>
      <c r="AW554" s="6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</row>
    <row r="555" spans="1:223" ht="20" customHeight="1">
      <c r="A555" s="46"/>
      <c r="B555" s="18" t="s">
        <v>541</v>
      </c>
      <c r="C555" s="47">
        <v>35</v>
      </c>
      <c r="D555" s="47">
        <v>31</v>
      </c>
      <c r="E555" s="47"/>
      <c r="F555" s="48">
        <v>1</v>
      </c>
      <c r="G555" s="274">
        <v>65000</v>
      </c>
      <c r="H555" s="49"/>
      <c r="I555" s="200" t="s">
        <v>22</v>
      </c>
      <c r="J555" s="299">
        <v>45917</v>
      </c>
      <c r="K555" s="300">
        <v>4570198579177</v>
      </c>
      <c r="L555" s="201"/>
      <c r="M555" s="201"/>
      <c r="N555" s="5"/>
      <c r="O555" s="5"/>
      <c r="P555" s="5"/>
      <c r="Q555" s="5"/>
      <c r="R555" s="5"/>
      <c r="S555" s="6" t="e">
        <f>#REF!*L555</f>
        <v>#REF!</v>
      </c>
      <c r="T555" s="6" t="e">
        <f>#REF!*M555</f>
        <v>#REF!</v>
      </c>
      <c r="U555" s="6"/>
      <c r="V555" s="6"/>
      <c r="W555" s="6"/>
      <c r="X555" s="6"/>
      <c r="Y555" s="4"/>
      <c r="Z555" s="4" t="s">
        <v>542</v>
      </c>
      <c r="AA555" s="4"/>
      <c r="AB555" s="4" t="str">
        <f>+Z555</f>
        <v>Z-PICG35P</v>
      </c>
      <c r="AC555" s="4">
        <f>L555</f>
        <v>0</v>
      </c>
      <c r="AD555" s="4">
        <f>+M555</f>
        <v>0</v>
      </c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6"/>
      <c r="AS555" s="6"/>
      <c r="AT555" s="6"/>
      <c r="AU555" s="6"/>
      <c r="AV555" s="6"/>
      <c r="AW555" s="6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 t="s">
        <v>543</v>
      </c>
      <c r="BJ555" s="4"/>
      <c r="BK555" s="4" t="s">
        <v>544</v>
      </c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</row>
    <row r="556" spans="1:223" ht="20" customHeight="1">
      <c r="A556" s="46"/>
      <c r="B556" s="18"/>
      <c r="C556" s="185"/>
      <c r="D556" s="185"/>
      <c r="E556" s="185"/>
      <c r="F556" s="186"/>
      <c r="G556" s="275"/>
      <c r="H556" s="187"/>
      <c r="I556" s="200" t="s">
        <v>26</v>
      </c>
      <c r="J556" s="299">
        <v>45918</v>
      </c>
      <c r="K556" s="300">
        <v>4570198579184</v>
      </c>
      <c r="L556" s="201"/>
      <c r="M556" s="201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6"/>
      <c r="AS556" s="6"/>
      <c r="AT556" s="6"/>
      <c r="AU556" s="6"/>
      <c r="AV556" s="6"/>
      <c r="AW556" s="6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</row>
    <row r="557" spans="1:223" ht="20" customHeight="1">
      <c r="A557" s="46"/>
      <c r="B557" s="18" t="s">
        <v>541</v>
      </c>
      <c r="C557" s="47">
        <v>40</v>
      </c>
      <c r="D557" s="47">
        <v>36</v>
      </c>
      <c r="E557" s="47"/>
      <c r="F557" s="48">
        <v>1</v>
      </c>
      <c r="G557" s="274">
        <v>85000</v>
      </c>
      <c r="H557" s="49"/>
      <c r="I557" s="200" t="s">
        <v>22</v>
      </c>
      <c r="J557" s="299">
        <v>45919</v>
      </c>
      <c r="K557" s="300">
        <v>4570198579191</v>
      </c>
      <c r="L557" s="201"/>
      <c r="M557" s="201"/>
      <c r="N557" s="5"/>
      <c r="O557" s="5"/>
      <c r="P557" s="5"/>
      <c r="Q557" s="5"/>
      <c r="R557" s="5"/>
      <c r="S557" s="6" t="e">
        <f>#REF!*L557</f>
        <v>#REF!</v>
      </c>
      <c r="T557" s="6" t="e">
        <f>#REF!*M557</f>
        <v>#REF!</v>
      </c>
      <c r="U557" s="6"/>
      <c r="V557" s="6"/>
      <c r="W557" s="6"/>
      <c r="X557" s="6"/>
      <c r="Y557" s="4"/>
      <c r="Z557" s="4" t="s">
        <v>544</v>
      </c>
      <c r="AA557" s="4"/>
      <c r="AB557" s="4" t="str">
        <f>+Z557</f>
        <v>Z-PICG40P</v>
      </c>
      <c r="AC557" s="4">
        <f>L557</f>
        <v>0</v>
      </c>
      <c r="AD557" s="4">
        <f>+M557</f>
        <v>0</v>
      </c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6"/>
      <c r="AS557" s="6"/>
      <c r="AT557" s="6"/>
      <c r="AU557" s="6"/>
      <c r="AV557" s="6"/>
      <c r="AW557" s="6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 t="s">
        <v>543</v>
      </c>
      <c r="BJ557" s="4"/>
      <c r="BK557" s="4" t="s">
        <v>544</v>
      </c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</row>
    <row r="558" spans="1:223" ht="20" customHeight="1">
      <c r="A558" s="46"/>
      <c r="B558" s="18"/>
      <c r="C558" s="185"/>
      <c r="D558" s="185"/>
      <c r="E558" s="185"/>
      <c r="F558" s="186"/>
      <c r="G558" s="275"/>
      <c r="H558" s="187"/>
      <c r="I558" s="200" t="s">
        <v>26</v>
      </c>
      <c r="J558" s="299">
        <v>45920</v>
      </c>
      <c r="K558" s="300">
        <v>4570198579207</v>
      </c>
      <c r="L558" s="201"/>
      <c r="M558" s="201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6"/>
      <c r="AS558" s="6"/>
      <c r="AT558" s="6"/>
      <c r="AU558" s="6"/>
      <c r="AV558" s="6"/>
      <c r="AW558" s="6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</row>
    <row r="559" spans="1:223" ht="20" customHeight="1">
      <c r="A559" s="313" t="s">
        <v>545</v>
      </c>
      <c r="B559" s="313"/>
      <c r="C559" s="313"/>
      <c r="D559" s="313"/>
      <c r="E559" s="313"/>
      <c r="F559" s="313"/>
      <c r="G559" s="313"/>
      <c r="H559" s="313"/>
      <c r="I559" s="313"/>
      <c r="J559" s="313"/>
      <c r="K559" s="313"/>
      <c r="L559" s="313"/>
      <c r="M559" s="313"/>
      <c r="N559" s="315"/>
      <c r="O559" s="315"/>
      <c r="P559" s="315"/>
      <c r="Q559" s="315"/>
      <c r="R559" s="315"/>
      <c r="S559" s="6"/>
      <c r="T559" s="6"/>
      <c r="U559" s="6"/>
      <c r="V559" s="6"/>
      <c r="W559" s="6"/>
      <c r="X559" s="6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</row>
    <row r="560" spans="1:223" ht="20" customHeight="1">
      <c r="A560" s="31"/>
      <c r="B560" s="120"/>
      <c r="C560" s="121"/>
      <c r="D560" s="121"/>
      <c r="E560" s="121"/>
      <c r="F560" s="121"/>
      <c r="G560" s="120"/>
      <c r="H560" s="60"/>
      <c r="I560" s="60"/>
      <c r="J560" s="223"/>
      <c r="K560" s="33"/>
      <c r="L560" s="34"/>
      <c r="M560" s="34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</row>
    <row r="561" spans="1:223" ht="20" customHeight="1">
      <c r="A561" s="316"/>
      <c r="B561" s="316"/>
      <c r="C561" s="265" t="s">
        <v>3</v>
      </c>
      <c r="D561" s="265" t="s">
        <v>4</v>
      </c>
      <c r="E561" s="265" t="s">
        <v>5</v>
      </c>
      <c r="F561" s="265" t="s">
        <v>6</v>
      </c>
      <c r="G561" s="265" t="s">
        <v>1458</v>
      </c>
      <c r="H561" s="267" t="s">
        <v>1460</v>
      </c>
      <c r="I561" s="265"/>
      <c r="J561" s="266" t="s">
        <v>1459</v>
      </c>
      <c r="K561" s="212" t="s">
        <v>7</v>
      </c>
      <c r="L561" s="41" t="s">
        <v>8</v>
      </c>
      <c r="M561" s="41" t="s">
        <v>9</v>
      </c>
      <c r="N561" s="5"/>
      <c r="O561" s="5"/>
      <c r="P561" s="5"/>
      <c r="Q561" s="5"/>
      <c r="R561" s="5"/>
      <c r="S561" s="6" t="s">
        <v>10</v>
      </c>
      <c r="T561" s="6" t="s">
        <v>11</v>
      </c>
      <c r="U561" s="6" t="s">
        <v>12</v>
      </c>
      <c r="V561" s="6" t="s">
        <v>13</v>
      </c>
      <c r="W561" s="6" t="s">
        <v>14</v>
      </c>
      <c r="X561" s="6" t="s">
        <v>15</v>
      </c>
      <c r="Y561" s="4"/>
      <c r="Z561" s="4" t="s">
        <v>17</v>
      </c>
      <c r="AA561" s="4" t="s">
        <v>18</v>
      </c>
      <c r="AB561" s="4"/>
      <c r="AC561" s="4" t="s">
        <v>10</v>
      </c>
      <c r="AD561" s="4" t="s">
        <v>11</v>
      </c>
      <c r="AE561" s="4" t="s">
        <v>12</v>
      </c>
      <c r="AF561" s="4" t="s">
        <v>13</v>
      </c>
      <c r="AG561" s="4" t="s">
        <v>14</v>
      </c>
      <c r="AH561" s="4" t="s">
        <v>15</v>
      </c>
      <c r="AI561" s="4"/>
      <c r="AJ561" s="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</row>
    <row r="562" spans="1:223" ht="20" customHeight="1">
      <c r="A562" s="46"/>
      <c r="B562" s="18" t="s">
        <v>332</v>
      </c>
      <c r="C562" s="47">
        <v>60</v>
      </c>
      <c r="D562" s="47">
        <v>47</v>
      </c>
      <c r="E562" s="47"/>
      <c r="F562" s="48">
        <v>1</v>
      </c>
      <c r="G562" s="274">
        <v>175000</v>
      </c>
      <c r="H562" s="49"/>
      <c r="I562" s="198" t="s">
        <v>22</v>
      </c>
      <c r="J562" s="297">
        <v>45921</v>
      </c>
      <c r="K562" s="298">
        <v>4570198579214</v>
      </c>
      <c r="L562" s="199"/>
      <c r="M562" s="199"/>
      <c r="N562" s="5"/>
      <c r="O562" s="5"/>
      <c r="P562" s="5"/>
      <c r="Q562" s="5"/>
      <c r="R562" s="5"/>
      <c r="S562" s="6" t="e">
        <f>#REF!*L562</f>
        <v>#REF!</v>
      </c>
      <c r="T562" s="6" t="e">
        <f>#REF!*M562</f>
        <v>#REF!</v>
      </c>
      <c r="U562" s="6"/>
      <c r="V562" s="6"/>
      <c r="W562" s="6"/>
      <c r="X562" s="6"/>
      <c r="Y562" s="4"/>
      <c r="Z562" s="4" t="s">
        <v>546</v>
      </c>
      <c r="AA562" s="4"/>
      <c r="AB562" s="4" t="str">
        <f>+Z562</f>
        <v>Z-CAR60P</v>
      </c>
      <c r="AC562" s="4">
        <f>L562</f>
        <v>0</v>
      </c>
      <c r="AD562" s="4">
        <f>+M562</f>
        <v>0</v>
      </c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6"/>
      <c r="AS562" s="6"/>
      <c r="AT562" s="6"/>
      <c r="AU562" s="6"/>
      <c r="AV562" s="6"/>
      <c r="AW562" s="6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 t="s">
        <v>540</v>
      </c>
      <c r="BJ562" s="4"/>
      <c r="BK562" s="4" t="s">
        <v>539</v>
      </c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</row>
    <row r="563" spans="1:223" ht="20" customHeight="1">
      <c r="A563" s="46"/>
      <c r="B563" s="18"/>
      <c r="C563" s="185"/>
      <c r="D563" s="185"/>
      <c r="E563" s="185"/>
      <c r="F563" s="186"/>
      <c r="G563" s="275"/>
      <c r="H563" s="187"/>
      <c r="I563" s="200" t="s">
        <v>26</v>
      </c>
      <c r="J563" s="299">
        <v>45922</v>
      </c>
      <c r="K563" s="300">
        <v>4570198579221</v>
      </c>
      <c r="L563" s="201"/>
      <c r="M563" s="201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6"/>
      <c r="AS563" s="6"/>
      <c r="AT563" s="6"/>
      <c r="AU563" s="6"/>
      <c r="AV563" s="6"/>
      <c r="AW563" s="6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</row>
    <row r="564" spans="1:223" ht="20" customHeight="1">
      <c r="A564" s="46"/>
      <c r="B564" s="18" t="s">
        <v>541</v>
      </c>
      <c r="C564" s="47">
        <v>80</v>
      </c>
      <c r="D564" s="47">
        <v>66</v>
      </c>
      <c r="E564" s="47"/>
      <c r="F564" s="48">
        <v>1</v>
      </c>
      <c r="G564" s="274">
        <v>380000</v>
      </c>
      <c r="H564" s="49"/>
      <c r="I564" s="200" t="s">
        <v>22</v>
      </c>
      <c r="J564" s="299">
        <v>45923</v>
      </c>
      <c r="K564" s="300">
        <v>4570198579238</v>
      </c>
      <c r="L564" s="201"/>
      <c r="M564" s="201"/>
      <c r="N564" s="5"/>
      <c r="O564" s="5"/>
      <c r="P564" s="5"/>
      <c r="Q564" s="5"/>
      <c r="R564" s="5"/>
      <c r="S564" s="6" t="e">
        <f>#REF!*L564</f>
        <v>#REF!</v>
      </c>
      <c r="T564" s="6" t="e">
        <f>#REF!*M564</f>
        <v>#REF!</v>
      </c>
      <c r="U564" s="6"/>
      <c r="V564" s="6"/>
      <c r="W564" s="6"/>
      <c r="X564" s="6"/>
      <c r="Y564" s="4"/>
      <c r="Z564" s="4" t="s">
        <v>547</v>
      </c>
      <c r="AA564" s="4"/>
      <c r="AB564" s="4" t="str">
        <f>+Z564</f>
        <v>Z-CAR80P</v>
      </c>
      <c r="AC564" s="4">
        <f>L564</f>
        <v>0</v>
      </c>
      <c r="AD564" s="4">
        <f>+M564</f>
        <v>0</v>
      </c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6"/>
      <c r="AS564" s="6"/>
      <c r="AT564" s="6"/>
      <c r="AU564" s="6"/>
      <c r="AV564" s="6"/>
      <c r="AW564" s="6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 t="s">
        <v>543</v>
      </c>
      <c r="BJ564" s="4"/>
      <c r="BK564" s="4" t="s">
        <v>544</v>
      </c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</row>
    <row r="565" spans="1:223" ht="20" customHeight="1">
      <c r="A565" s="46"/>
      <c r="B565" s="18"/>
      <c r="C565" s="185"/>
      <c r="D565" s="185"/>
      <c r="E565" s="185"/>
      <c r="F565" s="186"/>
      <c r="G565" s="275"/>
      <c r="H565" s="187"/>
      <c r="I565" s="200" t="s">
        <v>26</v>
      </c>
      <c r="J565" s="299">
        <v>45924</v>
      </c>
      <c r="K565" s="300">
        <v>4570198579245</v>
      </c>
      <c r="L565" s="201"/>
      <c r="M565" s="201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6"/>
      <c r="AS565" s="6"/>
      <c r="AT565" s="6"/>
      <c r="AU565" s="6"/>
      <c r="AV565" s="6"/>
      <c r="AW565" s="6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</row>
    <row r="566" spans="1:223" ht="20" customHeight="1">
      <c r="A566" s="46"/>
      <c r="B566" s="18" t="s">
        <v>541</v>
      </c>
      <c r="C566" s="47">
        <v>105</v>
      </c>
      <c r="D566" s="47">
        <v>80</v>
      </c>
      <c r="E566" s="47"/>
      <c r="F566" s="48">
        <v>1</v>
      </c>
      <c r="G566" s="274">
        <v>640000</v>
      </c>
      <c r="H566" s="49"/>
      <c r="I566" s="200" t="s">
        <v>22</v>
      </c>
      <c r="J566" s="299">
        <v>45925</v>
      </c>
      <c r="K566" s="300">
        <v>4570198579252</v>
      </c>
      <c r="L566" s="201"/>
      <c r="M566" s="201"/>
      <c r="N566" s="5"/>
      <c r="O566" s="5"/>
      <c r="P566" s="5"/>
      <c r="Q566" s="5"/>
      <c r="R566" s="5"/>
      <c r="S566" s="6" t="e">
        <f>#REF!*L566</f>
        <v>#REF!</v>
      </c>
      <c r="T566" s="6" t="e">
        <f>#REF!*M566</f>
        <v>#REF!</v>
      </c>
      <c r="U566" s="6"/>
      <c r="V566" s="6"/>
      <c r="W566" s="6"/>
      <c r="X566" s="6"/>
      <c r="Y566" s="4"/>
      <c r="Z566" s="4" t="s">
        <v>548</v>
      </c>
      <c r="AA566" s="4"/>
      <c r="AB566" s="4" t="str">
        <f>+Z566</f>
        <v>Z-CAR105P</v>
      </c>
      <c r="AC566" s="4">
        <f>L566</f>
        <v>0</v>
      </c>
      <c r="AD566" s="4">
        <f>+M566</f>
        <v>0</v>
      </c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6"/>
      <c r="AS566" s="6"/>
      <c r="AT566" s="6"/>
      <c r="AU566" s="6"/>
      <c r="AV566" s="6"/>
      <c r="AW566" s="6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 t="s">
        <v>543</v>
      </c>
      <c r="BJ566" s="4"/>
      <c r="BK566" s="4" t="s">
        <v>544</v>
      </c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</row>
    <row r="567" spans="1:223" ht="20" customHeight="1">
      <c r="A567" s="46"/>
      <c r="B567" s="18"/>
      <c r="C567" s="185"/>
      <c r="D567" s="185"/>
      <c r="E567" s="185"/>
      <c r="F567" s="186"/>
      <c r="G567" s="275"/>
      <c r="H567" s="187"/>
      <c r="I567" s="200" t="s">
        <v>26</v>
      </c>
      <c r="J567" s="299">
        <v>45926</v>
      </c>
      <c r="K567" s="300">
        <v>4570198579269</v>
      </c>
      <c r="L567" s="201"/>
      <c r="M567" s="201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6"/>
      <c r="AS567" s="6"/>
      <c r="AT567" s="6"/>
      <c r="AU567" s="6"/>
      <c r="AV567" s="6"/>
      <c r="AW567" s="6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</row>
    <row r="568" spans="1:223" ht="20" customHeight="1">
      <c r="A568" s="86" t="s">
        <v>549</v>
      </c>
      <c r="B568" s="87"/>
      <c r="C568" s="88"/>
      <c r="D568" s="88"/>
      <c r="E568" s="88"/>
      <c r="F568" s="88"/>
      <c r="G568" s="285"/>
      <c r="H568" s="93"/>
      <c r="I568" s="49"/>
      <c r="J568" s="62"/>
      <c r="K568" s="215"/>
      <c r="L568" s="88"/>
      <c r="M568" s="88"/>
      <c r="N568" s="25"/>
      <c r="O568" s="25"/>
      <c r="P568" s="25"/>
      <c r="Q568" s="25"/>
      <c r="R568" s="25"/>
      <c r="S568" s="6"/>
      <c r="T568" s="6"/>
      <c r="U568" s="6"/>
      <c r="V568" s="6"/>
      <c r="W568" s="6"/>
      <c r="X568" s="6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6"/>
      <c r="AS568" s="6"/>
      <c r="AT568" s="6"/>
      <c r="AU568" s="6"/>
      <c r="AV568" s="6"/>
      <c r="AW568" s="6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</row>
    <row r="569" spans="1:223" ht="20" customHeight="1">
      <c r="A569" s="18"/>
      <c r="B569" s="9"/>
      <c r="C569" s="13"/>
      <c r="D569" s="13"/>
      <c r="E569" s="13"/>
      <c r="F569" s="13"/>
      <c r="G569" s="288"/>
      <c r="H569" s="98"/>
      <c r="I569" s="49"/>
      <c r="J569" s="62"/>
      <c r="K569" s="33"/>
      <c r="L569" s="34"/>
      <c r="M569" s="34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6"/>
      <c r="AS569" s="6"/>
      <c r="AT569" s="6"/>
      <c r="AU569" s="6"/>
      <c r="AV569" s="6"/>
      <c r="AW569" s="6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</row>
    <row r="570" spans="1:223" ht="20" customHeight="1">
      <c r="A570" s="38"/>
      <c r="B570" s="39"/>
      <c r="C570" s="265" t="s">
        <v>3</v>
      </c>
      <c r="D570" s="265" t="s">
        <v>4</v>
      </c>
      <c r="E570" s="265" t="s">
        <v>5</v>
      </c>
      <c r="F570" s="265" t="s">
        <v>6</v>
      </c>
      <c r="G570" s="265" t="s">
        <v>1458</v>
      </c>
      <c r="H570" s="267" t="s">
        <v>1460</v>
      </c>
      <c r="I570" s="265"/>
      <c r="J570" s="266" t="s">
        <v>1459</v>
      </c>
      <c r="K570" s="212" t="s">
        <v>7</v>
      </c>
      <c r="L570" s="41" t="s">
        <v>8</v>
      </c>
      <c r="M570" s="41" t="s">
        <v>9</v>
      </c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6"/>
      <c r="AS570" s="6"/>
      <c r="AT570" s="6"/>
      <c r="AU570" s="6"/>
      <c r="AV570" s="6"/>
      <c r="AW570" s="6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</row>
    <row r="571" spans="1:223" ht="20" customHeight="1">
      <c r="A571" s="46"/>
      <c r="B571" s="9" t="s">
        <v>109</v>
      </c>
      <c r="C571" s="47">
        <v>40</v>
      </c>
      <c r="D571" s="47">
        <v>36</v>
      </c>
      <c r="E571" s="47"/>
      <c r="F571" s="48">
        <v>1</v>
      </c>
      <c r="G571" s="274">
        <v>85000</v>
      </c>
      <c r="H571" s="49"/>
      <c r="I571" s="198" t="s">
        <v>22</v>
      </c>
      <c r="J571" s="297">
        <v>45927</v>
      </c>
      <c r="K571" s="298">
        <v>4570198579276</v>
      </c>
      <c r="L571" s="199"/>
      <c r="M571" s="199"/>
      <c r="N571" s="5"/>
      <c r="O571" s="5"/>
      <c r="P571" s="5"/>
      <c r="Q571" s="5"/>
      <c r="R571" s="5"/>
      <c r="S571" s="6" t="e">
        <f>#REF!*L571</f>
        <v>#REF!</v>
      </c>
      <c r="T571" s="6" t="e">
        <f>#REF!*M571</f>
        <v>#REF!</v>
      </c>
      <c r="U571" s="6"/>
      <c r="V571" s="6"/>
      <c r="W571" s="6"/>
      <c r="X571" s="6"/>
      <c r="Y571" s="4"/>
      <c r="Z571" s="4" t="s">
        <v>550</v>
      </c>
      <c r="AA571" s="4"/>
      <c r="AB571" s="4" t="str">
        <f>+Z571</f>
        <v>Z-LUG40P</v>
      </c>
      <c r="AC571" s="4">
        <f>L571</f>
        <v>0</v>
      </c>
      <c r="AD571" s="4">
        <f>+M571</f>
        <v>0</v>
      </c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6"/>
      <c r="AS571" s="6"/>
      <c r="AT571" s="6"/>
      <c r="AU571" s="6"/>
      <c r="AV571" s="6"/>
      <c r="AW571" s="6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</row>
    <row r="572" spans="1:223" ht="20" customHeight="1">
      <c r="A572" s="46"/>
      <c r="B572" s="9"/>
      <c r="C572" s="185"/>
      <c r="D572" s="185"/>
      <c r="E572" s="185"/>
      <c r="F572" s="186"/>
      <c r="G572" s="275"/>
      <c r="H572" s="187"/>
      <c r="I572" s="200" t="s">
        <v>26</v>
      </c>
      <c r="J572" s="299">
        <v>45928</v>
      </c>
      <c r="K572" s="300">
        <v>4570198579283</v>
      </c>
      <c r="L572" s="201"/>
      <c r="M572" s="201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6"/>
      <c r="AS572" s="6"/>
      <c r="AT572" s="6"/>
      <c r="AU572" s="6"/>
      <c r="AV572" s="6"/>
      <c r="AW572" s="6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</row>
    <row r="573" spans="1:223" ht="20" customHeight="1">
      <c r="A573" s="46"/>
      <c r="B573" s="53"/>
      <c r="C573" s="47">
        <v>50</v>
      </c>
      <c r="D573" s="47">
        <v>45</v>
      </c>
      <c r="E573" s="47"/>
      <c r="F573" s="48">
        <v>1</v>
      </c>
      <c r="G573" s="274">
        <v>120000</v>
      </c>
      <c r="H573" s="49"/>
      <c r="I573" s="200" t="s">
        <v>22</v>
      </c>
      <c r="J573" s="299">
        <v>45929</v>
      </c>
      <c r="K573" s="300">
        <v>4570198579290</v>
      </c>
      <c r="L573" s="201"/>
      <c r="M573" s="201"/>
      <c r="N573" s="5"/>
      <c r="O573" s="5"/>
      <c r="P573" s="5"/>
      <c r="Q573" s="5"/>
      <c r="R573" s="5"/>
      <c r="S573" s="6" t="e">
        <f>#REF!*L573</f>
        <v>#REF!</v>
      </c>
      <c r="T573" s="6" t="e">
        <f>#REF!*M573</f>
        <v>#REF!</v>
      </c>
      <c r="U573" s="6"/>
      <c r="V573" s="6"/>
      <c r="W573" s="6"/>
      <c r="X573" s="6"/>
      <c r="Y573" s="4"/>
      <c r="Z573" s="4" t="s">
        <v>551</v>
      </c>
      <c r="AA573" s="4"/>
      <c r="AB573" s="4" t="str">
        <f t="shared" ref="AB573:AB579" si="61">+Z573</f>
        <v>Z-LUG50P</v>
      </c>
      <c r="AC573" s="4">
        <f>L573</f>
        <v>0</v>
      </c>
      <c r="AD573" s="4">
        <f>+M573</f>
        <v>0</v>
      </c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6"/>
      <c r="AS573" s="6"/>
      <c r="AT573" s="6"/>
      <c r="AU573" s="6"/>
      <c r="AV573" s="6"/>
      <c r="AW573" s="6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</row>
    <row r="574" spans="1:223" ht="20" customHeight="1">
      <c r="A574" s="46"/>
      <c r="B574" s="53"/>
      <c r="C574" s="185"/>
      <c r="D574" s="185"/>
      <c r="E574" s="185"/>
      <c r="F574" s="186"/>
      <c r="G574" s="275"/>
      <c r="H574" s="187"/>
      <c r="I574" s="200" t="s">
        <v>26</v>
      </c>
      <c r="J574" s="299">
        <v>45930</v>
      </c>
      <c r="K574" s="300">
        <v>4570198579306</v>
      </c>
      <c r="L574" s="201"/>
      <c r="M574" s="201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6"/>
      <c r="AS574" s="6"/>
      <c r="AT574" s="6"/>
      <c r="AU574" s="6"/>
      <c r="AV574" s="6"/>
      <c r="AW574" s="6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</row>
    <row r="575" spans="1:223" ht="20" customHeight="1">
      <c r="A575" s="46"/>
      <c r="B575" s="9" t="s">
        <v>541</v>
      </c>
      <c r="C575" s="47">
        <v>60</v>
      </c>
      <c r="D575" s="47">
        <v>53</v>
      </c>
      <c r="E575" s="47"/>
      <c r="F575" s="48">
        <v>1</v>
      </c>
      <c r="G575" s="274">
        <v>175000</v>
      </c>
      <c r="H575" s="49"/>
      <c r="I575" s="200" t="s">
        <v>22</v>
      </c>
      <c r="J575" s="299">
        <v>45931</v>
      </c>
      <c r="K575" s="300">
        <v>4570198579313</v>
      </c>
      <c r="L575" s="201"/>
      <c r="M575" s="201"/>
      <c r="N575" s="5"/>
      <c r="O575" s="5"/>
      <c r="P575" s="5"/>
      <c r="Q575" s="5"/>
      <c r="R575" s="5"/>
      <c r="S575" s="6" t="e">
        <f>#REF!*L575</f>
        <v>#REF!</v>
      </c>
      <c r="T575" s="6" t="e">
        <f>#REF!*M575</f>
        <v>#REF!</v>
      </c>
      <c r="U575" s="6"/>
      <c r="V575" s="6"/>
      <c r="W575" s="6"/>
      <c r="X575" s="6"/>
      <c r="Y575" s="4"/>
      <c r="Z575" s="4" t="s">
        <v>552</v>
      </c>
      <c r="AA575" s="4"/>
      <c r="AB575" s="4" t="str">
        <f t="shared" si="61"/>
        <v>Z-LUG60P</v>
      </c>
      <c r="AC575" s="4">
        <f>L575</f>
        <v>0</v>
      </c>
      <c r="AD575" s="4">
        <f>+M575</f>
        <v>0</v>
      </c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6"/>
      <c r="AS575" s="6"/>
      <c r="AT575" s="6"/>
      <c r="AU575" s="6"/>
      <c r="AV575" s="6"/>
      <c r="AW575" s="6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</row>
    <row r="576" spans="1:223" ht="20" customHeight="1">
      <c r="A576" s="46"/>
      <c r="B576" s="9"/>
      <c r="C576" s="185"/>
      <c r="D576" s="185"/>
      <c r="E576" s="185"/>
      <c r="F576" s="186"/>
      <c r="G576" s="275"/>
      <c r="H576" s="187"/>
      <c r="I576" s="200" t="s">
        <v>26</v>
      </c>
      <c r="J576" s="299">
        <v>45932</v>
      </c>
      <c r="K576" s="300">
        <v>4570198579320</v>
      </c>
      <c r="L576" s="201"/>
      <c r="M576" s="201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6"/>
      <c r="AS576" s="6"/>
      <c r="AT576" s="6"/>
      <c r="AU576" s="6"/>
      <c r="AV576" s="6"/>
      <c r="AW576" s="6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</row>
    <row r="577" spans="1:223" ht="20" customHeight="1">
      <c r="A577" s="46"/>
      <c r="B577" s="9"/>
      <c r="C577" s="47">
        <v>70</v>
      </c>
      <c r="D577" s="47">
        <v>58</v>
      </c>
      <c r="E577" s="47"/>
      <c r="F577" s="48">
        <v>1</v>
      </c>
      <c r="G577" s="274">
        <v>250000</v>
      </c>
      <c r="H577" s="49"/>
      <c r="I577" s="200" t="s">
        <v>22</v>
      </c>
      <c r="J577" s="299">
        <v>45933</v>
      </c>
      <c r="K577" s="300">
        <v>4570198579337</v>
      </c>
      <c r="L577" s="201"/>
      <c r="M577" s="201"/>
      <c r="N577" s="5"/>
      <c r="O577" s="5"/>
      <c r="P577" s="5"/>
      <c r="Q577" s="5"/>
      <c r="R577" s="5"/>
      <c r="S577" s="6" t="e">
        <f>#REF!*L577</f>
        <v>#REF!</v>
      </c>
      <c r="T577" s="6" t="e">
        <f>#REF!*M577</f>
        <v>#REF!</v>
      </c>
      <c r="U577" s="6"/>
      <c r="V577" s="6"/>
      <c r="W577" s="6"/>
      <c r="X577" s="6"/>
      <c r="Y577" s="4"/>
      <c r="Z577" s="4" t="s">
        <v>553</v>
      </c>
      <c r="AA577" s="4"/>
      <c r="AB577" s="4" t="str">
        <f t="shared" si="61"/>
        <v>Z-LUG70P</v>
      </c>
      <c r="AC577" s="4">
        <f>L577</f>
        <v>0</v>
      </c>
      <c r="AD577" s="4">
        <f>+M577</f>
        <v>0</v>
      </c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6"/>
      <c r="AS577" s="6"/>
      <c r="AT577" s="6"/>
      <c r="AU577" s="6"/>
      <c r="AV577" s="6"/>
      <c r="AW577" s="6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</row>
    <row r="578" spans="1:223" ht="20" customHeight="1">
      <c r="A578" s="46"/>
      <c r="B578" s="9"/>
      <c r="C578" s="185"/>
      <c r="D578" s="185"/>
      <c r="E578" s="185"/>
      <c r="F578" s="186"/>
      <c r="G578" s="275"/>
      <c r="H578" s="187"/>
      <c r="I578" s="200" t="s">
        <v>26</v>
      </c>
      <c r="J578" s="299">
        <v>45934</v>
      </c>
      <c r="K578" s="300">
        <v>4570198579344</v>
      </c>
      <c r="L578" s="201"/>
      <c r="M578" s="201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6"/>
      <c r="AS578" s="6"/>
      <c r="AT578" s="6"/>
      <c r="AU578" s="6"/>
      <c r="AV578" s="6"/>
      <c r="AW578" s="6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</row>
    <row r="579" spans="1:223" ht="20" customHeight="1">
      <c r="A579" s="46"/>
      <c r="B579" s="53"/>
      <c r="C579" s="47">
        <v>80</v>
      </c>
      <c r="D579" s="47">
        <v>67</v>
      </c>
      <c r="E579" s="47"/>
      <c r="F579" s="48">
        <v>1</v>
      </c>
      <c r="G579" s="274">
        <v>380000</v>
      </c>
      <c r="H579" s="49"/>
      <c r="I579" s="200" t="s">
        <v>22</v>
      </c>
      <c r="J579" s="299">
        <v>45935</v>
      </c>
      <c r="K579" s="300">
        <v>4570198579351</v>
      </c>
      <c r="L579" s="201"/>
      <c r="M579" s="201"/>
      <c r="N579" s="5"/>
      <c r="O579" s="5"/>
      <c r="P579" s="5"/>
      <c r="Q579" s="5"/>
      <c r="R579" s="5"/>
      <c r="S579" s="6" t="e">
        <f>#REF!*L579</f>
        <v>#REF!</v>
      </c>
      <c r="T579" s="6" t="e">
        <f>#REF!*M579</f>
        <v>#REF!</v>
      </c>
      <c r="U579" s="6"/>
      <c r="V579" s="6"/>
      <c r="W579" s="6"/>
      <c r="X579" s="6"/>
      <c r="Y579" s="4"/>
      <c r="Z579" s="4" t="s">
        <v>554</v>
      </c>
      <c r="AA579" s="4"/>
      <c r="AB579" s="4" t="str">
        <f t="shared" si="61"/>
        <v>Z-LUG80P</v>
      </c>
      <c r="AC579" s="4">
        <f>L579</f>
        <v>0</v>
      </c>
      <c r="AD579" s="4">
        <f>+M579</f>
        <v>0</v>
      </c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6"/>
      <c r="AS579" s="6"/>
      <c r="AT579" s="6"/>
      <c r="AU579" s="6"/>
      <c r="AV579" s="6"/>
      <c r="AW579" s="6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</row>
    <row r="580" spans="1:223" ht="20" customHeight="1">
      <c r="A580" s="46"/>
      <c r="B580" s="53"/>
      <c r="C580" s="185"/>
      <c r="D580" s="185"/>
      <c r="E580" s="185"/>
      <c r="F580" s="186"/>
      <c r="G580" s="275"/>
      <c r="H580" s="187"/>
      <c r="I580" s="200" t="s">
        <v>26</v>
      </c>
      <c r="J580" s="299">
        <v>45936</v>
      </c>
      <c r="K580" s="300">
        <v>4570198579368</v>
      </c>
      <c r="L580" s="201"/>
      <c r="M580" s="201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6"/>
      <c r="AS580" s="6"/>
      <c r="AT580" s="6"/>
      <c r="AU580" s="6"/>
      <c r="AV580" s="6"/>
      <c r="AW580" s="6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</row>
    <row r="581" spans="1:223" ht="20" customHeight="1">
      <c r="A581" s="86" t="s">
        <v>555</v>
      </c>
      <c r="B581" s="87"/>
      <c r="C581" s="88"/>
      <c r="D581" s="88"/>
      <c r="E581" s="88"/>
      <c r="F581" s="88"/>
      <c r="G581" s="288"/>
      <c r="H581" s="98"/>
      <c r="I581" s="49"/>
      <c r="J581" s="62"/>
      <c r="K581" s="33"/>
      <c r="L581" s="100"/>
      <c r="M581" s="100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6"/>
      <c r="AS581" s="6"/>
      <c r="AT581" s="6"/>
      <c r="AU581" s="6"/>
      <c r="AV581" s="6"/>
      <c r="AW581" s="6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</row>
    <row r="582" spans="1:223" ht="20" customHeight="1">
      <c r="A582" s="18"/>
      <c r="B582" s="9"/>
      <c r="C582" s="13"/>
      <c r="D582" s="13"/>
      <c r="E582" s="13"/>
      <c r="F582" s="13"/>
      <c r="G582" s="288"/>
      <c r="H582" s="98"/>
      <c r="I582" s="49"/>
      <c r="J582" s="62"/>
      <c r="K582" s="33"/>
      <c r="L582" s="34"/>
      <c r="M582" s="34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6"/>
      <c r="AS582" s="6"/>
      <c r="AT582" s="6"/>
      <c r="AU582" s="6"/>
      <c r="AV582" s="6"/>
      <c r="AW582" s="6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</row>
    <row r="583" spans="1:223" ht="20" customHeight="1">
      <c r="A583" s="38"/>
      <c r="B583" s="39"/>
      <c r="C583" s="265" t="s">
        <v>3</v>
      </c>
      <c r="D583" s="265" t="s">
        <v>4</v>
      </c>
      <c r="E583" s="265" t="s">
        <v>5</v>
      </c>
      <c r="F583" s="265" t="s">
        <v>6</v>
      </c>
      <c r="G583" s="265" t="s">
        <v>1458</v>
      </c>
      <c r="H583" s="267" t="s">
        <v>1460</v>
      </c>
      <c r="I583" s="265"/>
      <c r="J583" s="266" t="s">
        <v>1459</v>
      </c>
      <c r="K583" s="212" t="s">
        <v>7</v>
      </c>
      <c r="L583" s="41" t="s">
        <v>8</v>
      </c>
      <c r="M583" s="41" t="s">
        <v>9</v>
      </c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6"/>
      <c r="AS583" s="6"/>
      <c r="AT583" s="6"/>
      <c r="AU583" s="6"/>
      <c r="AV583" s="6"/>
      <c r="AW583" s="6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</row>
    <row r="584" spans="1:223" ht="20" customHeight="1">
      <c r="A584" s="46"/>
      <c r="B584" s="122" t="s">
        <v>556</v>
      </c>
      <c r="C584" s="47">
        <v>25</v>
      </c>
      <c r="D584" s="47">
        <v>8</v>
      </c>
      <c r="E584" s="47"/>
      <c r="F584" s="48">
        <v>4</v>
      </c>
      <c r="G584" s="274">
        <v>19000</v>
      </c>
      <c r="H584" s="49"/>
      <c r="I584" s="198" t="s">
        <v>22</v>
      </c>
      <c r="J584" s="297">
        <v>45503</v>
      </c>
      <c r="K584" s="298">
        <v>4570198575032</v>
      </c>
      <c r="L584" s="199"/>
      <c r="M584" s="199"/>
      <c r="N584" s="5"/>
      <c r="O584" s="5"/>
      <c r="P584" s="5"/>
      <c r="Q584" s="5"/>
      <c r="R584" s="5"/>
      <c r="S584" s="6" t="e">
        <f>#REF!*L584</f>
        <v>#REF!</v>
      </c>
      <c r="T584" s="6" t="e">
        <f>#REF!*M584</f>
        <v>#REF!</v>
      </c>
      <c r="U584" s="6"/>
      <c r="V584" s="6"/>
      <c r="W584" s="6"/>
      <c r="X584" s="6"/>
      <c r="Y584" s="4"/>
      <c r="Z584" s="4" t="s">
        <v>557</v>
      </c>
      <c r="AA584" s="4" t="s">
        <v>558</v>
      </c>
      <c r="AB584" s="4" t="s">
        <v>559</v>
      </c>
      <c r="AC584" s="4">
        <f>L584</f>
        <v>0</v>
      </c>
      <c r="AD584" s="4">
        <f>+M584</f>
        <v>0</v>
      </c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6"/>
      <c r="AS584" s="6"/>
      <c r="AT584" s="6"/>
      <c r="AU584" s="6"/>
      <c r="AV584" s="6"/>
      <c r="AW584" s="6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</row>
    <row r="585" spans="1:223" ht="20" customHeight="1">
      <c r="A585" s="46"/>
      <c r="B585" s="122"/>
      <c r="C585" s="185"/>
      <c r="D585" s="185"/>
      <c r="E585" s="185"/>
      <c r="F585" s="186"/>
      <c r="G585" s="275"/>
      <c r="H585" s="187"/>
      <c r="I585" s="200" t="s">
        <v>26</v>
      </c>
      <c r="J585" s="299">
        <v>45504</v>
      </c>
      <c r="K585" s="300">
        <v>4570198575049</v>
      </c>
      <c r="L585" s="201"/>
      <c r="M585" s="201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6"/>
      <c r="AS585" s="6"/>
      <c r="AT585" s="6"/>
      <c r="AU585" s="6"/>
      <c r="AV585" s="6"/>
      <c r="AW585" s="6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</row>
    <row r="586" spans="1:223" ht="20" customHeight="1">
      <c r="A586" s="46"/>
      <c r="B586" s="9"/>
      <c r="C586" s="47">
        <v>30</v>
      </c>
      <c r="D586" s="47">
        <v>9</v>
      </c>
      <c r="E586" s="47"/>
      <c r="F586" s="48">
        <v>2</v>
      </c>
      <c r="G586" s="274">
        <v>26000</v>
      </c>
      <c r="H586" s="49"/>
      <c r="I586" s="200" t="s">
        <v>22</v>
      </c>
      <c r="J586" s="299">
        <v>45937</v>
      </c>
      <c r="K586" s="300">
        <v>4570198579375</v>
      </c>
      <c r="L586" s="201"/>
      <c r="M586" s="201"/>
      <c r="N586" s="5"/>
      <c r="O586" s="5"/>
      <c r="P586" s="5"/>
      <c r="Q586" s="5"/>
      <c r="R586" s="5"/>
      <c r="S586" s="6" t="e">
        <f>#REF!*L586</f>
        <v>#REF!</v>
      </c>
      <c r="T586" s="6" t="e">
        <f>#REF!*M586</f>
        <v>#REF!</v>
      </c>
      <c r="U586" s="6"/>
      <c r="V586" s="6"/>
      <c r="W586" s="6"/>
      <c r="X586" s="6"/>
      <c r="Y586" s="4"/>
      <c r="Z586" s="4" t="s">
        <v>560</v>
      </c>
      <c r="AA586" s="4" t="s">
        <v>561</v>
      </c>
      <c r="AB586" s="4" t="s">
        <v>562</v>
      </c>
      <c r="AC586" s="4">
        <f>L586</f>
        <v>0</v>
      </c>
      <c r="AD586" s="4">
        <f>+M586</f>
        <v>0</v>
      </c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6"/>
      <c r="AS586" s="6"/>
      <c r="AT586" s="6"/>
      <c r="AU586" s="6"/>
      <c r="AV586" s="6"/>
      <c r="AW586" s="6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</row>
    <row r="587" spans="1:223" ht="20" customHeight="1">
      <c r="A587" s="46"/>
      <c r="B587" s="9"/>
      <c r="C587" s="185"/>
      <c r="D587" s="185"/>
      <c r="E587" s="185"/>
      <c r="F587" s="186"/>
      <c r="G587" s="275"/>
      <c r="H587" s="187"/>
      <c r="I587" s="200" t="s">
        <v>26</v>
      </c>
      <c r="J587" s="299">
        <v>45938</v>
      </c>
      <c r="K587" s="300">
        <v>4570198579382</v>
      </c>
      <c r="L587" s="201"/>
      <c r="M587" s="201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6"/>
      <c r="AS587" s="6"/>
      <c r="AT587" s="6"/>
      <c r="AU587" s="6"/>
      <c r="AV587" s="6"/>
      <c r="AW587" s="6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</row>
    <row r="588" spans="1:223" ht="20" customHeight="1">
      <c r="A588" s="46"/>
      <c r="B588" s="2"/>
      <c r="C588" s="47">
        <v>35</v>
      </c>
      <c r="D588" s="47">
        <v>12</v>
      </c>
      <c r="E588" s="47"/>
      <c r="F588" s="48">
        <v>2</v>
      </c>
      <c r="G588" s="274">
        <v>39000</v>
      </c>
      <c r="H588" s="49"/>
      <c r="I588" s="200" t="s">
        <v>22</v>
      </c>
      <c r="J588" s="299">
        <v>45939</v>
      </c>
      <c r="K588" s="300">
        <v>4570198579399</v>
      </c>
      <c r="L588" s="201"/>
      <c r="M588" s="201"/>
      <c r="N588" s="5"/>
      <c r="O588" s="5"/>
      <c r="P588" s="5"/>
      <c r="Q588" s="5"/>
      <c r="R588" s="5"/>
      <c r="S588" s="6" t="e">
        <f>#REF!*L588</f>
        <v>#REF!</v>
      </c>
      <c r="T588" s="6" t="e">
        <f>#REF!*M588</f>
        <v>#REF!</v>
      </c>
      <c r="U588" s="6"/>
      <c r="V588" s="6"/>
      <c r="W588" s="6"/>
      <c r="X588" s="6"/>
      <c r="Y588" s="4"/>
      <c r="Z588" s="4" t="s">
        <v>563</v>
      </c>
      <c r="AA588" s="4" t="s">
        <v>564</v>
      </c>
      <c r="AB588" s="4" t="s">
        <v>565</v>
      </c>
      <c r="AC588" s="4">
        <f>L588</f>
        <v>0</v>
      </c>
      <c r="AD588" s="4">
        <f>+M588</f>
        <v>0</v>
      </c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6"/>
      <c r="AS588" s="6"/>
      <c r="AT588" s="6"/>
      <c r="AU588" s="6"/>
      <c r="AV588" s="6"/>
      <c r="AW588" s="6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</row>
    <row r="589" spans="1:223" ht="20" customHeight="1">
      <c r="A589" s="46"/>
      <c r="B589" s="2"/>
      <c r="C589" s="185"/>
      <c r="D589" s="185"/>
      <c r="E589" s="185"/>
      <c r="F589" s="186"/>
      <c r="G589" s="275"/>
      <c r="H589" s="187"/>
      <c r="I589" s="200" t="s">
        <v>26</v>
      </c>
      <c r="J589" s="299">
        <v>45940</v>
      </c>
      <c r="K589" s="300">
        <v>4570198579405</v>
      </c>
      <c r="L589" s="201"/>
      <c r="M589" s="201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6"/>
      <c r="AS589" s="6"/>
      <c r="AT589" s="6"/>
      <c r="AU589" s="6"/>
      <c r="AV589" s="6"/>
      <c r="AW589" s="6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</row>
    <row r="590" spans="1:223" ht="20" customHeight="1">
      <c r="A590" s="46"/>
      <c r="B590" s="2"/>
      <c r="C590" s="47">
        <v>40</v>
      </c>
      <c r="D590" s="47">
        <v>13</v>
      </c>
      <c r="E590" s="47"/>
      <c r="F590" s="48">
        <v>1</v>
      </c>
      <c r="G590" s="274">
        <v>48000</v>
      </c>
      <c r="H590" s="49"/>
      <c r="I590" s="200" t="s">
        <v>22</v>
      </c>
      <c r="J590" s="299">
        <v>45941</v>
      </c>
      <c r="K590" s="300">
        <v>4570198579412</v>
      </c>
      <c r="L590" s="201"/>
      <c r="M590" s="201"/>
      <c r="N590" s="5"/>
      <c r="O590" s="5"/>
      <c r="P590" s="5"/>
      <c r="Q590" s="5"/>
      <c r="R590" s="5"/>
      <c r="S590" s="6" t="e">
        <f>#REF!*L590</f>
        <v>#REF!</v>
      </c>
      <c r="T590" s="6" t="e">
        <f>#REF!*M590</f>
        <v>#REF!</v>
      </c>
      <c r="U590" s="6"/>
      <c r="V590" s="6"/>
      <c r="W590" s="6"/>
      <c r="X590" s="6"/>
      <c r="Y590" s="4"/>
      <c r="Z590" s="4" t="s">
        <v>566</v>
      </c>
      <c r="AA590" s="4" t="s">
        <v>567</v>
      </c>
      <c r="AB590" s="4" t="s">
        <v>568</v>
      </c>
      <c r="AC590" s="4">
        <f>L590</f>
        <v>0</v>
      </c>
      <c r="AD590" s="4">
        <f>+M590</f>
        <v>0</v>
      </c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6"/>
      <c r="AS590" s="6"/>
      <c r="AT590" s="6"/>
      <c r="AU590" s="6"/>
      <c r="AV590" s="6"/>
      <c r="AW590" s="6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</row>
    <row r="591" spans="1:223" ht="20" customHeight="1">
      <c r="A591" s="46"/>
      <c r="B591" s="2"/>
      <c r="C591" s="185"/>
      <c r="D591" s="185"/>
      <c r="E591" s="185"/>
      <c r="F591" s="186"/>
      <c r="G591" s="275"/>
      <c r="H591" s="187"/>
      <c r="I591" s="200" t="s">
        <v>26</v>
      </c>
      <c r="J591" s="299">
        <v>45942</v>
      </c>
      <c r="K591" s="300">
        <v>4570198579429</v>
      </c>
      <c r="L591" s="201"/>
      <c r="M591" s="201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6"/>
      <c r="AS591" s="6"/>
      <c r="AT591" s="6"/>
      <c r="AU591" s="6"/>
      <c r="AV591" s="6"/>
      <c r="AW591" s="6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</row>
    <row r="592" spans="1:223" ht="20" customHeight="1">
      <c r="A592" s="3"/>
      <c r="B592" s="2"/>
      <c r="C592" s="47">
        <v>45</v>
      </c>
      <c r="D592" s="47">
        <v>14</v>
      </c>
      <c r="E592" s="47"/>
      <c r="F592" s="48">
        <v>1</v>
      </c>
      <c r="G592" s="274">
        <v>57000</v>
      </c>
      <c r="H592" s="49"/>
      <c r="I592" s="200" t="s">
        <v>22</v>
      </c>
      <c r="J592" s="299">
        <v>45943</v>
      </c>
      <c r="K592" s="300">
        <v>4570198579436</v>
      </c>
      <c r="L592" s="201"/>
      <c r="M592" s="201"/>
      <c r="N592" s="5"/>
      <c r="O592" s="5"/>
      <c r="P592" s="5"/>
      <c r="Q592" s="5"/>
      <c r="R592" s="5"/>
      <c r="S592" s="6" t="e">
        <f>#REF!*L592</f>
        <v>#REF!</v>
      </c>
      <c r="T592" s="6" t="e">
        <f>#REF!*M592</f>
        <v>#REF!</v>
      </c>
      <c r="U592" s="6"/>
      <c r="V592" s="6"/>
      <c r="W592" s="6"/>
      <c r="X592" s="6"/>
      <c r="Y592" s="4"/>
      <c r="Z592" s="4" t="s">
        <v>569</v>
      </c>
      <c r="AA592" s="4" t="s">
        <v>570</v>
      </c>
      <c r="AB592" s="4" t="s">
        <v>571</v>
      </c>
      <c r="AC592" s="4">
        <f>L592</f>
        <v>0</v>
      </c>
      <c r="AD592" s="4">
        <f>+M592</f>
        <v>0</v>
      </c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6"/>
      <c r="AS592" s="6"/>
      <c r="AT592" s="6"/>
      <c r="AU592" s="6"/>
      <c r="AV592" s="6"/>
      <c r="AW592" s="6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</row>
    <row r="593" spans="1:223" ht="20" customHeight="1">
      <c r="A593" s="3"/>
      <c r="B593" s="2"/>
      <c r="C593" s="185"/>
      <c r="D593" s="185"/>
      <c r="E593" s="185"/>
      <c r="F593" s="186"/>
      <c r="G593" s="275"/>
      <c r="H593" s="187"/>
      <c r="I593" s="200" t="s">
        <v>26</v>
      </c>
      <c r="J593" s="299">
        <v>45944</v>
      </c>
      <c r="K593" s="300">
        <v>4570198579443</v>
      </c>
      <c r="L593" s="201"/>
      <c r="M593" s="201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6"/>
      <c r="AS593" s="6"/>
      <c r="AT593" s="6"/>
      <c r="AU593" s="6"/>
      <c r="AV593" s="6"/>
      <c r="AW593" s="6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</row>
    <row r="594" spans="1:223" ht="20" customHeight="1">
      <c r="A594" s="313" t="s">
        <v>572</v>
      </c>
      <c r="B594" s="313"/>
      <c r="C594" s="313"/>
      <c r="D594" s="313"/>
      <c r="E594" s="313"/>
      <c r="F594" s="313"/>
      <c r="G594" s="313"/>
      <c r="H594" s="313"/>
      <c r="I594" s="313"/>
      <c r="J594" s="313"/>
      <c r="K594" s="313"/>
      <c r="L594" s="313"/>
      <c r="M594" s="313"/>
      <c r="N594" s="24"/>
      <c r="O594" s="24"/>
      <c r="P594" s="24"/>
      <c r="Q594" s="24"/>
      <c r="R594" s="24"/>
      <c r="S594" s="6"/>
      <c r="T594" s="6"/>
      <c r="U594" s="6"/>
      <c r="V594" s="6"/>
      <c r="W594" s="6"/>
      <c r="X594" s="6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6"/>
      <c r="AS594" s="6"/>
      <c r="AT594" s="6"/>
      <c r="AU594" s="6"/>
      <c r="AV594" s="6"/>
      <c r="AW594" s="6"/>
      <c r="AX594" s="28"/>
      <c r="AY594" s="28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</row>
    <row r="595" spans="1:223" ht="20" customHeight="1">
      <c r="A595" s="18"/>
      <c r="B595" s="9"/>
      <c r="C595" s="13"/>
      <c r="D595" s="13"/>
      <c r="E595" s="13"/>
      <c r="F595" s="13"/>
      <c r="G595" s="120"/>
      <c r="H595" s="60"/>
      <c r="I595" s="60"/>
      <c r="J595" s="223"/>
      <c r="K595" s="33"/>
      <c r="L595" s="34"/>
      <c r="M595" s="34"/>
      <c r="N595" s="24"/>
      <c r="O595" s="24"/>
      <c r="P595" s="24"/>
      <c r="Q595" s="24"/>
      <c r="R595" s="24"/>
      <c r="S595" s="6"/>
      <c r="T595" s="6"/>
      <c r="U595" s="6"/>
      <c r="V595" s="6"/>
      <c r="W595" s="6"/>
      <c r="X595" s="6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6"/>
      <c r="AS595" s="6"/>
      <c r="AT595" s="6"/>
      <c r="AU595" s="6"/>
      <c r="AV595" s="6"/>
      <c r="AW595" s="6"/>
      <c r="AX595" s="28"/>
      <c r="AY595" s="28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</row>
    <row r="596" spans="1:223" ht="20" customHeight="1">
      <c r="A596" s="38"/>
      <c r="B596" s="238"/>
      <c r="C596" s="265" t="s">
        <v>3</v>
      </c>
      <c r="D596" s="265" t="s">
        <v>4</v>
      </c>
      <c r="E596" s="265" t="s">
        <v>5</v>
      </c>
      <c r="F596" s="265" t="s">
        <v>6</v>
      </c>
      <c r="G596" s="265" t="s">
        <v>1458</v>
      </c>
      <c r="H596" s="267" t="s">
        <v>1460</v>
      </c>
      <c r="I596" s="265"/>
      <c r="J596" s="266" t="s">
        <v>1459</v>
      </c>
      <c r="K596" s="212" t="s">
        <v>7</v>
      </c>
      <c r="L596" s="41" t="s">
        <v>8</v>
      </c>
      <c r="M596" s="41" t="s">
        <v>9</v>
      </c>
      <c r="N596" s="24"/>
      <c r="O596" s="24"/>
      <c r="P596" s="24"/>
      <c r="Q596" s="24"/>
      <c r="R596" s="24"/>
      <c r="S596" s="6"/>
      <c r="T596" s="6"/>
      <c r="U596" s="6"/>
      <c r="V596" s="6"/>
      <c r="W596" s="6"/>
      <c r="X596" s="6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6"/>
      <c r="AS596" s="6"/>
      <c r="AT596" s="6"/>
      <c r="AU596" s="6"/>
      <c r="AV596" s="6"/>
      <c r="AW596" s="6"/>
      <c r="AX596" s="28"/>
      <c r="AY596" s="28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</row>
    <row r="597" spans="1:223" s="128" customFormat="1" ht="20" customHeight="1">
      <c r="A597" s="38"/>
      <c r="B597" s="238" t="s">
        <v>573</v>
      </c>
      <c r="C597" s="40"/>
      <c r="D597" s="40"/>
      <c r="E597" s="40"/>
      <c r="F597" s="40"/>
      <c r="G597" s="40"/>
      <c r="H597" s="123"/>
      <c r="I597" s="123"/>
      <c r="J597" s="69"/>
      <c r="K597" s="212"/>
      <c r="L597" s="41"/>
      <c r="M597" s="41"/>
      <c r="N597" s="124"/>
      <c r="O597" s="124"/>
      <c r="P597" s="124"/>
      <c r="Q597" s="124"/>
      <c r="R597" s="124"/>
      <c r="S597" s="125"/>
      <c r="T597" s="125"/>
      <c r="U597" s="125"/>
      <c r="V597" s="125"/>
      <c r="W597" s="125"/>
      <c r="X597" s="125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5"/>
      <c r="AS597" s="125"/>
      <c r="AT597" s="125"/>
      <c r="AU597" s="125"/>
      <c r="AV597" s="125"/>
      <c r="AW597" s="125"/>
      <c r="AX597" s="126"/>
      <c r="AY597" s="126"/>
      <c r="AZ597" s="4"/>
      <c r="BA597" s="4"/>
      <c r="BB597" s="127"/>
      <c r="BC597" s="127"/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  <c r="BR597" s="127"/>
      <c r="BS597" s="127"/>
      <c r="BT597" s="127"/>
      <c r="BU597" s="127"/>
      <c r="BV597" s="127"/>
      <c r="BW597" s="127"/>
      <c r="BX597" s="127"/>
      <c r="BY597" s="127"/>
      <c r="BZ597" s="127"/>
      <c r="CA597" s="127"/>
      <c r="CB597" s="127"/>
      <c r="CC597" s="127"/>
      <c r="CD597" s="127"/>
      <c r="CE597" s="127"/>
      <c r="CF597" s="127"/>
      <c r="CG597" s="127"/>
      <c r="CH597" s="127"/>
      <c r="CI597" s="127"/>
      <c r="CJ597" s="127"/>
      <c r="CK597" s="127"/>
      <c r="CL597" s="127"/>
      <c r="CM597" s="127"/>
      <c r="CN597" s="127"/>
      <c r="CO597" s="127"/>
      <c r="CP597" s="127"/>
      <c r="CQ597" s="127"/>
      <c r="CR597" s="127"/>
      <c r="CS597" s="127"/>
      <c r="CT597" s="127"/>
      <c r="CU597" s="127"/>
      <c r="CV597" s="127"/>
      <c r="CW597" s="127"/>
      <c r="CX597" s="127"/>
      <c r="CY597" s="127"/>
      <c r="CZ597" s="127"/>
      <c r="DA597" s="127"/>
      <c r="DB597" s="127"/>
      <c r="DC597" s="127"/>
      <c r="DD597" s="127"/>
      <c r="DE597" s="127"/>
      <c r="DF597" s="127"/>
      <c r="DG597" s="127"/>
      <c r="DH597" s="127"/>
      <c r="DI597" s="127"/>
      <c r="DJ597" s="127"/>
      <c r="DK597" s="127"/>
      <c r="DL597" s="127"/>
      <c r="DM597" s="127"/>
      <c r="DN597" s="127"/>
      <c r="DO597" s="127"/>
      <c r="DP597" s="127"/>
      <c r="DQ597" s="127"/>
      <c r="DR597" s="127"/>
      <c r="DS597" s="127"/>
      <c r="DT597" s="127"/>
      <c r="DU597" s="127"/>
      <c r="DV597" s="127"/>
      <c r="DW597" s="127"/>
      <c r="DX597" s="127"/>
      <c r="DY597" s="127"/>
      <c r="DZ597" s="127"/>
      <c r="EA597" s="127"/>
      <c r="EB597" s="127"/>
      <c r="EC597" s="127"/>
      <c r="ED597" s="127"/>
      <c r="EE597" s="127"/>
      <c r="EF597" s="127"/>
      <c r="EG597" s="127"/>
      <c r="EH597" s="127"/>
      <c r="EI597" s="127"/>
      <c r="EJ597" s="127"/>
      <c r="EK597" s="127"/>
      <c r="EL597" s="127"/>
      <c r="EM597" s="127"/>
      <c r="EN597" s="127"/>
      <c r="EO597" s="127"/>
      <c r="EP597" s="127"/>
      <c r="EQ597" s="127"/>
      <c r="ER597" s="127"/>
      <c r="ES597" s="127"/>
      <c r="ET597" s="127"/>
      <c r="EU597" s="127"/>
      <c r="EV597" s="127"/>
      <c r="EW597" s="127"/>
      <c r="EX597" s="127"/>
      <c r="EY597" s="127"/>
      <c r="EZ597" s="127"/>
      <c r="FA597" s="127"/>
      <c r="FB597" s="127"/>
      <c r="FC597" s="127"/>
      <c r="FD597" s="127"/>
      <c r="FE597" s="127"/>
      <c r="FF597" s="127"/>
      <c r="FG597" s="127"/>
      <c r="FH597" s="127"/>
      <c r="FI597" s="127"/>
      <c r="FJ597" s="127"/>
      <c r="FK597" s="127"/>
      <c r="FL597" s="127"/>
      <c r="FM597" s="127"/>
      <c r="FN597" s="127"/>
      <c r="FO597" s="127"/>
      <c r="FP597" s="127"/>
      <c r="FQ597" s="127"/>
      <c r="FR597" s="127"/>
      <c r="FS597" s="127"/>
      <c r="FT597" s="127"/>
      <c r="FU597" s="127"/>
      <c r="FV597" s="127"/>
      <c r="FW597" s="127"/>
      <c r="FX597" s="127"/>
      <c r="FY597" s="127"/>
      <c r="FZ597" s="127"/>
      <c r="GA597" s="127"/>
      <c r="GB597" s="127"/>
      <c r="GC597" s="127"/>
      <c r="GD597" s="127"/>
      <c r="GE597" s="127"/>
      <c r="GF597" s="127"/>
      <c r="GG597" s="127"/>
      <c r="GH597" s="127"/>
      <c r="GI597" s="127"/>
      <c r="GJ597" s="127"/>
      <c r="GK597" s="127"/>
      <c r="GL597" s="127"/>
      <c r="GM597" s="127"/>
      <c r="GN597" s="127"/>
      <c r="GO597" s="127"/>
      <c r="GP597" s="127"/>
      <c r="GQ597" s="127"/>
      <c r="GR597" s="127"/>
      <c r="GS597" s="127"/>
      <c r="GT597" s="127"/>
      <c r="GU597" s="127"/>
      <c r="GV597" s="127"/>
      <c r="GW597" s="127"/>
      <c r="GX597" s="127"/>
      <c r="GY597" s="127"/>
      <c r="GZ597" s="127"/>
      <c r="HA597" s="127"/>
      <c r="HB597" s="127"/>
      <c r="HC597" s="127"/>
      <c r="HD597" s="127"/>
      <c r="HE597" s="127"/>
      <c r="HF597" s="127"/>
      <c r="HG597" s="127"/>
      <c r="HH597" s="127"/>
      <c r="HI597" s="127"/>
      <c r="HJ597" s="127"/>
      <c r="HK597" s="127"/>
      <c r="HL597" s="127"/>
      <c r="HM597" s="127"/>
      <c r="HN597" s="127"/>
      <c r="HO597" s="127"/>
    </row>
    <row r="598" spans="1:223" s="37" customFormat="1" ht="20" customHeight="1">
      <c r="A598" s="46"/>
      <c r="B598" s="138" t="s">
        <v>574</v>
      </c>
      <c r="C598" s="47">
        <v>27</v>
      </c>
      <c r="D598" s="47">
        <v>24</v>
      </c>
      <c r="E598" s="47"/>
      <c r="F598" s="48">
        <v>2</v>
      </c>
      <c r="G598" s="274">
        <v>50000</v>
      </c>
      <c r="H598" s="49"/>
      <c r="I598" s="198" t="s">
        <v>22</v>
      </c>
      <c r="J598" s="297">
        <v>45491</v>
      </c>
      <c r="K598" s="298">
        <v>4570198574912</v>
      </c>
      <c r="L598" s="199"/>
      <c r="M598" s="199"/>
      <c r="N598" s="51"/>
      <c r="O598" s="51"/>
      <c r="P598" s="51"/>
      <c r="Q598" s="51"/>
      <c r="R598" s="51"/>
      <c r="S598" s="129" t="e">
        <f>#REF!*L598</f>
        <v>#REF!</v>
      </c>
      <c r="T598" s="129" t="e">
        <f>#REF!*M598</f>
        <v>#REF!</v>
      </c>
      <c r="U598" s="129"/>
      <c r="V598" s="129"/>
      <c r="W598" s="129"/>
      <c r="X598" s="129"/>
      <c r="Y598" s="36"/>
      <c r="Z598" s="36" t="s">
        <v>575</v>
      </c>
      <c r="AA598" s="36" t="s">
        <v>576</v>
      </c>
      <c r="AB598" s="36" t="s">
        <v>577</v>
      </c>
      <c r="AC598" s="36">
        <f>L598</f>
        <v>0</v>
      </c>
      <c r="AD598" s="36">
        <f>+M598</f>
        <v>0</v>
      </c>
      <c r="AE598" s="130"/>
      <c r="AF598" s="130"/>
      <c r="AG598" s="130"/>
      <c r="AH598" s="130"/>
      <c r="AI598" s="130"/>
      <c r="AJ598" s="130"/>
      <c r="AK598" s="36"/>
      <c r="AL598" s="4"/>
      <c r="AM598" s="36"/>
      <c r="AN598" s="36"/>
      <c r="AO598" s="36"/>
      <c r="AP598" s="36"/>
      <c r="AQ598" s="4"/>
      <c r="AR598" s="129"/>
      <c r="AS598" s="129"/>
      <c r="AT598" s="129"/>
      <c r="AU598" s="129"/>
      <c r="AV598" s="129"/>
      <c r="AW598" s="129"/>
      <c r="AX598" s="130"/>
      <c r="AY598" s="130"/>
      <c r="AZ598" s="4"/>
      <c r="BA598" s="4"/>
      <c r="BB598" s="36"/>
      <c r="BC598" s="36"/>
      <c r="BD598" s="36"/>
      <c r="BE598" s="36"/>
      <c r="BF598" s="36"/>
      <c r="BG598" s="36"/>
      <c r="BH598" s="36"/>
      <c r="BI598" s="36" t="s">
        <v>578</v>
      </c>
      <c r="BJ598" s="36"/>
      <c r="BK598" s="36" t="s">
        <v>579</v>
      </c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L598" s="36"/>
      <c r="CM598" s="36"/>
      <c r="CN598" s="36"/>
      <c r="CO598" s="36"/>
      <c r="CP598" s="36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A598" s="36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P598" s="36"/>
      <c r="DQ598" s="36"/>
      <c r="DR598" s="36"/>
      <c r="DS598" s="36"/>
      <c r="DT598" s="36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E598" s="36"/>
      <c r="EF598" s="36"/>
      <c r="EG598" s="36"/>
      <c r="EH598" s="36"/>
      <c r="EI598" s="36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  <c r="ET598" s="36"/>
      <c r="EU598" s="36"/>
      <c r="EV598" s="36"/>
      <c r="EW598" s="36"/>
      <c r="EX598" s="36"/>
      <c r="EY598" s="36"/>
      <c r="EZ598" s="36"/>
      <c r="FA598" s="36"/>
      <c r="FB598" s="36"/>
      <c r="FC598" s="36"/>
      <c r="FD598" s="36"/>
      <c r="FE598" s="36"/>
      <c r="FF598" s="36"/>
      <c r="FG598" s="36"/>
      <c r="FH598" s="36"/>
      <c r="FI598" s="36"/>
      <c r="FJ598" s="36"/>
      <c r="FK598" s="36"/>
      <c r="FL598" s="36"/>
      <c r="FM598" s="36"/>
      <c r="FN598" s="36"/>
      <c r="FO598" s="36"/>
      <c r="FP598" s="36"/>
      <c r="FQ598" s="36"/>
      <c r="FR598" s="36"/>
      <c r="FS598" s="36"/>
      <c r="FT598" s="36"/>
      <c r="FU598" s="36"/>
      <c r="FV598" s="36"/>
      <c r="FW598" s="36"/>
      <c r="FX598" s="36"/>
      <c r="FY598" s="36"/>
      <c r="FZ598" s="36"/>
      <c r="GA598" s="36"/>
      <c r="GB598" s="36"/>
      <c r="GC598" s="36"/>
      <c r="GD598" s="36"/>
      <c r="GE598" s="36"/>
      <c r="GF598" s="36"/>
      <c r="GG598" s="36"/>
      <c r="GH598" s="36"/>
      <c r="GI598" s="36"/>
      <c r="GJ598" s="36"/>
      <c r="GK598" s="36"/>
      <c r="GL598" s="36"/>
      <c r="GM598" s="36"/>
      <c r="GN598" s="36"/>
      <c r="GO598" s="36"/>
      <c r="GP598" s="36"/>
      <c r="GQ598" s="36"/>
      <c r="GR598" s="36"/>
      <c r="GS598" s="36"/>
      <c r="GT598" s="36"/>
      <c r="GU598" s="36"/>
      <c r="GV598" s="36"/>
      <c r="GW598" s="36"/>
      <c r="GX598" s="36"/>
      <c r="GY598" s="36"/>
      <c r="GZ598" s="36"/>
      <c r="HA598" s="36"/>
      <c r="HB598" s="36"/>
      <c r="HC598" s="36"/>
      <c r="HD598" s="36"/>
      <c r="HE598" s="36"/>
      <c r="HF598" s="36"/>
      <c r="HG598" s="36"/>
      <c r="HH598" s="36"/>
      <c r="HI598" s="36"/>
      <c r="HJ598" s="36"/>
      <c r="HK598" s="36"/>
      <c r="HL598" s="36"/>
      <c r="HM598" s="36"/>
      <c r="HN598" s="36"/>
      <c r="HO598" s="36"/>
    </row>
    <row r="599" spans="1:223" ht="20" customHeight="1">
      <c r="A599" s="131"/>
      <c r="B599" s="239"/>
      <c r="C599" s="240"/>
      <c r="D599" s="240"/>
      <c r="E599" s="240"/>
      <c r="F599" s="240"/>
      <c r="G599" s="292"/>
      <c r="H599" s="241"/>
      <c r="I599" s="200" t="s">
        <v>26</v>
      </c>
      <c r="J599" s="299">
        <v>45945</v>
      </c>
      <c r="K599" s="308">
        <v>4570198579450</v>
      </c>
      <c r="L599" s="244"/>
      <c r="M599" s="244"/>
      <c r="N599" s="24"/>
      <c r="O599" s="24"/>
      <c r="P599" s="24"/>
      <c r="Q599" s="24"/>
      <c r="R599" s="24"/>
      <c r="S599" s="6"/>
      <c r="T599" s="6"/>
      <c r="U599" s="6"/>
      <c r="V599" s="6"/>
      <c r="W599" s="6"/>
      <c r="X599" s="6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6"/>
      <c r="AS599" s="6"/>
      <c r="AT599" s="6"/>
      <c r="AU599" s="6"/>
      <c r="AV599" s="6"/>
      <c r="AW599" s="6"/>
      <c r="AX599" s="28"/>
      <c r="AY599" s="28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</row>
    <row r="600" spans="1:223" s="37" customFormat="1" ht="20" customHeight="1">
      <c r="A600" s="46"/>
      <c r="B600" s="138" t="s">
        <v>580</v>
      </c>
      <c r="C600" s="47">
        <v>38.5</v>
      </c>
      <c r="D600" s="47">
        <v>29</v>
      </c>
      <c r="E600" s="47"/>
      <c r="F600" s="48">
        <v>1</v>
      </c>
      <c r="G600" s="274">
        <v>70000</v>
      </c>
      <c r="H600" s="49"/>
      <c r="I600" s="200" t="s">
        <v>22</v>
      </c>
      <c r="J600" s="299">
        <v>45492</v>
      </c>
      <c r="K600" s="300">
        <v>4570198574929</v>
      </c>
      <c r="L600" s="201"/>
      <c r="M600" s="201"/>
      <c r="N600" s="51"/>
      <c r="O600" s="51"/>
      <c r="P600" s="51"/>
      <c r="Q600" s="51"/>
      <c r="R600" s="51"/>
      <c r="S600" s="129" t="e">
        <f>#REF!*L600</f>
        <v>#REF!</v>
      </c>
      <c r="T600" s="129" t="e">
        <f>#REF!*M600</f>
        <v>#REF!</v>
      </c>
      <c r="U600" s="129"/>
      <c r="V600" s="129"/>
      <c r="W600" s="129"/>
      <c r="X600" s="129"/>
      <c r="Y600" s="36"/>
      <c r="Z600" s="36" t="s">
        <v>581</v>
      </c>
      <c r="AA600" s="36" t="s">
        <v>582</v>
      </c>
      <c r="AB600" s="36" t="s">
        <v>583</v>
      </c>
      <c r="AC600" s="36">
        <f>L600</f>
        <v>0</v>
      </c>
      <c r="AD600" s="36">
        <f>+M600</f>
        <v>0</v>
      </c>
      <c r="AE600" s="130"/>
      <c r="AF600" s="130"/>
      <c r="AG600" s="130"/>
      <c r="AH600" s="130"/>
      <c r="AI600" s="130"/>
      <c r="AJ600" s="130"/>
      <c r="AK600" s="36"/>
      <c r="AL600" s="4"/>
      <c r="AM600" s="36"/>
      <c r="AN600" s="36"/>
      <c r="AO600" s="36"/>
      <c r="AP600" s="36"/>
      <c r="AQ600" s="4"/>
      <c r="AR600" s="129"/>
      <c r="AS600" s="129"/>
      <c r="AT600" s="129"/>
      <c r="AU600" s="129"/>
      <c r="AV600" s="129"/>
      <c r="AW600" s="129"/>
      <c r="AX600" s="130"/>
      <c r="AY600" s="130"/>
      <c r="AZ600" s="4"/>
      <c r="BA600" s="4"/>
      <c r="BB600" s="36"/>
      <c r="BC600" s="36"/>
      <c r="BD600" s="36"/>
      <c r="BE600" s="36"/>
      <c r="BF600" s="36"/>
      <c r="BG600" s="36"/>
      <c r="BH600" s="36"/>
      <c r="BI600" s="36" t="s">
        <v>584</v>
      </c>
      <c r="BJ600" s="36"/>
      <c r="BK600" s="36" t="s">
        <v>585</v>
      </c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L600" s="36"/>
      <c r="CM600" s="36"/>
      <c r="CN600" s="36"/>
      <c r="CO600" s="36"/>
      <c r="CP600" s="36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A600" s="36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  <c r="FK600" s="36"/>
      <c r="FL600" s="36"/>
      <c r="FM600" s="36"/>
      <c r="FN600" s="36"/>
      <c r="FO600" s="36"/>
      <c r="FP600" s="36"/>
      <c r="FQ600" s="36"/>
      <c r="FR600" s="36"/>
      <c r="FS600" s="36"/>
      <c r="FT600" s="36"/>
      <c r="FU600" s="36"/>
      <c r="FV600" s="36"/>
      <c r="FW600" s="36"/>
      <c r="FX600" s="36"/>
      <c r="FY600" s="36"/>
      <c r="FZ600" s="36"/>
      <c r="GA600" s="36"/>
      <c r="GB600" s="36"/>
      <c r="GC600" s="36"/>
      <c r="GD600" s="36"/>
      <c r="GE600" s="36"/>
      <c r="GF600" s="36"/>
      <c r="GG600" s="36"/>
      <c r="GH600" s="36"/>
      <c r="GI600" s="36"/>
      <c r="GJ600" s="36"/>
      <c r="GK600" s="36"/>
      <c r="GL600" s="36"/>
      <c r="GM600" s="36"/>
      <c r="GN600" s="36"/>
      <c r="GO600" s="36"/>
      <c r="GP600" s="36"/>
      <c r="GQ600" s="36"/>
      <c r="GR600" s="36"/>
      <c r="GS600" s="36"/>
      <c r="GT600" s="36"/>
      <c r="GU600" s="36"/>
      <c r="GV600" s="36"/>
      <c r="GW600" s="36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</row>
    <row r="601" spans="1:223" ht="20" customHeight="1">
      <c r="A601" s="131"/>
      <c r="B601" s="239"/>
      <c r="C601" s="240"/>
      <c r="D601" s="240"/>
      <c r="E601" s="240"/>
      <c r="F601" s="240"/>
      <c r="G601" s="292"/>
      <c r="H601" s="241"/>
      <c r="I601" s="200" t="s">
        <v>26</v>
      </c>
      <c r="J601" s="299">
        <v>45946</v>
      </c>
      <c r="K601" s="308">
        <v>4570198579467</v>
      </c>
      <c r="L601" s="244"/>
      <c r="M601" s="244"/>
      <c r="N601" s="24"/>
      <c r="O601" s="24"/>
      <c r="P601" s="24"/>
      <c r="Q601" s="24"/>
      <c r="R601" s="24"/>
      <c r="S601" s="6"/>
      <c r="T601" s="6"/>
      <c r="U601" s="6"/>
      <c r="V601" s="6"/>
      <c r="W601" s="6"/>
      <c r="X601" s="6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6"/>
      <c r="AS601" s="6"/>
      <c r="AT601" s="6"/>
      <c r="AU601" s="6"/>
      <c r="AV601" s="6"/>
      <c r="AW601" s="6"/>
      <c r="AX601" s="28"/>
      <c r="AY601" s="28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</row>
    <row r="602" spans="1:223" ht="20" customHeight="1">
      <c r="A602" s="46"/>
      <c r="B602" s="138" t="s">
        <v>586</v>
      </c>
      <c r="C602" s="47">
        <v>38.5</v>
      </c>
      <c r="D602" s="47">
        <v>35</v>
      </c>
      <c r="E602" s="47"/>
      <c r="F602" s="48">
        <v>1</v>
      </c>
      <c r="G602" s="274">
        <v>82000</v>
      </c>
      <c r="H602" s="49"/>
      <c r="I602" s="200" t="s">
        <v>22</v>
      </c>
      <c r="J602" s="299">
        <v>45947</v>
      </c>
      <c r="K602" s="300">
        <v>4570198579474</v>
      </c>
      <c r="L602" s="201"/>
      <c r="M602" s="201"/>
      <c r="N602" s="24"/>
      <c r="O602" s="24"/>
      <c r="P602" s="24"/>
      <c r="Q602" s="24"/>
      <c r="R602" s="24"/>
      <c r="S602" s="6" t="e">
        <f>#REF!*L602</f>
        <v>#REF!</v>
      </c>
      <c r="T602" s="6" t="e">
        <f>#REF!*M602</f>
        <v>#REF!</v>
      </c>
      <c r="U602" s="6"/>
      <c r="V602" s="6"/>
      <c r="W602" s="6"/>
      <c r="X602" s="6"/>
      <c r="Y602" s="4"/>
      <c r="Z602" s="4" t="s">
        <v>587</v>
      </c>
      <c r="AA602" s="4" t="s">
        <v>588</v>
      </c>
      <c r="AB602" s="4" t="s">
        <v>589</v>
      </c>
      <c r="AC602" s="4">
        <f>L602</f>
        <v>0</v>
      </c>
      <c r="AD602" s="4">
        <f>+M602</f>
        <v>0</v>
      </c>
      <c r="AE602" s="28"/>
      <c r="AF602" s="28"/>
      <c r="AG602" s="28"/>
      <c r="AH602" s="28"/>
      <c r="AI602" s="28"/>
      <c r="AJ602" s="28"/>
      <c r="AK602" s="4"/>
      <c r="AL602" s="4"/>
      <c r="AM602" s="4"/>
      <c r="AN602" s="4"/>
      <c r="AO602" s="4"/>
      <c r="AP602" s="4"/>
      <c r="AQ602" s="4"/>
      <c r="AR602" s="6"/>
      <c r="AS602" s="6"/>
      <c r="AT602" s="6"/>
      <c r="AU602" s="6"/>
      <c r="AV602" s="6"/>
      <c r="AW602" s="6"/>
      <c r="AX602" s="28"/>
      <c r="AY602" s="28"/>
      <c r="AZ602" s="4"/>
      <c r="BA602" s="4"/>
      <c r="BB602" s="4"/>
      <c r="BC602" s="4"/>
      <c r="BD602" s="4"/>
      <c r="BE602" s="4"/>
      <c r="BF602" s="4"/>
      <c r="BG602" s="4"/>
      <c r="BH602" s="4"/>
      <c r="BI602" s="4" t="s">
        <v>590</v>
      </c>
      <c r="BJ602" s="4"/>
      <c r="BK602" s="4" t="s">
        <v>591</v>
      </c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</row>
    <row r="603" spans="1:223" ht="20" customHeight="1">
      <c r="A603" s="3"/>
      <c r="B603" s="242"/>
      <c r="C603" s="185"/>
      <c r="D603" s="185"/>
      <c r="E603" s="185"/>
      <c r="F603" s="186"/>
      <c r="G603" s="275"/>
      <c r="H603" s="187"/>
      <c r="I603" s="200" t="s">
        <v>26</v>
      </c>
      <c r="J603" s="299">
        <v>45948</v>
      </c>
      <c r="K603" s="300">
        <v>4570198579481</v>
      </c>
      <c r="L603" s="245"/>
      <c r="M603" s="24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6"/>
      <c r="AS603" s="6"/>
      <c r="AT603" s="6"/>
      <c r="AU603" s="6"/>
      <c r="AV603" s="6"/>
      <c r="AW603" s="6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</row>
    <row r="604" spans="1:223" ht="20" customHeight="1">
      <c r="A604" s="86" t="s">
        <v>592</v>
      </c>
      <c r="B604" s="87"/>
      <c r="C604" s="88"/>
      <c r="D604" s="88"/>
      <c r="E604" s="88"/>
      <c r="F604" s="88"/>
      <c r="G604" s="285"/>
      <c r="H604" s="93"/>
      <c r="I604" s="49"/>
      <c r="J604" s="62"/>
      <c r="K604" s="215"/>
      <c r="L604" s="88"/>
      <c r="M604" s="88"/>
      <c r="N604" s="25"/>
      <c r="O604" s="25"/>
      <c r="P604" s="25"/>
      <c r="Q604" s="25"/>
      <c r="R604" s="25"/>
      <c r="S604" s="6"/>
      <c r="T604" s="6"/>
      <c r="U604" s="6"/>
      <c r="V604" s="6"/>
      <c r="W604" s="6"/>
      <c r="X604" s="6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</row>
    <row r="605" spans="1:223" ht="20" customHeight="1">
      <c r="A605" s="18"/>
      <c r="B605" s="39"/>
      <c r="C605" s="18"/>
      <c r="D605" s="18"/>
      <c r="E605" s="18"/>
      <c r="F605" s="18"/>
      <c r="G605" s="281"/>
      <c r="H605" s="75"/>
      <c r="I605" s="49"/>
      <c r="J605" s="62"/>
      <c r="K605" s="33"/>
      <c r="L605" s="34"/>
      <c r="M605" s="34"/>
      <c r="N605" s="34"/>
      <c r="O605" s="34"/>
      <c r="P605" s="21"/>
      <c r="Q605" s="21"/>
      <c r="R605" s="21"/>
      <c r="S605" s="6"/>
      <c r="T605" s="6"/>
      <c r="U605" s="6"/>
      <c r="V605" s="6"/>
      <c r="W605" s="6"/>
      <c r="X605" s="6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</row>
    <row r="606" spans="1:223" ht="20" customHeight="1">
      <c r="A606" s="38"/>
      <c r="B606" s="132"/>
      <c r="C606" s="265" t="s">
        <v>3</v>
      </c>
      <c r="D606" s="265" t="s">
        <v>4</v>
      </c>
      <c r="E606" s="265" t="s">
        <v>5</v>
      </c>
      <c r="F606" s="265" t="s">
        <v>6</v>
      </c>
      <c r="G606" s="265" t="s">
        <v>1458</v>
      </c>
      <c r="H606" s="267" t="s">
        <v>1460</v>
      </c>
      <c r="I606" s="265"/>
      <c r="J606" s="266" t="s">
        <v>1459</v>
      </c>
      <c r="K606" s="212" t="s">
        <v>7</v>
      </c>
      <c r="L606" s="41" t="s">
        <v>8</v>
      </c>
      <c r="M606" s="41" t="s">
        <v>9</v>
      </c>
      <c r="N606" s="41"/>
      <c r="O606" s="41"/>
      <c r="P606" s="42"/>
      <c r="Q606" s="42"/>
      <c r="R606" s="42"/>
      <c r="S606" s="6" t="s">
        <v>10</v>
      </c>
      <c r="T606" s="6" t="s">
        <v>11</v>
      </c>
      <c r="U606" s="6" t="s">
        <v>12</v>
      </c>
      <c r="V606" s="6" t="s">
        <v>13</v>
      </c>
      <c r="W606" s="6" t="s">
        <v>14</v>
      </c>
      <c r="X606" s="6" t="s">
        <v>15</v>
      </c>
      <c r="Y606" s="6" t="s">
        <v>16</v>
      </c>
      <c r="Z606" s="4" t="s">
        <v>17</v>
      </c>
      <c r="AA606" s="4" t="s">
        <v>18</v>
      </c>
      <c r="AB606" s="4"/>
      <c r="AC606" s="4" t="s">
        <v>10</v>
      </c>
      <c r="AD606" s="4" t="s">
        <v>11</v>
      </c>
      <c r="AE606" s="4" t="s">
        <v>12</v>
      </c>
      <c r="AF606" s="4" t="s">
        <v>13</v>
      </c>
      <c r="AG606" s="4" t="s">
        <v>14</v>
      </c>
      <c r="AH606" s="4" t="s">
        <v>15</v>
      </c>
      <c r="AI606" s="4"/>
      <c r="AJ606" s="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</row>
    <row r="607" spans="1:223" ht="20" customHeight="1">
      <c r="A607" s="46"/>
      <c r="B607" s="9" t="s">
        <v>204</v>
      </c>
      <c r="C607" s="47">
        <v>16</v>
      </c>
      <c r="D607" s="47">
        <v>13</v>
      </c>
      <c r="E607" s="47"/>
      <c r="F607" s="48">
        <v>8</v>
      </c>
      <c r="G607" s="274">
        <v>7000</v>
      </c>
      <c r="H607" s="49"/>
      <c r="I607" s="198" t="s">
        <v>22</v>
      </c>
      <c r="J607" s="297">
        <v>45949</v>
      </c>
      <c r="K607" s="298">
        <v>4570198579498</v>
      </c>
      <c r="L607" s="243"/>
      <c r="M607" s="199"/>
      <c r="N607" s="22"/>
      <c r="O607" s="22"/>
      <c r="P607" s="51"/>
      <c r="Q607" s="51"/>
      <c r="R607" s="51"/>
      <c r="S607" s="6" t="e">
        <f>#REF!*L607</f>
        <v>#REF!</v>
      </c>
      <c r="T607" s="6" t="e">
        <f>#REF!*M607</f>
        <v>#REF!</v>
      </c>
      <c r="U607" s="6"/>
      <c r="V607" s="6"/>
      <c r="W607" s="6"/>
      <c r="X607" s="6"/>
      <c r="Y607" s="4"/>
      <c r="Z607" s="4" t="s">
        <v>593</v>
      </c>
      <c r="AA607" s="4" t="s">
        <v>594</v>
      </c>
      <c r="AB607" s="4" t="s">
        <v>595</v>
      </c>
      <c r="AC607" s="4">
        <f t="shared" ref="AC607:AC615" si="62">L607</f>
        <v>0</v>
      </c>
      <c r="AD607" s="4">
        <f t="shared" ref="AD607:AD615" si="63">+M607</f>
        <v>0</v>
      </c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6"/>
      <c r="AS607" s="6"/>
      <c r="AT607" s="6"/>
      <c r="AU607" s="6"/>
      <c r="AV607" s="6"/>
      <c r="AW607" s="6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</row>
    <row r="608" spans="1:223" ht="20" customHeight="1">
      <c r="A608" s="46"/>
      <c r="B608" s="9"/>
      <c r="C608" s="185"/>
      <c r="D608" s="185"/>
      <c r="E608" s="185"/>
      <c r="F608" s="186"/>
      <c r="G608" s="275"/>
      <c r="H608" s="187"/>
      <c r="I608" s="200" t="s">
        <v>26</v>
      </c>
      <c r="J608" s="299">
        <v>45950</v>
      </c>
      <c r="K608" s="300">
        <v>4570198579504</v>
      </c>
      <c r="L608" s="245"/>
      <c r="M608" s="201"/>
      <c r="N608" s="22"/>
      <c r="O608" s="22"/>
      <c r="P608" s="51"/>
      <c r="Q608" s="51"/>
      <c r="R608" s="51"/>
      <c r="S608" s="6"/>
      <c r="T608" s="6"/>
      <c r="U608" s="6"/>
      <c r="V608" s="6"/>
      <c r="W608" s="6"/>
      <c r="X608" s="6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6"/>
      <c r="AS608" s="6"/>
      <c r="AT608" s="6"/>
      <c r="AU608" s="6"/>
      <c r="AV608" s="6"/>
      <c r="AW608" s="6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</row>
    <row r="609" spans="1:223" ht="20" customHeight="1">
      <c r="A609" s="46"/>
      <c r="B609" s="53"/>
      <c r="C609" s="47">
        <v>25</v>
      </c>
      <c r="D609" s="47">
        <v>21</v>
      </c>
      <c r="E609" s="47"/>
      <c r="F609" s="48">
        <v>2</v>
      </c>
      <c r="G609" s="274">
        <v>30000</v>
      </c>
      <c r="H609" s="49"/>
      <c r="I609" s="200" t="s">
        <v>22</v>
      </c>
      <c r="J609" s="299">
        <v>45951</v>
      </c>
      <c r="K609" s="300">
        <v>4570198579511</v>
      </c>
      <c r="L609" s="201"/>
      <c r="M609" s="201"/>
      <c r="N609" s="79"/>
      <c r="O609" s="79"/>
      <c r="P609" s="51"/>
      <c r="Q609" s="51"/>
      <c r="R609" s="51"/>
      <c r="S609" s="6" t="e">
        <f>#REF!*L609</f>
        <v>#REF!</v>
      </c>
      <c r="T609" s="6" t="e">
        <f>#REF!*M609</f>
        <v>#REF!</v>
      </c>
      <c r="U609" s="6"/>
      <c r="V609" s="6"/>
      <c r="W609" s="6"/>
      <c r="X609" s="6"/>
      <c r="Y609" s="4"/>
      <c r="Z609" s="4" t="s">
        <v>596</v>
      </c>
      <c r="AA609" s="4" t="s">
        <v>597</v>
      </c>
      <c r="AB609" s="4" t="s">
        <v>598</v>
      </c>
      <c r="AC609" s="4">
        <f t="shared" si="62"/>
        <v>0</v>
      </c>
      <c r="AD609" s="4">
        <f t="shared" si="63"/>
        <v>0</v>
      </c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6"/>
      <c r="AS609" s="6"/>
      <c r="AT609" s="6"/>
      <c r="AU609" s="6"/>
      <c r="AV609" s="6"/>
      <c r="AW609" s="6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</row>
    <row r="610" spans="1:223" ht="20" customHeight="1">
      <c r="A610" s="46"/>
      <c r="B610" s="53"/>
      <c r="C610" s="185"/>
      <c r="D610" s="185"/>
      <c r="E610" s="185"/>
      <c r="F610" s="186"/>
      <c r="G610" s="275"/>
      <c r="H610" s="187"/>
      <c r="I610" s="200" t="s">
        <v>26</v>
      </c>
      <c r="J610" s="299">
        <v>45952</v>
      </c>
      <c r="K610" s="300">
        <v>4570198579528</v>
      </c>
      <c r="L610" s="201"/>
      <c r="M610" s="201"/>
      <c r="N610" s="79"/>
      <c r="O610" s="79"/>
      <c r="P610" s="51"/>
      <c r="Q610" s="51"/>
      <c r="R610" s="51"/>
      <c r="S610" s="6"/>
      <c r="T610" s="6"/>
      <c r="U610" s="6"/>
      <c r="V610" s="6"/>
      <c r="W610" s="6"/>
      <c r="X610" s="6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6"/>
      <c r="AS610" s="6"/>
      <c r="AT610" s="6"/>
      <c r="AU610" s="6"/>
      <c r="AV610" s="6"/>
      <c r="AW610" s="6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</row>
    <row r="611" spans="1:223" ht="20" customHeight="1">
      <c r="A611" s="46"/>
      <c r="B611" s="53"/>
      <c r="C611" s="47">
        <v>30</v>
      </c>
      <c r="D611" s="47">
        <v>24</v>
      </c>
      <c r="E611" s="47"/>
      <c r="F611" s="48">
        <v>2</v>
      </c>
      <c r="G611" s="274">
        <v>39000</v>
      </c>
      <c r="H611" s="49"/>
      <c r="I611" s="200" t="s">
        <v>22</v>
      </c>
      <c r="J611" s="299">
        <v>45953</v>
      </c>
      <c r="K611" s="300">
        <v>4570198579535</v>
      </c>
      <c r="L611" s="245"/>
      <c r="M611" s="201"/>
      <c r="N611" s="79"/>
      <c r="O611" s="79"/>
      <c r="P611" s="51"/>
      <c r="Q611" s="51"/>
      <c r="R611" s="51"/>
      <c r="S611" s="6" t="e">
        <f>#REF!*L611</f>
        <v>#REF!</v>
      </c>
      <c r="T611" s="6" t="e">
        <f>#REF!*M611</f>
        <v>#REF!</v>
      </c>
      <c r="U611" s="6"/>
      <c r="V611" s="6"/>
      <c r="W611" s="6"/>
      <c r="X611" s="6"/>
      <c r="Y611" s="4"/>
      <c r="Z611" s="4" t="s">
        <v>599</v>
      </c>
      <c r="AA611" s="4" t="s">
        <v>600</v>
      </c>
      <c r="AB611" s="4" t="s">
        <v>601</v>
      </c>
      <c r="AC611" s="4">
        <f t="shared" si="62"/>
        <v>0</v>
      </c>
      <c r="AD611" s="4">
        <f t="shared" si="63"/>
        <v>0</v>
      </c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6"/>
      <c r="AS611" s="6"/>
      <c r="AT611" s="6"/>
      <c r="AU611" s="6"/>
      <c r="AV611" s="6"/>
      <c r="AW611" s="6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</row>
    <row r="612" spans="1:223" ht="20" customHeight="1">
      <c r="A612" s="46"/>
      <c r="B612" s="53"/>
      <c r="C612" s="185"/>
      <c r="D612" s="185"/>
      <c r="E612" s="185"/>
      <c r="F612" s="186"/>
      <c r="G612" s="275"/>
      <c r="H612" s="187"/>
      <c r="I612" s="200" t="s">
        <v>26</v>
      </c>
      <c r="J612" s="299">
        <v>45954</v>
      </c>
      <c r="K612" s="300">
        <v>4570198579542</v>
      </c>
      <c r="L612" s="245"/>
      <c r="M612" s="201"/>
      <c r="N612" s="79"/>
      <c r="O612" s="79"/>
      <c r="P612" s="51"/>
      <c r="Q612" s="51"/>
      <c r="R612" s="51"/>
      <c r="S612" s="6"/>
      <c r="T612" s="6"/>
      <c r="U612" s="6"/>
      <c r="V612" s="6"/>
      <c r="W612" s="6"/>
      <c r="X612" s="6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6"/>
      <c r="AS612" s="6"/>
      <c r="AT612" s="6"/>
      <c r="AU612" s="6"/>
      <c r="AV612" s="6"/>
      <c r="AW612" s="6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</row>
    <row r="613" spans="1:223" ht="20" customHeight="1">
      <c r="A613" s="46"/>
      <c r="B613" s="53"/>
      <c r="C613" s="47">
        <v>35</v>
      </c>
      <c r="D613" s="47">
        <v>26</v>
      </c>
      <c r="E613" s="47"/>
      <c r="F613" s="48">
        <v>2</v>
      </c>
      <c r="G613" s="274">
        <v>46000</v>
      </c>
      <c r="H613" s="49"/>
      <c r="I613" s="200" t="s">
        <v>22</v>
      </c>
      <c r="J613" s="299">
        <v>45955</v>
      </c>
      <c r="K613" s="300">
        <v>4570198579559</v>
      </c>
      <c r="L613" s="201"/>
      <c r="M613" s="201"/>
      <c r="N613" s="79"/>
      <c r="O613" s="79"/>
      <c r="P613" s="51"/>
      <c r="Q613" s="51"/>
      <c r="R613" s="51"/>
      <c r="S613" s="6" t="e">
        <f>#REF!*L613</f>
        <v>#REF!</v>
      </c>
      <c r="T613" s="6" t="e">
        <f>#REF!*M613</f>
        <v>#REF!</v>
      </c>
      <c r="U613" s="6"/>
      <c r="V613" s="6"/>
      <c r="W613" s="6"/>
      <c r="X613" s="6"/>
      <c r="Y613" s="4"/>
      <c r="Z613" s="4" t="s">
        <v>602</v>
      </c>
      <c r="AA613" s="4" t="s">
        <v>603</v>
      </c>
      <c r="AB613" s="4" t="s">
        <v>604</v>
      </c>
      <c r="AC613" s="4">
        <f t="shared" si="62"/>
        <v>0</v>
      </c>
      <c r="AD613" s="4">
        <f t="shared" si="63"/>
        <v>0</v>
      </c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6"/>
      <c r="AS613" s="6"/>
      <c r="AT613" s="6"/>
      <c r="AU613" s="6"/>
      <c r="AV613" s="6"/>
      <c r="AW613" s="6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</row>
    <row r="614" spans="1:223" ht="20" customHeight="1">
      <c r="A614" s="46"/>
      <c r="B614" s="53"/>
      <c r="C614" s="185"/>
      <c r="D614" s="185"/>
      <c r="E614" s="185"/>
      <c r="F614" s="186"/>
      <c r="G614" s="275"/>
      <c r="H614" s="187"/>
      <c r="I614" s="200" t="s">
        <v>26</v>
      </c>
      <c r="J614" s="299">
        <v>45956</v>
      </c>
      <c r="K614" s="300">
        <v>4570198579566</v>
      </c>
      <c r="L614" s="201"/>
      <c r="M614" s="201"/>
      <c r="N614" s="79"/>
      <c r="O614" s="79"/>
      <c r="P614" s="51"/>
      <c r="Q614" s="51"/>
      <c r="R614" s="51"/>
      <c r="S614" s="6"/>
      <c r="T614" s="6"/>
      <c r="U614" s="6"/>
      <c r="V614" s="6"/>
      <c r="W614" s="6"/>
      <c r="X614" s="6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6"/>
      <c r="AS614" s="6"/>
      <c r="AT614" s="6"/>
      <c r="AU614" s="6"/>
      <c r="AV614" s="6"/>
      <c r="AW614" s="6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</row>
    <row r="615" spans="1:223" ht="20" customHeight="1">
      <c r="A615" s="46"/>
      <c r="B615" s="53"/>
      <c r="C615" s="47">
        <v>40</v>
      </c>
      <c r="D615" s="47">
        <v>31</v>
      </c>
      <c r="E615" s="47"/>
      <c r="F615" s="48">
        <v>2</v>
      </c>
      <c r="G615" s="274">
        <v>55000</v>
      </c>
      <c r="H615" s="49"/>
      <c r="I615" s="200" t="s">
        <v>22</v>
      </c>
      <c r="J615" s="299">
        <v>45957</v>
      </c>
      <c r="K615" s="300">
        <v>4570198579573</v>
      </c>
      <c r="L615" s="201"/>
      <c r="M615" s="201"/>
      <c r="N615" s="79"/>
      <c r="O615" s="79"/>
      <c r="P615" s="51"/>
      <c r="Q615" s="51"/>
      <c r="R615" s="51"/>
      <c r="S615" s="6" t="e">
        <f>#REF!*L615</f>
        <v>#REF!</v>
      </c>
      <c r="T615" s="6" t="e">
        <f>#REF!*M615</f>
        <v>#REF!</v>
      </c>
      <c r="U615" s="6"/>
      <c r="V615" s="6"/>
      <c r="W615" s="6"/>
      <c r="X615" s="6"/>
      <c r="Y615" s="4"/>
      <c r="Z615" s="4" t="s">
        <v>605</v>
      </c>
      <c r="AA615" s="4" t="s">
        <v>606</v>
      </c>
      <c r="AB615" s="4" t="s">
        <v>607</v>
      </c>
      <c r="AC615" s="4">
        <f t="shared" si="62"/>
        <v>0</v>
      </c>
      <c r="AD615" s="4">
        <f t="shared" si="63"/>
        <v>0</v>
      </c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6"/>
      <c r="AS615" s="6"/>
      <c r="AT615" s="6"/>
      <c r="AU615" s="6"/>
      <c r="AV615" s="6"/>
      <c r="AW615" s="6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</row>
    <row r="616" spans="1:223" ht="20" customHeight="1">
      <c r="A616" s="46"/>
      <c r="B616" s="53"/>
      <c r="C616" s="185"/>
      <c r="D616" s="185"/>
      <c r="E616" s="185"/>
      <c r="F616" s="186"/>
      <c r="G616" s="275"/>
      <c r="H616" s="187"/>
      <c r="I616" s="200" t="s">
        <v>26</v>
      </c>
      <c r="J616" s="299">
        <v>45958</v>
      </c>
      <c r="K616" s="300">
        <v>4570198579580</v>
      </c>
      <c r="L616" s="201"/>
      <c r="M616" s="201"/>
      <c r="N616" s="79"/>
      <c r="O616" s="79"/>
      <c r="P616" s="51"/>
      <c r="Q616" s="51"/>
      <c r="R616" s="51"/>
      <c r="S616" s="6"/>
      <c r="T616" s="6"/>
      <c r="U616" s="6"/>
      <c r="V616" s="6"/>
      <c r="W616" s="6"/>
      <c r="X616" s="6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6"/>
      <c r="AS616" s="6"/>
      <c r="AT616" s="6"/>
      <c r="AU616" s="6"/>
      <c r="AV616" s="6"/>
      <c r="AW616" s="6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</row>
    <row r="617" spans="1:223" ht="20" customHeight="1">
      <c r="A617" s="3"/>
      <c r="B617" s="2"/>
      <c r="C617" s="108"/>
      <c r="D617" s="108"/>
      <c r="E617" s="108"/>
      <c r="F617" s="109"/>
      <c r="G617" s="293"/>
      <c r="H617" s="133"/>
      <c r="I617" s="133"/>
      <c r="J617" s="55"/>
      <c r="K617" s="20"/>
      <c r="L617" s="79"/>
      <c r="M617" s="79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6"/>
      <c r="AS617" s="6"/>
      <c r="AT617" s="6"/>
      <c r="AU617" s="6"/>
      <c r="AV617" s="6"/>
      <c r="AW617" s="6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</row>
    <row r="618" spans="1:223" ht="20" customHeight="1">
      <c r="A618" s="313" t="s">
        <v>608</v>
      </c>
      <c r="B618" s="313"/>
      <c r="C618" s="313"/>
      <c r="D618" s="313"/>
      <c r="E618" s="313"/>
      <c r="F618" s="313"/>
      <c r="G618" s="313"/>
      <c r="H618" s="313"/>
      <c r="I618" s="313"/>
      <c r="J618" s="313"/>
      <c r="K618" s="313"/>
      <c r="L618" s="313"/>
      <c r="M618" s="313"/>
      <c r="N618" s="313"/>
      <c r="O618" s="134"/>
      <c r="P618" s="134"/>
      <c r="Q618" s="134"/>
      <c r="R618" s="134"/>
      <c r="S618" s="6"/>
      <c r="T618" s="6"/>
      <c r="U618" s="6"/>
      <c r="V618" s="6"/>
      <c r="W618" s="6"/>
      <c r="X618" s="6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4"/>
      <c r="BA618" s="4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</row>
    <row r="619" spans="1:223" ht="20" customHeight="1">
      <c r="A619" s="18"/>
      <c r="B619" s="9"/>
      <c r="C619" s="18"/>
      <c r="D619" s="18"/>
      <c r="E619" s="18"/>
      <c r="F619" s="18"/>
      <c r="G619" s="273"/>
      <c r="H619" s="32"/>
      <c r="I619" s="32"/>
      <c r="J619" s="222"/>
      <c r="K619" s="33"/>
      <c r="L619" s="34"/>
      <c r="M619" s="34"/>
      <c r="N619" s="34"/>
      <c r="O619" s="34"/>
      <c r="P619" s="21"/>
      <c r="Q619" s="21"/>
      <c r="R619" s="21"/>
      <c r="S619" s="6"/>
      <c r="T619" s="6"/>
      <c r="U619" s="6"/>
      <c r="V619" s="6"/>
      <c r="W619" s="6"/>
      <c r="X619" s="6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4"/>
      <c r="BA619" s="4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</row>
    <row r="620" spans="1:223" ht="20" customHeight="1">
      <c r="A620" s="38"/>
      <c r="B620" s="39"/>
      <c r="C620" s="265" t="s">
        <v>3</v>
      </c>
      <c r="D620" s="265" t="s">
        <v>4</v>
      </c>
      <c r="E620" s="265" t="s">
        <v>5</v>
      </c>
      <c r="F620" s="265" t="s">
        <v>6</v>
      </c>
      <c r="G620" s="265" t="s">
        <v>1458</v>
      </c>
      <c r="H620" s="267" t="s">
        <v>1460</v>
      </c>
      <c r="I620" s="265"/>
      <c r="J620" s="266" t="s">
        <v>1459</v>
      </c>
      <c r="K620" s="212" t="s">
        <v>7</v>
      </c>
      <c r="L620" s="41" t="s">
        <v>8</v>
      </c>
      <c r="M620" s="41" t="s">
        <v>9</v>
      </c>
      <c r="N620" s="41"/>
      <c r="O620" s="41"/>
      <c r="P620" s="42"/>
      <c r="Q620" s="42"/>
      <c r="R620" s="42"/>
      <c r="S620" s="6" t="s">
        <v>10</v>
      </c>
      <c r="T620" s="6" t="s">
        <v>11</v>
      </c>
      <c r="U620" s="6" t="s">
        <v>12</v>
      </c>
      <c r="V620" s="6" t="s">
        <v>13</v>
      </c>
      <c r="W620" s="6" t="s">
        <v>14</v>
      </c>
      <c r="X620" s="6" t="s">
        <v>15</v>
      </c>
      <c r="Y620" s="6" t="s">
        <v>16</v>
      </c>
      <c r="Z620" s="28" t="s">
        <v>17</v>
      </c>
      <c r="AA620" s="28" t="s">
        <v>18</v>
      </c>
      <c r="AB620" s="4" t="s">
        <v>19</v>
      </c>
      <c r="AC620" s="28" t="s">
        <v>10</v>
      </c>
      <c r="AD620" s="28" t="s">
        <v>11</v>
      </c>
      <c r="AE620" s="28" t="s">
        <v>12</v>
      </c>
      <c r="AF620" s="28" t="s">
        <v>13</v>
      </c>
      <c r="AG620" s="28" t="s">
        <v>14</v>
      </c>
      <c r="AH620" s="28" t="s">
        <v>15</v>
      </c>
      <c r="AI620" s="28"/>
      <c r="AJ620" s="28"/>
      <c r="AK620" s="135"/>
      <c r="AL620" s="135"/>
      <c r="AM620" s="135"/>
      <c r="AN620" s="135"/>
      <c r="AO620" s="135"/>
      <c r="AP620" s="135"/>
      <c r="AQ620" s="135"/>
      <c r="AR620" s="135"/>
      <c r="AS620" s="135"/>
      <c r="AT620" s="135"/>
      <c r="AU620" s="135"/>
      <c r="AV620" s="135"/>
      <c r="AW620" s="135"/>
      <c r="AX620" s="28"/>
      <c r="AY620" s="28"/>
      <c r="AZ620" s="4"/>
      <c r="BA620" s="4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</row>
    <row r="621" spans="1:223" ht="20" customHeight="1">
      <c r="A621" s="46"/>
      <c r="B621" s="9" t="s">
        <v>332</v>
      </c>
      <c r="C621" s="47">
        <v>50</v>
      </c>
      <c r="D621" s="47">
        <v>39</v>
      </c>
      <c r="E621" s="47"/>
      <c r="F621" s="48">
        <v>1</v>
      </c>
      <c r="G621" s="274">
        <v>140000</v>
      </c>
      <c r="H621" s="49"/>
      <c r="I621" s="198" t="s">
        <v>22</v>
      </c>
      <c r="J621" s="297">
        <v>45959</v>
      </c>
      <c r="K621" s="303">
        <v>4570198579597</v>
      </c>
      <c r="L621" s="199"/>
      <c r="M621" s="199"/>
      <c r="N621" s="22"/>
      <c r="O621" s="22"/>
      <c r="P621" s="51"/>
      <c r="Q621" s="51"/>
      <c r="R621" s="51"/>
      <c r="S621" s="6" t="e">
        <f>#REF!*L621</f>
        <v>#REF!</v>
      </c>
      <c r="T621" s="6" t="e">
        <f>#REF!*M621</f>
        <v>#REF!</v>
      </c>
      <c r="U621" s="6"/>
      <c r="V621" s="6"/>
      <c r="W621" s="6"/>
      <c r="X621" s="6"/>
      <c r="Y621" s="28"/>
      <c r="Z621" s="28" t="s">
        <v>609</v>
      </c>
      <c r="AA621" s="28"/>
      <c r="AB621" s="4" t="str">
        <f>+Z621</f>
        <v>KR50P</v>
      </c>
      <c r="AC621" s="4">
        <f>L621</f>
        <v>0</v>
      </c>
      <c r="AD621" s="4">
        <f>+M621</f>
        <v>0</v>
      </c>
      <c r="AE621" s="28"/>
      <c r="AF621" s="28"/>
      <c r="AG621" s="28"/>
      <c r="AH621" s="28"/>
      <c r="AI621" s="28"/>
      <c r="AJ621" s="28"/>
      <c r="AK621" s="4"/>
      <c r="AL621" s="4"/>
      <c r="AM621" s="4"/>
      <c r="AN621" s="4"/>
      <c r="AO621" s="4"/>
      <c r="AP621" s="4"/>
      <c r="AQ621" s="4"/>
      <c r="AR621" s="6"/>
      <c r="AS621" s="6"/>
      <c r="AT621" s="6"/>
      <c r="AU621" s="6"/>
      <c r="AV621" s="6"/>
      <c r="AW621" s="6"/>
      <c r="AX621" s="28"/>
      <c r="AY621" s="28"/>
      <c r="AZ621" s="4"/>
      <c r="BA621" s="4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</row>
    <row r="622" spans="1:223" ht="20" customHeight="1">
      <c r="A622" s="46"/>
      <c r="B622" s="9"/>
      <c r="C622" s="185"/>
      <c r="D622" s="185"/>
      <c r="E622" s="185"/>
      <c r="F622" s="186"/>
      <c r="G622" s="275"/>
      <c r="H622" s="187"/>
      <c r="I622" s="200" t="s">
        <v>26</v>
      </c>
      <c r="J622" s="299">
        <v>45960</v>
      </c>
      <c r="K622" s="304">
        <v>4570198579603</v>
      </c>
      <c r="L622" s="201"/>
      <c r="M622" s="201"/>
      <c r="N622" s="22"/>
      <c r="O622" s="22"/>
      <c r="P622" s="51"/>
      <c r="Q622" s="51"/>
      <c r="R622" s="51"/>
      <c r="S622" s="6"/>
      <c r="T622" s="6"/>
      <c r="U622" s="6"/>
      <c r="V622" s="6"/>
      <c r="W622" s="6"/>
      <c r="X622" s="6"/>
      <c r="Y622" s="28"/>
      <c r="Z622" s="28"/>
      <c r="AA622" s="28"/>
      <c r="AB622" s="4"/>
      <c r="AC622" s="4"/>
      <c r="AD622" s="4"/>
      <c r="AE622" s="28"/>
      <c r="AF622" s="28"/>
      <c r="AG622" s="28"/>
      <c r="AH622" s="28"/>
      <c r="AI622" s="28"/>
      <c r="AJ622" s="28"/>
      <c r="AK622" s="4"/>
      <c r="AL622" s="4"/>
      <c r="AM622" s="4"/>
      <c r="AN622" s="4"/>
      <c r="AO622" s="4"/>
      <c r="AP622" s="4"/>
      <c r="AQ622" s="4"/>
      <c r="AR622" s="6"/>
      <c r="AS622" s="6"/>
      <c r="AT622" s="6"/>
      <c r="AU622" s="6"/>
      <c r="AV622" s="6"/>
      <c r="AW622" s="6"/>
      <c r="AX622" s="28"/>
      <c r="AY622" s="28"/>
      <c r="AZ622" s="4"/>
      <c r="BA622" s="4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</row>
    <row r="623" spans="1:223" ht="20" customHeight="1">
      <c r="A623" s="46"/>
      <c r="B623" s="53"/>
      <c r="C623" s="47">
        <v>70</v>
      </c>
      <c r="D623" s="47">
        <v>53</v>
      </c>
      <c r="E623" s="47"/>
      <c r="F623" s="48">
        <v>1</v>
      </c>
      <c r="G623" s="274">
        <v>310000</v>
      </c>
      <c r="H623" s="49"/>
      <c r="I623" s="200" t="s">
        <v>22</v>
      </c>
      <c r="J623" s="299">
        <v>45961</v>
      </c>
      <c r="K623" s="304">
        <v>4570198579610</v>
      </c>
      <c r="L623" s="201"/>
      <c r="M623" s="201"/>
      <c r="N623" s="79"/>
      <c r="O623" s="79"/>
      <c r="P623" s="51"/>
      <c r="Q623" s="51"/>
      <c r="R623" s="51"/>
      <c r="S623" s="6" t="e">
        <f>#REF!*L623</f>
        <v>#REF!</v>
      </c>
      <c r="T623" s="6" t="e">
        <f>#REF!*M623</f>
        <v>#REF!</v>
      </c>
      <c r="U623" s="6"/>
      <c r="V623" s="6"/>
      <c r="W623" s="6"/>
      <c r="X623" s="6"/>
      <c r="Y623" s="28"/>
      <c r="Z623" s="28" t="s">
        <v>610</v>
      </c>
      <c r="AA623" s="28"/>
      <c r="AB623" s="4" t="str">
        <f>+Z623</f>
        <v>KR70P</v>
      </c>
      <c r="AC623" s="4">
        <f>L623</f>
        <v>0</v>
      </c>
      <c r="AD623" s="4">
        <f>+M623</f>
        <v>0</v>
      </c>
      <c r="AE623" s="28"/>
      <c r="AF623" s="28"/>
      <c r="AG623" s="28"/>
      <c r="AH623" s="28"/>
      <c r="AI623" s="28"/>
      <c r="AJ623" s="28"/>
      <c r="AK623" s="4"/>
      <c r="AL623" s="4"/>
      <c r="AM623" s="4"/>
      <c r="AN623" s="4"/>
      <c r="AO623" s="4"/>
      <c r="AP623" s="4"/>
      <c r="AQ623" s="4"/>
      <c r="AR623" s="6"/>
      <c r="AS623" s="6"/>
      <c r="AT623" s="6"/>
      <c r="AU623" s="6"/>
      <c r="AV623" s="6"/>
      <c r="AW623" s="6"/>
      <c r="AX623" s="28"/>
      <c r="AY623" s="28"/>
      <c r="AZ623" s="4"/>
      <c r="BA623" s="4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</row>
    <row r="624" spans="1:223" ht="20" customHeight="1">
      <c r="A624" s="46"/>
      <c r="B624" s="53"/>
      <c r="C624" s="185"/>
      <c r="D624" s="185"/>
      <c r="E624" s="185"/>
      <c r="F624" s="186"/>
      <c r="G624" s="275"/>
      <c r="H624" s="187"/>
      <c r="I624" s="200" t="s">
        <v>26</v>
      </c>
      <c r="J624" s="299">
        <v>45962</v>
      </c>
      <c r="K624" s="304">
        <v>4570198579627</v>
      </c>
      <c r="L624" s="203"/>
      <c r="M624" s="203"/>
      <c r="N624" s="79"/>
      <c r="O624" s="79"/>
      <c r="P624" s="51"/>
      <c r="Q624" s="51"/>
      <c r="R624" s="51"/>
      <c r="S624" s="6"/>
      <c r="T624" s="6"/>
      <c r="U624" s="6"/>
      <c r="V624" s="6"/>
      <c r="W624" s="6"/>
      <c r="X624" s="6"/>
      <c r="Y624" s="28"/>
      <c r="Z624" s="28"/>
      <c r="AA624" s="28"/>
      <c r="AB624" s="28"/>
      <c r="AC624" s="4"/>
      <c r="AD624" s="4"/>
      <c r="AE624" s="28"/>
      <c r="AF624" s="28"/>
      <c r="AG624" s="28"/>
      <c r="AH624" s="28"/>
      <c r="AI624" s="28"/>
      <c r="AJ624" s="28"/>
      <c r="AK624" s="4"/>
      <c r="AL624" s="4"/>
      <c r="AM624" s="4"/>
      <c r="AN624" s="4"/>
      <c r="AO624" s="4"/>
      <c r="AP624" s="4"/>
      <c r="AQ624" s="4"/>
      <c r="AR624" s="6"/>
      <c r="AS624" s="6"/>
      <c r="AT624" s="6"/>
      <c r="AU624" s="6"/>
      <c r="AV624" s="6"/>
      <c r="AW624" s="6"/>
      <c r="AX624" s="28"/>
      <c r="AY624" s="28"/>
      <c r="AZ624" s="4"/>
      <c r="BA624" s="4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</row>
    <row r="625" spans="1:223" ht="20" customHeight="1">
      <c r="A625" s="46"/>
      <c r="B625" s="53" t="s">
        <v>611</v>
      </c>
      <c r="C625" s="47">
        <v>60</v>
      </c>
      <c r="D625" s="47">
        <v>68</v>
      </c>
      <c r="E625" s="47"/>
      <c r="F625" s="48">
        <v>1</v>
      </c>
      <c r="G625" s="274">
        <v>310000</v>
      </c>
      <c r="H625" s="49"/>
      <c r="I625" s="200" t="s">
        <v>22</v>
      </c>
      <c r="J625" s="299">
        <v>45963</v>
      </c>
      <c r="K625" s="304">
        <v>4570198579634</v>
      </c>
      <c r="L625" s="201"/>
      <c r="M625" s="201"/>
      <c r="N625" s="79"/>
      <c r="O625" s="79"/>
      <c r="P625" s="51"/>
      <c r="Q625" s="51"/>
      <c r="R625" s="51"/>
      <c r="S625" s="6" t="e">
        <f>#REF!*L625</f>
        <v>#REF!</v>
      </c>
      <c r="T625" s="6" t="e">
        <f>#REF!*M625</f>
        <v>#REF!</v>
      </c>
      <c r="U625" s="6"/>
      <c r="V625" s="6"/>
      <c r="W625" s="6"/>
      <c r="X625" s="6"/>
      <c r="Y625" s="28"/>
      <c r="Z625" s="28" t="s">
        <v>612</v>
      </c>
      <c r="AA625" s="28"/>
      <c r="AB625" s="4" t="str">
        <f>+Z625</f>
        <v>KR60P</v>
      </c>
      <c r="AC625" s="4">
        <f>L625</f>
        <v>0</v>
      </c>
      <c r="AD625" s="4">
        <f>+M625</f>
        <v>0</v>
      </c>
      <c r="AE625" s="28"/>
      <c r="AF625" s="28"/>
      <c r="AG625" s="28"/>
      <c r="AH625" s="28"/>
      <c r="AI625" s="28"/>
      <c r="AJ625" s="28"/>
      <c r="AK625" s="4"/>
      <c r="AL625" s="4"/>
      <c r="AM625" s="4"/>
      <c r="AN625" s="4"/>
      <c r="AO625" s="4"/>
      <c r="AP625" s="4"/>
      <c r="AQ625" s="4"/>
      <c r="AR625" s="6"/>
      <c r="AS625" s="6"/>
      <c r="AT625" s="6"/>
      <c r="AU625" s="6"/>
      <c r="AV625" s="6"/>
      <c r="AW625" s="6"/>
      <c r="AX625" s="28"/>
      <c r="AY625" s="28"/>
      <c r="AZ625" s="4"/>
      <c r="BA625" s="4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</row>
    <row r="626" spans="1:223" ht="20" customHeight="1">
      <c r="A626" s="46"/>
      <c r="B626" s="53"/>
      <c r="C626" s="185"/>
      <c r="D626" s="185"/>
      <c r="E626" s="185"/>
      <c r="F626" s="186"/>
      <c r="G626" s="275"/>
      <c r="H626" s="187"/>
      <c r="I626" s="200" t="s">
        <v>26</v>
      </c>
      <c r="J626" s="299">
        <v>45964</v>
      </c>
      <c r="K626" s="304">
        <v>4570198579641</v>
      </c>
      <c r="L626" s="201"/>
      <c r="M626" s="201"/>
      <c r="N626" s="79"/>
      <c r="O626" s="79"/>
      <c r="P626" s="51"/>
      <c r="Q626" s="51"/>
      <c r="R626" s="51"/>
      <c r="S626" s="6"/>
      <c r="T626" s="6"/>
      <c r="U626" s="6"/>
      <c r="V626" s="6"/>
      <c r="W626" s="6"/>
      <c r="X626" s="6"/>
      <c r="Y626" s="28"/>
      <c r="Z626" s="28"/>
      <c r="AA626" s="28"/>
      <c r="AB626" s="4"/>
      <c r="AC626" s="4"/>
      <c r="AD626" s="4"/>
      <c r="AE626" s="28"/>
      <c r="AF626" s="28"/>
      <c r="AG626" s="28"/>
      <c r="AH626" s="28"/>
      <c r="AI626" s="28"/>
      <c r="AJ626" s="28"/>
      <c r="AK626" s="4"/>
      <c r="AL626" s="4"/>
      <c r="AM626" s="4"/>
      <c r="AN626" s="4"/>
      <c r="AO626" s="4"/>
      <c r="AP626" s="4"/>
      <c r="AQ626" s="4"/>
      <c r="AR626" s="6"/>
      <c r="AS626" s="6"/>
      <c r="AT626" s="6"/>
      <c r="AU626" s="6"/>
      <c r="AV626" s="6"/>
      <c r="AW626" s="6"/>
      <c r="AX626" s="28"/>
      <c r="AY626" s="28"/>
      <c r="AZ626" s="4"/>
      <c r="BA626" s="4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</row>
    <row r="627" spans="1:223" ht="20" customHeight="1">
      <c r="A627" s="313" t="s">
        <v>613</v>
      </c>
      <c r="B627" s="313"/>
      <c r="C627" s="313"/>
      <c r="D627" s="313"/>
      <c r="E627" s="313"/>
      <c r="F627" s="313"/>
      <c r="G627" s="313"/>
      <c r="H627" s="313"/>
      <c r="I627" s="313"/>
      <c r="J627" s="313"/>
      <c r="K627" s="313"/>
      <c r="L627" s="313"/>
      <c r="M627" s="313"/>
      <c r="N627" s="134"/>
      <c r="O627" s="134"/>
      <c r="P627" s="134"/>
      <c r="Q627" s="134"/>
      <c r="R627" s="134"/>
      <c r="S627" s="6"/>
      <c r="T627" s="6"/>
      <c r="U627" s="6"/>
      <c r="V627" s="6"/>
      <c r="W627" s="6"/>
      <c r="X627" s="6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4"/>
      <c r="BA627" s="4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</row>
    <row r="628" spans="1:223" ht="20" customHeight="1">
      <c r="A628" s="18"/>
      <c r="B628" s="9"/>
      <c r="C628" s="18"/>
      <c r="D628" s="18"/>
      <c r="E628" s="18"/>
      <c r="F628" s="18"/>
      <c r="G628" s="273"/>
      <c r="H628" s="32"/>
      <c r="I628" s="32"/>
      <c r="J628" s="222"/>
      <c r="K628" s="33"/>
      <c r="L628" s="34"/>
      <c r="M628" s="34"/>
      <c r="N628" s="34"/>
      <c r="O628" s="34"/>
      <c r="P628" s="21"/>
      <c r="Q628" s="21"/>
      <c r="R628" s="21"/>
      <c r="S628" s="6"/>
      <c r="T628" s="6"/>
      <c r="U628" s="6"/>
      <c r="V628" s="6"/>
      <c r="W628" s="6"/>
      <c r="X628" s="6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4"/>
      <c r="BA628" s="4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</row>
    <row r="629" spans="1:223" ht="20" customHeight="1">
      <c r="A629" s="38"/>
      <c r="B629" s="39"/>
      <c r="C629" s="265" t="s">
        <v>3</v>
      </c>
      <c r="D629" s="265" t="s">
        <v>4</v>
      </c>
      <c r="E629" s="265" t="s">
        <v>5</v>
      </c>
      <c r="F629" s="265" t="s">
        <v>6</v>
      </c>
      <c r="G629" s="265" t="s">
        <v>1458</v>
      </c>
      <c r="H629" s="267" t="s">
        <v>1460</v>
      </c>
      <c r="I629" s="265"/>
      <c r="J629" s="266" t="s">
        <v>1459</v>
      </c>
      <c r="K629" s="212" t="s">
        <v>7</v>
      </c>
      <c r="L629" s="41" t="s">
        <v>8</v>
      </c>
      <c r="M629" s="41" t="s">
        <v>9</v>
      </c>
      <c r="N629" s="41"/>
      <c r="O629" s="41"/>
      <c r="P629" s="42"/>
      <c r="Q629" s="42"/>
      <c r="R629" s="42"/>
      <c r="S629" s="6" t="s">
        <v>10</v>
      </c>
      <c r="T629" s="6" t="s">
        <v>11</v>
      </c>
      <c r="U629" s="6" t="s">
        <v>12</v>
      </c>
      <c r="V629" s="6" t="s">
        <v>13</v>
      </c>
      <c r="W629" s="6" t="s">
        <v>14</v>
      </c>
      <c r="X629" s="6" t="s">
        <v>15</v>
      </c>
      <c r="Y629" s="6" t="s">
        <v>16</v>
      </c>
      <c r="Z629" s="28" t="s">
        <v>17</v>
      </c>
      <c r="AA629" s="28" t="s">
        <v>18</v>
      </c>
      <c r="AB629" s="4" t="s">
        <v>19</v>
      </c>
      <c r="AC629" s="28" t="s">
        <v>10</v>
      </c>
      <c r="AD629" s="28" t="s">
        <v>11</v>
      </c>
      <c r="AE629" s="28" t="s">
        <v>12</v>
      </c>
      <c r="AF629" s="28" t="s">
        <v>13</v>
      </c>
      <c r="AG629" s="28" t="s">
        <v>14</v>
      </c>
      <c r="AH629" s="28" t="s">
        <v>15</v>
      </c>
      <c r="AI629" s="28"/>
      <c r="AJ629" s="28"/>
      <c r="AK629" s="135"/>
      <c r="AL629" s="135"/>
      <c r="AM629" s="135"/>
      <c r="AN629" s="135"/>
      <c r="AO629" s="135"/>
      <c r="AP629" s="135"/>
      <c r="AQ629" s="135"/>
      <c r="AR629" s="135"/>
      <c r="AS629" s="135"/>
      <c r="AT629" s="135"/>
      <c r="AU629" s="135"/>
      <c r="AV629" s="135"/>
      <c r="AW629" s="135"/>
      <c r="AX629" s="28"/>
      <c r="AY629" s="28"/>
      <c r="AZ629" s="4"/>
      <c r="BA629" s="4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</row>
    <row r="630" spans="1:223" ht="20" customHeight="1">
      <c r="A630" s="46"/>
      <c r="B630" s="9" t="s">
        <v>332</v>
      </c>
      <c r="C630" s="47">
        <v>50</v>
      </c>
      <c r="D630" s="47">
        <v>39</v>
      </c>
      <c r="E630" s="47"/>
      <c r="F630" s="48">
        <v>1</v>
      </c>
      <c r="G630" s="274">
        <v>145000</v>
      </c>
      <c r="H630" s="49"/>
      <c r="I630" s="198" t="s">
        <v>22</v>
      </c>
      <c r="J630" s="297">
        <v>45965</v>
      </c>
      <c r="K630" s="298">
        <v>4570198579658</v>
      </c>
      <c r="L630" s="199"/>
      <c r="M630" s="199"/>
      <c r="N630" s="22"/>
      <c r="O630" s="22"/>
      <c r="P630" s="51"/>
      <c r="Q630" s="51"/>
      <c r="R630" s="51"/>
      <c r="S630" s="6" t="e">
        <f>#REF!*L630</f>
        <v>#REF!</v>
      </c>
      <c r="T630" s="6" t="e">
        <f>#REF!*M630</f>
        <v>#REF!</v>
      </c>
      <c r="U630" s="6"/>
      <c r="V630" s="6"/>
      <c r="W630" s="6"/>
      <c r="X630" s="6"/>
      <c r="Y630" s="28"/>
      <c r="Z630" s="28" t="s">
        <v>614</v>
      </c>
      <c r="AA630" s="28"/>
      <c r="AB630" s="4" t="str">
        <f>+Z630</f>
        <v>FR50P</v>
      </c>
      <c r="AC630" s="4">
        <f>L630</f>
        <v>0</v>
      </c>
      <c r="AD630" s="4">
        <f>+M630</f>
        <v>0</v>
      </c>
      <c r="AE630" s="28"/>
      <c r="AF630" s="28"/>
      <c r="AG630" s="28"/>
      <c r="AH630" s="28"/>
      <c r="AI630" s="28"/>
      <c r="AJ630" s="28"/>
      <c r="AK630" s="4"/>
      <c r="AL630" s="4"/>
      <c r="AM630" s="4"/>
      <c r="AN630" s="4"/>
      <c r="AO630" s="4"/>
      <c r="AP630" s="4"/>
      <c r="AQ630" s="4"/>
      <c r="AR630" s="6"/>
      <c r="AS630" s="6"/>
      <c r="AT630" s="6"/>
      <c r="AU630" s="6"/>
      <c r="AV630" s="6"/>
      <c r="AW630" s="6"/>
      <c r="AX630" s="28"/>
      <c r="AY630" s="28"/>
      <c r="AZ630" s="4"/>
      <c r="BA630" s="4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</row>
    <row r="631" spans="1:223" ht="20" customHeight="1">
      <c r="A631" s="46"/>
      <c r="B631" s="9"/>
      <c r="C631" s="185"/>
      <c r="D631" s="185"/>
      <c r="E631" s="185"/>
      <c r="F631" s="186"/>
      <c r="G631" s="275"/>
      <c r="H631" s="187"/>
      <c r="I631" s="200" t="s">
        <v>26</v>
      </c>
      <c r="J631" s="299">
        <v>45966</v>
      </c>
      <c r="K631" s="300">
        <v>4570198579665</v>
      </c>
      <c r="L631" s="201"/>
      <c r="M631" s="201"/>
      <c r="N631" s="22"/>
      <c r="O631" s="22"/>
      <c r="P631" s="51"/>
      <c r="Q631" s="51"/>
      <c r="R631" s="51"/>
      <c r="S631" s="6"/>
      <c r="T631" s="6"/>
      <c r="U631" s="6"/>
      <c r="V631" s="6"/>
      <c r="W631" s="6"/>
      <c r="X631" s="6"/>
      <c r="Y631" s="28"/>
      <c r="Z631" s="28"/>
      <c r="AA631" s="28"/>
      <c r="AB631" s="4"/>
      <c r="AC631" s="4"/>
      <c r="AD631" s="4"/>
      <c r="AE631" s="28"/>
      <c r="AF631" s="28"/>
      <c r="AG631" s="28"/>
      <c r="AH631" s="28"/>
      <c r="AI631" s="28"/>
      <c r="AJ631" s="28"/>
      <c r="AK631" s="4"/>
      <c r="AL631" s="4"/>
      <c r="AM631" s="4"/>
      <c r="AN631" s="4"/>
      <c r="AO631" s="4"/>
      <c r="AP631" s="4"/>
      <c r="AQ631" s="4"/>
      <c r="AR631" s="6"/>
      <c r="AS631" s="6"/>
      <c r="AT631" s="6"/>
      <c r="AU631" s="6"/>
      <c r="AV631" s="6"/>
      <c r="AW631" s="6"/>
      <c r="AX631" s="28"/>
      <c r="AY631" s="28"/>
      <c r="AZ631" s="4"/>
      <c r="BA631" s="4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</row>
    <row r="632" spans="1:223" ht="20" customHeight="1">
      <c r="A632" s="46"/>
      <c r="B632" s="53"/>
      <c r="C632" s="47">
        <v>70</v>
      </c>
      <c r="D632" s="47">
        <v>53</v>
      </c>
      <c r="E632" s="47"/>
      <c r="F632" s="48">
        <v>1</v>
      </c>
      <c r="G632" s="274">
        <v>300000</v>
      </c>
      <c r="H632" s="49"/>
      <c r="I632" s="200" t="s">
        <v>22</v>
      </c>
      <c r="J632" s="299">
        <v>45967</v>
      </c>
      <c r="K632" s="300">
        <v>4570198579672</v>
      </c>
      <c r="L632" s="201"/>
      <c r="M632" s="201"/>
      <c r="N632" s="79"/>
      <c r="O632" s="79"/>
      <c r="P632" s="51"/>
      <c r="Q632" s="51"/>
      <c r="R632" s="51"/>
      <c r="S632" s="6" t="e">
        <f>#REF!*L632</f>
        <v>#REF!</v>
      </c>
      <c r="T632" s="6" t="e">
        <f>#REF!*M632</f>
        <v>#REF!</v>
      </c>
      <c r="U632" s="6"/>
      <c r="V632" s="6"/>
      <c r="W632" s="6"/>
      <c r="X632" s="6"/>
      <c r="Y632" s="28"/>
      <c r="Z632" s="28" t="s">
        <v>615</v>
      </c>
      <c r="AA632" s="28"/>
      <c r="AB632" s="4" t="str">
        <f>+Z632</f>
        <v>FR70P</v>
      </c>
      <c r="AC632" s="4">
        <f>L632</f>
        <v>0</v>
      </c>
      <c r="AD632" s="4">
        <f>+M632</f>
        <v>0</v>
      </c>
      <c r="AE632" s="28"/>
      <c r="AF632" s="28"/>
      <c r="AG632" s="28"/>
      <c r="AH632" s="28"/>
      <c r="AI632" s="28"/>
      <c r="AJ632" s="28"/>
      <c r="AK632" s="4"/>
      <c r="AL632" s="4"/>
      <c r="AM632" s="4"/>
      <c r="AN632" s="4"/>
      <c r="AO632" s="4"/>
      <c r="AP632" s="4"/>
      <c r="AQ632" s="4"/>
      <c r="AR632" s="6"/>
      <c r="AS632" s="6"/>
      <c r="AT632" s="6"/>
      <c r="AU632" s="6"/>
      <c r="AV632" s="6"/>
      <c r="AW632" s="6"/>
      <c r="AX632" s="28"/>
      <c r="AY632" s="28"/>
      <c r="AZ632" s="4"/>
      <c r="BA632" s="4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</row>
    <row r="633" spans="1:223" ht="20" customHeight="1">
      <c r="A633" s="46"/>
      <c r="B633" s="53"/>
      <c r="C633" s="185"/>
      <c r="D633" s="185"/>
      <c r="E633" s="185"/>
      <c r="F633" s="186"/>
      <c r="G633" s="275"/>
      <c r="H633" s="187"/>
      <c r="I633" s="200" t="s">
        <v>26</v>
      </c>
      <c r="J633" s="299">
        <v>45968</v>
      </c>
      <c r="K633" s="300">
        <v>4570198579689</v>
      </c>
      <c r="L633" s="201"/>
      <c r="M633" s="201"/>
      <c r="N633" s="79"/>
      <c r="O633" s="79"/>
      <c r="P633" s="51"/>
      <c r="Q633" s="51"/>
      <c r="R633" s="51"/>
      <c r="S633" s="6"/>
      <c r="T633" s="6"/>
      <c r="U633" s="6"/>
      <c r="V633" s="6"/>
      <c r="W633" s="6"/>
      <c r="X633" s="6"/>
      <c r="Y633" s="28"/>
      <c r="Z633" s="28"/>
      <c r="AA633" s="28"/>
      <c r="AB633" s="4"/>
      <c r="AC633" s="4"/>
      <c r="AD633" s="4"/>
      <c r="AE633" s="28"/>
      <c r="AF633" s="28"/>
      <c r="AG633" s="28"/>
      <c r="AH633" s="28"/>
      <c r="AI633" s="28"/>
      <c r="AJ633" s="28"/>
      <c r="AK633" s="4"/>
      <c r="AL633" s="4"/>
      <c r="AM633" s="4"/>
      <c r="AN633" s="4"/>
      <c r="AO633" s="4"/>
      <c r="AP633" s="4"/>
      <c r="AQ633" s="4"/>
      <c r="AR633" s="6"/>
      <c r="AS633" s="6"/>
      <c r="AT633" s="6"/>
      <c r="AU633" s="6"/>
      <c r="AV633" s="6"/>
      <c r="AW633" s="6"/>
      <c r="AX633" s="28"/>
      <c r="AY633" s="28"/>
      <c r="AZ633" s="4"/>
      <c r="BA633" s="4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</row>
    <row r="634" spans="1:223" ht="20" customHeight="1">
      <c r="A634" s="46"/>
      <c r="B634" s="53" t="s">
        <v>611</v>
      </c>
      <c r="C634" s="47">
        <v>60</v>
      </c>
      <c r="D634" s="47">
        <v>68</v>
      </c>
      <c r="E634" s="47"/>
      <c r="F634" s="48">
        <v>1</v>
      </c>
      <c r="G634" s="274">
        <v>300000</v>
      </c>
      <c r="H634" s="49"/>
      <c r="I634" s="200" t="s">
        <v>22</v>
      </c>
      <c r="J634" s="299">
        <v>45969</v>
      </c>
      <c r="K634" s="300">
        <v>4570198579696</v>
      </c>
      <c r="L634" s="201"/>
      <c r="M634" s="201"/>
      <c r="N634" s="79"/>
      <c r="O634" s="79"/>
      <c r="P634" s="51"/>
      <c r="Q634" s="51"/>
      <c r="R634" s="51"/>
      <c r="S634" s="6" t="e">
        <f>#REF!*L634</f>
        <v>#REF!</v>
      </c>
      <c r="T634" s="6" t="e">
        <f>#REF!*M634</f>
        <v>#REF!</v>
      </c>
      <c r="U634" s="6"/>
      <c r="V634" s="6"/>
      <c r="W634" s="6"/>
      <c r="X634" s="6"/>
      <c r="Y634" s="28"/>
      <c r="Z634" s="28" t="s">
        <v>616</v>
      </c>
      <c r="AA634" s="28"/>
      <c r="AB634" s="28" t="s">
        <v>616</v>
      </c>
      <c r="AC634" s="4">
        <f>L634</f>
        <v>0</v>
      </c>
      <c r="AD634" s="4">
        <f>+M634</f>
        <v>0</v>
      </c>
      <c r="AE634" s="28"/>
      <c r="AF634" s="28"/>
      <c r="AG634" s="28"/>
      <c r="AH634" s="28"/>
      <c r="AI634" s="28"/>
      <c r="AJ634" s="28"/>
      <c r="AK634" s="4"/>
      <c r="AL634" s="4"/>
      <c r="AM634" s="4"/>
      <c r="AN634" s="4"/>
      <c r="AO634" s="4"/>
      <c r="AP634" s="4"/>
      <c r="AQ634" s="4"/>
      <c r="AR634" s="6"/>
      <c r="AS634" s="6"/>
      <c r="AT634" s="6"/>
      <c r="AU634" s="6"/>
      <c r="AV634" s="6"/>
      <c r="AW634" s="6"/>
      <c r="AX634" s="28"/>
      <c r="AY634" s="28"/>
      <c r="AZ634" s="4"/>
      <c r="BA634" s="4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</row>
    <row r="635" spans="1:223" ht="20" customHeight="1">
      <c r="A635" s="46"/>
      <c r="B635" s="53"/>
      <c r="C635" s="185"/>
      <c r="D635" s="185"/>
      <c r="E635" s="185"/>
      <c r="F635" s="186"/>
      <c r="G635" s="275"/>
      <c r="H635" s="187"/>
      <c r="I635" s="200" t="s">
        <v>26</v>
      </c>
      <c r="J635" s="299">
        <v>45970</v>
      </c>
      <c r="K635" s="300">
        <v>4570198579702</v>
      </c>
      <c r="L635" s="201"/>
      <c r="M635" s="201"/>
      <c r="N635" s="79"/>
      <c r="O635" s="79"/>
      <c r="P635" s="51"/>
      <c r="Q635" s="51"/>
      <c r="R635" s="51"/>
      <c r="S635" s="6"/>
      <c r="T635" s="6"/>
      <c r="U635" s="6"/>
      <c r="V635" s="6"/>
      <c r="W635" s="6"/>
      <c r="X635" s="6"/>
      <c r="Y635" s="28"/>
      <c r="Z635" s="28"/>
      <c r="AA635" s="28"/>
      <c r="AB635" s="28"/>
      <c r="AC635" s="4"/>
      <c r="AD635" s="4"/>
      <c r="AE635" s="28"/>
      <c r="AF635" s="28"/>
      <c r="AG635" s="28"/>
      <c r="AH635" s="28"/>
      <c r="AI635" s="28"/>
      <c r="AJ635" s="28"/>
      <c r="AK635" s="4"/>
      <c r="AL635" s="4"/>
      <c r="AM635" s="4"/>
      <c r="AN635" s="4"/>
      <c r="AO635" s="4"/>
      <c r="AP635" s="4"/>
      <c r="AQ635" s="4"/>
      <c r="AR635" s="6"/>
      <c r="AS635" s="6"/>
      <c r="AT635" s="6"/>
      <c r="AU635" s="6"/>
      <c r="AV635" s="6"/>
      <c r="AW635" s="6"/>
      <c r="AX635" s="28"/>
      <c r="AY635" s="28"/>
      <c r="AZ635" s="4"/>
      <c r="BA635" s="4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</row>
    <row r="636" spans="1:223" ht="20" customHeight="1">
      <c r="A636" s="46"/>
      <c r="B636" s="53"/>
      <c r="C636" s="108"/>
      <c r="D636" s="108"/>
      <c r="E636" s="108"/>
      <c r="F636" s="109"/>
      <c r="G636" s="294"/>
      <c r="H636" s="136"/>
      <c r="I636" s="136"/>
      <c r="J636" s="84"/>
      <c r="K636" s="20"/>
      <c r="L636" s="79"/>
      <c r="M636" s="79"/>
      <c r="N636" s="79"/>
      <c r="O636" s="79"/>
      <c r="P636" s="51"/>
      <c r="Q636" s="51"/>
      <c r="R636" s="51"/>
      <c r="S636" s="6"/>
      <c r="T636" s="6"/>
      <c r="U636" s="6"/>
      <c r="V636" s="6"/>
      <c r="W636" s="6"/>
      <c r="X636" s="6"/>
      <c r="Y636" s="4"/>
      <c r="Z636" s="4"/>
      <c r="AA636" s="4"/>
      <c r="AB636" s="4">
        <f>+Z636</f>
        <v>0</v>
      </c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6"/>
      <c r="AS636" s="6"/>
      <c r="AT636" s="6"/>
      <c r="AU636" s="6"/>
      <c r="AV636" s="6"/>
      <c r="AW636" s="6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</row>
    <row r="637" spans="1:223" ht="20" customHeight="1">
      <c r="A637" s="13" t="s">
        <v>617</v>
      </c>
      <c r="B637" s="9"/>
      <c r="C637" s="13"/>
      <c r="D637" s="13"/>
      <c r="E637" s="13"/>
      <c r="F637" s="13"/>
      <c r="G637" s="13"/>
      <c r="H637" s="13"/>
      <c r="I637" s="13"/>
      <c r="J637" s="81"/>
      <c r="K637" s="20"/>
      <c r="L637" s="13"/>
      <c r="M637" s="13"/>
      <c r="N637" s="13"/>
      <c r="O637" s="13"/>
      <c r="P637" s="13"/>
      <c r="Q637" s="13"/>
      <c r="R637" s="13"/>
      <c r="S637" s="6"/>
      <c r="T637" s="6"/>
      <c r="U637" s="6"/>
      <c r="V637" s="6"/>
      <c r="W637" s="6"/>
      <c r="X637" s="6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4"/>
      <c r="BA637" s="4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</row>
    <row r="638" spans="1:223" ht="20" customHeight="1">
      <c r="A638" s="18"/>
      <c r="B638" s="9"/>
      <c r="C638" s="18"/>
      <c r="D638" s="18"/>
      <c r="E638" s="18"/>
      <c r="F638" s="18"/>
      <c r="G638" s="273"/>
      <c r="H638" s="32"/>
      <c r="I638" s="32"/>
      <c r="J638" s="222"/>
      <c r="K638" s="33"/>
      <c r="L638" s="34"/>
      <c r="M638" s="34"/>
      <c r="N638" s="34"/>
      <c r="O638" s="34"/>
      <c r="P638" s="21"/>
      <c r="Q638" s="21"/>
      <c r="R638" s="21"/>
      <c r="S638" s="6"/>
      <c r="T638" s="6"/>
      <c r="U638" s="6"/>
      <c r="V638" s="6"/>
      <c r="W638" s="6"/>
      <c r="X638" s="6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4"/>
      <c r="BA638" s="4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</row>
    <row r="639" spans="1:223" ht="20" customHeight="1">
      <c r="A639" s="38"/>
      <c r="B639" s="39"/>
      <c r="C639" s="265" t="s">
        <v>3</v>
      </c>
      <c r="D639" s="265" t="s">
        <v>4</v>
      </c>
      <c r="E639" s="265" t="s">
        <v>5</v>
      </c>
      <c r="F639" s="265" t="s">
        <v>6</v>
      </c>
      <c r="G639" s="265" t="s">
        <v>1458</v>
      </c>
      <c r="H639" s="267" t="s">
        <v>1460</v>
      </c>
      <c r="I639" s="265"/>
      <c r="J639" s="266" t="s">
        <v>1459</v>
      </c>
      <c r="K639" s="212" t="s">
        <v>7</v>
      </c>
      <c r="L639" s="41" t="s">
        <v>8</v>
      </c>
      <c r="M639" s="41" t="s">
        <v>9</v>
      </c>
      <c r="N639" s="41"/>
      <c r="O639" s="41"/>
      <c r="P639" s="42"/>
      <c r="Q639" s="42"/>
      <c r="R639" s="42"/>
      <c r="S639" s="6" t="s">
        <v>10</v>
      </c>
      <c r="T639" s="6" t="s">
        <v>11</v>
      </c>
      <c r="U639" s="6" t="s">
        <v>12</v>
      </c>
      <c r="V639" s="6" t="s">
        <v>13</v>
      </c>
      <c r="W639" s="6" t="s">
        <v>14</v>
      </c>
      <c r="X639" s="6" t="s">
        <v>15</v>
      </c>
      <c r="Y639" s="6" t="s">
        <v>16</v>
      </c>
      <c r="Z639" s="28" t="s">
        <v>17</v>
      </c>
      <c r="AA639" s="28" t="s">
        <v>18</v>
      </c>
      <c r="AB639" s="4" t="s">
        <v>19</v>
      </c>
      <c r="AC639" s="28" t="s">
        <v>10</v>
      </c>
      <c r="AD639" s="28" t="s">
        <v>11</v>
      </c>
      <c r="AE639" s="28" t="s">
        <v>12</v>
      </c>
      <c r="AF639" s="28" t="s">
        <v>13</v>
      </c>
      <c r="AG639" s="28" t="s">
        <v>14</v>
      </c>
      <c r="AH639" s="28" t="s">
        <v>15</v>
      </c>
      <c r="AI639" s="28"/>
      <c r="AJ639" s="28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28"/>
      <c r="AY639" s="28"/>
      <c r="AZ639" s="4"/>
      <c r="BA639" s="4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</row>
    <row r="640" spans="1:223" ht="20" customHeight="1">
      <c r="A640" s="46"/>
      <c r="B640" s="9" t="s">
        <v>618</v>
      </c>
      <c r="C640" s="47">
        <v>50</v>
      </c>
      <c r="D640" s="47">
        <v>8</v>
      </c>
      <c r="E640" s="47"/>
      <c r="F640" s="48">
        <v>1</v>
      </c>
      <c r="G640" s="274">
        <v>48000</v>
      </c>
      <c r="H640" s="49"/>
      <c r="I640" s="198" t="s">
        <v>22</v>
      </c>
      <c r="J640" s="297">
        <v>45971</v>
      </c>
      <c r="K640" s="298">
        <v>4570198579719</v>
      </c>
      <c r="L640" s="199"/>
      <c r="M640" s="199"/>
      <c r="N640" s="22"/>
      <c r="O640" s="22"/>
      <c r="P640" s="51"/>
      <c r="Q640" s="51"/>
      <c r="R640" s="51"/>
      <c r="S640" s="6" t="e">
        <f>#REF!*L640</f>
        <v>#REF!</v>
      </c>
      <c r="T640" s="6" t="e">
        <f>#REF!*M640</f>
        <v>#REF!</v>
      </c>
      <c r="U640" s="6"/>
      <c r="V640" s="6"/>
      <c r="W640" s="6"/>
      <c r="X640" s="6"/>
      <c r="Y640" s="28"/>
      <c r="Z640" s="28" t="s">
        <v>619</v>
      </c>
      <c r="AA640" s="28"/>
      <c r="AB640" s="4" t="str">
        <f t="shared" ref="AB640:AB644" si="64">+Z640</f>
        <v>R50U</v>
      </c>
      <c r="AC640" s="4">
        <f>L640</f>
        <v>0</v>
      </c>
      <c r="AD640" s="4">
        <f>+M640</f>
        <v>0</v>
      </c>
      <c r="AE640" s="28"/>
      <c r="AF640" s="28"/>
      <c r="AG640" s="28"/>
      <c r="AH640" s="28"/>
      <c r="AI640" s="28"/>
      <c r="AJ640" s="28"/>
      <c r="AK640" s="4"/>
      <c r="AL640" s="4"/>
      <c r="AM640" s="4"/>
      <c r="AN640" s="4"/>
      <c r="AO640" s="4"/>
      <c r="AP640" s="4"/>
      <c r="AQ640" s="4"/>
      <c r="AR640" s="6"/>
      <c r="AS640" s="6"/>
      <c r="AT640" s="6"/>
      <c r="AU640" s="6"/>
      <c r="AV640" s="6"/>
      <c r="AW640" s="6"/>
      <c r="AX640" s="28"/>
      <c r="AY640" s="28"/>
      <c r="AZ640" s="4"/>
      <c r="BA640" s="4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</row>
    <row r="641" spans="1:223" ht="20" customHeight="1">
      <c r="A641" s="46"/>
      <c r="B641" s="9"/>
      <c r="C641" s="185"/>
      <c r="D641" s="185"/>
      <c r="E641" s="185"/>
      <c r="F641" s="186"/>
      <c r="G641" s="275"/>
      <c r="H641" s="187"/>
      <c r="I641" s="200" t="s">
        <v>26</v>
      </c>
      <c r="J641" s="299">
        <v>45972</v>
      </c>
      <c r="K641" s="300">
        <v>4570198579726</v>
      </c>
      <c r="L641" s="201"/>
      <c r="M641" s="201"/>
      <c r="N641" s="22"/>
      <c r="O641" s="22"/>
      <c r="P641" s="51"/>
      <c r="Q641" s="51"/>
      <c r="R641" s="51"/>
      <c r="S641" s="6"/>
      <c r="T641" s="6"/>
      <c r="U641" s="6"/>
      <c r="V641" s="6"/>
      <c r="W641" s="6"/>
      <c r="X641" s="6"/>
      <c r="Y641" s="28"/>
      <c r="Z641" s="28"/>
      <c r="AA641" s="28"/>
      <c r="AB641" s="4"/>
      <c r="AC641" s="4"/>
      <c r="AD641" s="4"/>
      <c r="AE641" s="28"/>
      <c r="AF641" s="28"/>
      <c r="AG641" s="28"/>
      <c r="AH641" s="28"/>
      <c r="AI641" s="28"/>
      <c r="AJ641" s="28"/>
      <c r="AK641" s="4"/>
      <c r="AL641" s="4"/>
      <c r="AM641" s="4"/>
      <c r="AN641" s="4"/>
      <c r="AO641" s="4"/>
      <c r="AP641" s="4"/>
      <c r="AQ641" s="4"/>
      <c r="AR641" s="6"/>
      <c r="AS641" s="6"/>
      <c r="AT641" s="6"/>
      <c r="AU641" s="6"/>
      <c r="AV641" s="6"/>
      <c r="AW641" s="6"/>
      <c r="AX641" s="28"/>
      <c r="AY641" s="28"/>
      <c r="AZ641" s="4"/>
      <c r="BA641" s="4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</row>
    <row r="642" spans="1:223" ht="20" customHeight="1">
      <c r="A642" s="46"/>
      <c r="B642" s="9"/>
      <c r="C642" s="47">
        <v>60</v>
      </c>
      <c r="D642" s="47">
        <v>9</v>
      </c>
      <c r="E642" s="47"/>
      <c r="F642" s="48">
        <v>1</v>
      </c>
      <c r="G642" s="274">
        <v>76000</v>
      </c>
      <c r="H642" s="49"/>
      <c r="I642" s="200" t="s">
        <v>22</v>
      </c>
      <c r="J642" s="299">
        <v>45973</v>
      </c>
      <c r="K642" s="300">
        <v>4570198579733</v>
      </c>
      <c r="L642" s="201"/>
      <c r="M642" s="201"/>
      <c r="N642" s="22"/>
      <c r="O642" s="22"/>
      <c r="P642" s="51"/>
      <c r="Q642" s="51"/>
      <c r="R642" s="51"/>
      <c r="S642" s="6" t="e">
        <f>#REF!*L642</f>
        <v>#REF!</v>
      </c>
      <c r="T642" s="6" t="e">
        <f>#REF!*M642</f>
        <v>#REF!</v>
      </c>
      <c r="U642" s="6"/>
      <c r="V642" s="6"/>
      <c r="W642" s="6"/>
      <c r="X642" s="6"/>
      <c r="Y642" s="28"/>
      <c r="Z642" s="28" t="s">
        <v>620</v>
      </c>
      <c r="AA642" s="28"/>
      <c r="AB642" s="4" t="str">
        <f t="shared" si="64"/>
        <v>R60U</v>
      </c>
      <c r="AC642" s="4">
        <f>L642</f>
        <v>0</v>
      </c>
      <c r="AD642" s="4">
        <f>+M642</f>
        <v>0</v>
      </c>
      <c r="AE642" s="28"/>
      <c r="AF642" s="28"/>
      <c r="AG642" s="28"/>
      <c r="AH642" s="28"/>
      <c r="AI642" s="28"/>
      <c r="AJ642" s="28"/>
      <c r="AK642" s="4"/>
      <c r="AL642" s="4"/>
      <c r="AM642" s="4"/>
      <c r="AN642" s="4"/>
      <c r="AO642" s="4"/>
      <c r="AP642" s="4"/>
      <c r="AQ642" s="4"/>
      <c r="AR642" s="6"/>
      <c r="AS642" s="6"/>
      <c r="AT642" s="6"/>
      <c r="AU642" s="6"/>
      <c r="AV642" s="6"/>
      <c r="AW642" s="6"/>
      <c r="AX642" s="28"/>
      <c r="AY642" s="28"/>
      <c r="AZ642" s="4"/>
      <c r="BA642" s="4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</row>
    <row r="643" spans="1:223" ht="20" customHeight="1">
      <c r="A643" s="46"/>
      <c r="B643" s="9"/>
      <c r="C643" s="185"/>
      <c r="D643" s="185"/>
      <c r="E643" s="185"/>
      <c r="F643" s="186"/>
      <c r="G643" s="275"/>
      <c r="H643" s="187"/>
      <c r="I643" s="200" t="s">
        <v>26</v>
      </c>
      <c r="J643" s="299">
        <v>45974</v>
      </c>
      <c r="K643" s="300">
        <v>4570198579740</v>
      </c>
      <c r="L643" s="201"/>
      <c r="M643" s="201"/>
      <c r="N643" s="22"/>
      <c r="O643" s="22"/>
      <c r="P643" s="51"/>
      <c r="Q643" s="51"/>
      <c r="R643" s="51"/>
      <c r="S643" s="6"/>
      <c r="T643" s="6"/>
      <c r="U643" s="6"/>
      <c r="V643" s="6"/>
      <c r="W643" s="6"/>
      <c r="X643" s="6"/>
      <c r="Y643" s="28"/>
      <c r="Z643" s="28"/>
      <c r="AA643" s="28"/>
      <c r="AB643" s="4"/>
      <c r="AC643" s="4"/>
      <c r="AD643" s="4"/>
      <c r="AE643" s="28"/>
      <c r="AF643" s="28"/>
      <c r="AG643" s="28"/>
      <c r="AH643" s="28"/>
      <c r="AI643" s="28"/>
      <c r="AJ643" s="28"/>
      <c r="AK643" s="4"/>
      <c r="AL643" s="4"/>
      <c r="AM643" s="4"/>
      <c r="AN643" s="4"/>
      <c r="AO643" s="4"/>
      <c r="AP643" s="4"/>
      <c r="AQ643" s="4"/>
      <c r="AR643" s="6"/>
      <c r="AS643" s="6"/>
      <c r="AT643" s="6"/>
      <c r="AU643" s="6"/>
      <c r="AV643" s="6"/>
      <c r="AW643" s="6"/>
      <c r="AX643" s="28"/>
      <c r="AY643" s="28"/>
      <c r="AZ643" s="4"/>
      <c r="BA643" s="4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</row>
    <row r="644" spans="1:223" ht="20" customHeight="1">
      <c r="A644" s="46"/>
      <c r="B644" s="9"/>
      <c r="C644" s="47">
        <v>70</v>
      </c>
      <c r="D644" s="47">
        <v>9</v>
      </c>
      <c r="E644" s="47"/>
      <c r="F644" s="48">
        <v>1</v>
      </c>
      <c r="G644" s="274">
        <v>105000</v>
      </c>
      <c r="H644" s="49"/>
      <c r="I644" s="200" t="s">
        <v>22</v>
      </c>
      <c r="J644" s="299">
        <v>45975</v>
      </c>
      <c r="K644" s="300">
        <v>4570198579757</v>
      </c>
      <c r="L644" s="201"/>
      <c r="M644" s="201"/>
      <c r="N644" s="22"/>
      <c r="O644" s="22"/>
      <c r="P644" s="51"/>
      <c r="Q644" s="51"/>
      <c r="R644" s="51"/>
      <c r="S644" s="6" t="e">
        <f>#REF!*L644</f>
        <v>#REF!</v>
      </c>
      <c r="T644" s="6" t="e">
        <f>#REF!*M644</f>
        <v>#REF!</v>
      </c>
      <c r="U644" s="6"/>
      <c r="V644" s="6"/>
      <c r="W644" s="6"/>
      <c r="X644" s="6"/>
      <c r="Y644" s="28"/>
      <c r="Z644" s="28" t="s">
        <v>621</v>
      </c>
      <c r="AA644" s="28"/>
      <c r="AB644" s="4" t="str">
        <f t="shared" si="64"/>
        <v>R70U</v>
      </c>
      <c r="AC644" s="4">
        <f>L644</f>
        <v>0</v>
      </c>
      <c r="AD644" s="4">
        <f>+M644</f>
        <v>0</v>
      </c>
      <c r="AE644" s="28"/>
      <c r="AF644" s="28"/>
      <c r="AG644" s="28"/>
      <c r="AH644" s="28"/>
      <c r="AI644" s="28"/>
      <c r="AJ644" s="28"/>
      <c r="AK644" s="4"/>
      <c r="AL644" s="4"/>
      <c r="AM644" s="4"/>
      <c r="AN644" s="4"/>
      <c r="AO644" s="4"/>
      <c r="AP644" s="4"/>
      <c r="AQ644" s="4"/>
      <c r="AR644" s="6"/>
      <c r="AS644" s="6"/>
      <c r="AT644" s="6"/>
      <c r="AU644" s="6"/>
      <c r="AV644" s="6"/>
      <c r="AW644" s="6"/>
      <c r="AX644" s="28"/>
      <c r="AY644" s="28"/>
      <c r="AZ644" s="4"/>
      <c r="BA644" s="4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</row>
    <row r="645" spans="1:223" ht="20" customHeight="1">
      <c r="A645" s="46"/>
      <c r="B645" s="9"/>
      <c r="C645" s="185"/>
      <c r="D645" s="185"/>
      <c r="E645" s="185"/>
      <c r="F645" s="186"/>
      <c r="G645" s="275"/>
      <c r="H645" s="187"/>
      <c r="I645" s="200" t="s">
        <v>26</v>
      </c>
      <c r="J645" s="299">
        <v>45976</v>
      </c>
      <c r="K645" s="300">
        <v>4570198579764</v>
      </c>
      <c r="L645" s="201"/>
      <c r="M645" s="201"/>
      <c r="N645" s="22"/>
      <c r="O645" s="22"/>
      <c r="P645" s="51"/>
      <c r="Q645" s="51"/>
      <c r="R645" s="51"/>
      <c r="S645" s="6"/>
      <c r="T645" s="6"/>
      <c r="U645" s="6"/>
      <c r="V645" s="6"/>
      <c r="W645" s="6"/>
      <c r="X645" s="6"/>
      <c r="Y645" s="28"/>
      <c r="Z645" s="28"/>
      <c r="AA645" s="28"/>
      <c r="AB645" s="4"/>
      <c r="AC645" s="4"/>
      <c r="AD645" s="4"/>
      <c r="AE645" s="28"/>
      <c r="AF645" s="28"/>
      <c r="AG645" s="28"/>
      <c r="AH645" s="28"/>
      <c r="AI645" s="28"/>
      <c r="AJ645" s="28"/>
      <c r="AK645" s="4"/>
      <c r="AL645" s="4"/>
      <c r="AM645" s="4"/>
      <c r="AN645" s="4"/>
      <c r="AO645" s="4"/>
      <c r="AP645" s="4"/>
      <c r="AQ645" s="4"/>
      <c r="AR645" s="6"/>
      <c r="AS645" s="6"/>
      <c r="AT645" s="6"/>
      <c r="AU645" s="6"/>
      <c r="AV645" s="6"/>
      <c r="AW645" s="6"/>
      <c r="AX645" s="28"/>
      <c r="AY645" s="28"/>
      <c r="AZ645" s="4"/>
      <c r="BA645" s="4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</row>
    <row r="646" spans="1:223" ht="20" customHeight="1">
      <c r="A646" s="86" t="s">
        <v>622</v>
      </c>
      <c r="B646" s="87"/>
      <c r="C646" s="88"/>
      <c r="D646" s="88"/>
      <c r="E646" s="88"/>
      <c r="F646" s="88"/>
      <c r="G646" s="285"/>
      <c r="H646" s="93"/>
      <c r="I646" s="93"/>
      <c r="J646" s="112"/>
      <c r="K646" s="215"/>
      <c r="L646" s="88"/>
      <c r="M646" s="100"/>
      <c r="N646" s="25"/>
      <c r="O646" s="25"/>
      <c r="P646" s="25"/>
      <c r="Q646" s="25"/>
      <c r="R646" s="25"/>
      <c r="S646" s="6"/>
      <c r="T646" s="6"/>
      <c r="U646" s="6"/>
      <c r="V646" s="6"/>
      <c r="W646" s="6"/>
      <c r="X646" s="6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6"/>
      <c r="AS646" s="6"/>
      <c r="AT646" s="6"/>
      <c r="AU646" s="6"/>
      <c r="AV646" s="6"/>
      <c r="AW646" s="6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</row>
    <row r="647" spans="1:223" ht="20" customHeight="1">
      <c r="A647" s="18"/>
      <c r="B647" s="9"/>
      <c r="C647" s="13"/>
      <c r="D647" s="13"/>
      <c r="E647" s="13"/>
      <c r="F647" s="13"/>
      <c r="G647" s="288"/>
      <c r="H647" s="98"/>
      <c r="I647" s="98"/>
      <c r="J647" s="99"/>
      <c r="K647" s="33"/>
      <c r="L647" s="34"/>
      <c r="M647" s="34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6"/>
      <c r="AS647" s="6"/>
      <c r="AT647" s="6"/>
      <c r="AU647" s="6"/>
      <c r="AV647" s="6"/>
      <c r="AW647" s="6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</row>
    <row r="648" spans="1:223" ht="20" customHeight="1">
      <c r="A648" s="38"/>
      <c r="B648" s="39"/>
      <c r="C648" s="265" t="s">
        <v>3</v>
      </c>
      <c r="D648" s="265" t="s">
        <v>4</v>
      </c>
      <c r="E648" s="265" t="s">
        <v>5</v>
      </c>
      <c r="F648" s="265" t="s">
        <v>6</v>
      </c>
      <c r="G648" s="265" t="s">
        <v>1458</v>
      </c>
      <c r="H648" s="267" t="s">
        <v>1460</v>
      </c>
      <c r="I648" s="265"/>
      <c r="J648" s="266" t="s">
        <v>1459</v>
      </c>
      <c r="K648" s="212" t="s">
        <v>7</v>
      </c>
      <c r="L648" s="41" t="s">
        <v>8</v>
      </c>
      <c r="M648" s="41" t="s">
        <v>9</v>
      </c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6"/>
      <c r="AS648" s="6"/>
      <c r="AT648" s="6"/>
      <c r="AU648" s="6"/>
      <c r="AV648" s="6"/>
      <c r="AW648" s="6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</row>
    <row r="649" spans="1:223" ht="20" customHeight="1">
      <c r="A649" s="46"/>
      <c r="B649" s="9" t="s">
        <v>109</v>
      </c>
      <c r="C649" s="47">
        <v>40</v>
      </c>
      <c r="D649" s="47">
        <v>37</v>
      </c>
      <c r="E649" s="47"/>
      <c r="F649" s="48">
        <v>1</v>
      </c>
      <c r="G649" s="274">
        <v>94000</v>
      </c>
      <c r="H649" s="49"/>
      <c r="I649" s="198" t="s">
        <v>22</v>
      </c>
      <c r="J649" s="297">
        <v>45977</v>
      </c>
      <c r="K649" s="298">
        <v>4570198579771</v>
      </c>
      <c r="L649" s="199"/>
      <c r="M649" s="199"/>
      <c r="N649" s="5"/>
      <c r="O649" s="5"/>
      <c r="P649" s="5"/>
      <c r="Q649" s="5"/>
      <c r="R649" s="5"/>
      <c r="S649" s="6" t="e">
        <f>#REF!*L649</f>
        <v>#REF!</v>
      </c>
      <c r="T649" s="6" t="e">
        <f>#REF!*M649</f>
        <v>#REF!</v>
      </c>
      <c r="U649" s="6"/>
      <c r="V649" s="6"/>
      <c r="W649" s="6"/>
      <c r="X649" s="6"/>
      <c r="Y649" s="4"/>
      <c r="Z649" s="4" t="s">
        <v>623</v>
      </c>
      <c r="AA649" s="4"/>
      <c r="AB649" s="4" t="str">
        <f t="shared" ref="AB649:AB655" si="65">+Z649</f>
        <v>Z-CIG40P</v>
      </c>
      <c r="AC649" s="4">
        <f>L649</f>
        <v>0</v>
      </c>
      <c r="AD649" s="4">
        <f>+M649</f>
        <v>0</v>
      </c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6"/>
      <c r="AS649" s="6"/>
      <c r="AT649" s="6"/>
      <c r="AU649" s="6"/>
      <c r="AV649" s="6"/>
      <c r="AW649" s="6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</row>
    <row r="650" spans="1:223" ht="20" customHeight="1">
      <c r="A650" s="46"/>
      <c r="B650" s="9"/>
      <c r="C650" s="185"/>
      <c r="D650" s="185"/>
      <c r="E650" s="185"/>
      <c r="F650" s="186"/>
      <c r="G650" s="275"/>
      <c r="H650" s="187"/>
      <c r="I650" s="200" t="s">
        <v>26</v>
      </c>
      <c r="J650" s="299">
        <v>45978</v>
      </c>
      <c r="K650" s="300">
        <v>4570198579788</v>
      </c>
      <c r="L650" s="201"/>
      <c r="M650" s="201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6"/>
      <c r="AS650" s="6"/>
      <c r="AT650" s="6"/>
      <c r="AU650" s="6"/>
      <c r="AV650" s="6"/>
      <c r="AW650" s="6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</row>
    <row r="651" spans="1:223" ht="20" customHeight="1">
      <c r="A651" s="46"/>
      <c r="B651" s="9" t="s">
        <v>541</v>
      </c>
      <c r="C651" s="47">
        <v>50</v>
      </c>
      <c r="D651" s="47">
        <v>46</v>
      </c>
      <c r="E651" s="47"/>
      <c r="F651" s="48">
        <v>1</v>
      </c>
      <c r="G651" s="274">
        <v>140000</v>
      </c>
      <c r="H651" s="49"/>
      <c r="I651" s="200" t="s">
        <v>22</v>
      </c>
      <c r="J651" s="299">
        <v>45979</v>
      </c>
      <c r="K651" s="300">
        <v>4570198579795</v>
      </c>
      <c r="L651" s="201"/>
      <c r="M651" s="201"/>
      <c r="N651" s="5"/>
      <c r="O651" s="5"/>
      <c r="P651" s="5"/>
      <c r="Q651" s="5"/>
      <c r="R651" s="5"/>
      <c r="S651" s="6" t="e">
        <f>#REF!*L651</f>
        <v>#REF!</v>
      </c>
      <c r="T651" s="6" t="e">
        <f>#REF!*M651</f>
        <v>#REF!</v>
      </c>
      <c r="U651" s="6"/>
      <c r="V651" s="6"/>
      <c r="W651" s="6"/>
      <c r="X651" s="6"/>
      <c r="Y651" s="4"/>
      <c r="Z651" s="4" t="s">
        <v>624</v>
      </c>
      <c r="AA651" s="4"/>
      <c r="AB651" s="4" t="str">
        <f t="shared" si="65"/>
        <v>Z-CIG50P</v>
      </c>
      <c r="AC651" s="4">
        <f>L651</f>
        <v>0</v>
      </c>
      <c r="AD651" s="4">
        <f>+M651</f>
        <v>0</v>
      </c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6"/>
      <c r="AS651" s="6"/>
      <c r="AT651" s="6"/>
      <c r="AU651" s="6"/>
      <c r="AV651" s="6"/>
      <c r="AW651" s="6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</row>
    <row r="652" spans="1:223" ht="20" customHeight="1">
      <c r="A652" s="46"/>
      <c r="B652" s="9"/>
      <c r="C652" s="185"/>
      <c r="D652" s="185"/>
      <c r="E652" s="185"/>
      <c r="F652" s="186"/>
      <c r="G652" s="275"/>
      <c r="H652" s="187"/>
      <c r="I652" s="200" t="s">
        <v>26</v>
      </c>
      <c r="J652" s="299">
        <v>45980</v>
      </c>
      <c r="K652" s="300">
        <v>4570198579801</v>
      </c>
      <c r="L652" s="201"/>
      <c r="M652" s="201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6"/>
      <c r="AS652" s="6"/>
      <c r="AT652" s="6"/>
      <c r="AU652" s="6"/>
      <c r="AV652" s="6"/>
      <c r="AW652" s="6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</row>
    <row r="653" spans="1:223" ht="20" customHeight="1">
      <c r="A653" s="46"/>
      <c r="B653" s="2"/>
      <c r="C653" s="47">
        <v>62</v>
      </c>
      <c r="D653" s="47">
        <v>56</v>
      </c>
      <c r="E653" s="47"/>
      <c r="F653" s="48">
        <v>1</v>
      </c>
      <c r="G653" s="274">
        <v>210000</v>
      </c>
      <c r="H653" s="49"/>
      <c r="I653" s="200" t="s">
        <v>22</v>
      </c>
      <c r="J653" s="299">
        <v>45981</v>
      </c>
      <c r="K653" s="300">
        <v>4570198579818</v>
      </c>
      <c r="L653" s="201"/>
      <c r="M653" s="201"/>
      <c r="N653" s="5"/>
      <c r="O653" s="5"/>
      <c r="P653" s="5"/>
      <c r="Q653" s="5"/>
      <c r="R653" s="5"/>
      <c r="S653" s="6" t="e">
        <f>#REF!*L653</f>
        <v>#REF!</v>
      </c>
      <c r="T653" s="6" t="e">
        <f>#REF!*M653</f>
        <v>#REF!</v>
      </c>
      <c r="U653" s="6"/>
      <c r="V653" s="6"/>
      <c r="W653" s="6"/>
      <c r="X653" s="6"/>
      <c r="Y653" s="4"/>
      <c r="Z653" s="4" t="s">
        <v>625</v>
      </c>
      <c r="AA653" s="4"/>
      <c r="AB653" s="4" t="str">
        <f t="shared" si="65"/>
        <v>Z-CIG62P</v>
      </c>
      <c r="AC653" s="4">
        <f>L653</f>
        <v>0</v>
      </c>
      <c r="AD653" s="4">
        <f>+M653</f>
        <v>0</v>
      </c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6"/>
      <c r="AS653" s="6"/>
      <c r="AT653" s="6"/>
      <c r="AU653" s="6"/>
      <c r="AV653" s="6"/>
      <c r="AW653" s="6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</row>
    <row r="654" spans="1:223" ht="20" customHeight="1">
      <c r="A654" s="46"/>
      <c r="B654" s="2"/>
      <c r="C654" s="185"/>
      <c r="D654" s="185"/>
      <c r="E654" s="185"/>
      <c r="F654" s="186"/>
      <c r="G654" s="275"/>
      <c r="H654" s="187"/>
      <c r="I654" s="200" t="s">
        <v>26</v>
      </c>
      <c r="J654" s="299">
        <v>45982</v>
      </c>
      <c r="K654" s="300">
        <v>4570198579825</v>
      </c>
      <c r="L654" s="201"/>
      <c r="M654" s="201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6"/>
      <c r="AS654" s="6"/>
      <c r="AT654" s="6"/>
      <c r="AU654" s="6"/>
      <c r="AV654" s="6"/>
      <c r="AW654" s="6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</row>
    <row r="655" spans="1:223" ht="20" customHeight="1">
      <c r="A655" s="46"/>
      <c r="B655" s="53"/>
      <c r="C655" s="47">
        <v>72</v>
      </c>
      <c r="D655" s="47">
        <v>63</v>
      </c>
      <c r="E655" s="47"/>
      <c r="F655" s="48">
        <v>1</v>
      </c>
      <c r="G655" s="274">
        <v>310000</v>
      </c>
      <c r="H655" s="49"/>
      <c r="I655" s="200" t="s">
        <v>22</v>
      </c>
      <c r="J655" s="299">
        <v>45983</v>
      </c>
      <c r="K655" s="300">
        <v>4570198579832</v>
      </c>
      <c r="L655" s="201"/>
      <c r="M655" s="201"/>
      <c r="N655" s="5"/>
      <c r="O655" s="5"/>
      <c r="P655" s="5"/>
      <c r="Q655" s="5"/>
      <c r="R655" s="5"/>
      <c r="S655" s="6" t="e">
        <f>#REF!*L655</f>
        <v>#REF!</v>
      </c>
      <c r="T655" s="6" t="e">
        <f>#REF!*M655</f>
        <v>#REF!</v>
      </c>
      <c r="U655" s="6"/>
      <c r="V655" s="6"/>
      <c r="W655" s="6"/>
      <c r="X655" s="6"/>
      <c r="Y655" s="4"/>
      <c r="Z655" s="4" t="s">
        <v>626</v>
      </c>
      <c r="AA655" s="4"/>
      <c r="AB655" s="4" t="str">
        <f t="shared" si="65"/>
        <v>Z-CIG72P</v>
      </c>
      <c r="AC655" s="4">
        <f>L655</f>
        <v>0</v>
      </c>
      <c r="AD655" s="4">
        <f>+M655</f>
        <v>0</v>
      </c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6"/>
      <c r="AS655" s="6"/>
      <c r="AT655" s="6"/>
      <c r="AU655" s="6"/>
      <c r="AV655" s="6"/>
      <c r="AW655" s="6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</row>
    <row r="656" spans="1:223" ht="20" customHeight="1">
      <c r="A656" s="46"/>
      <c r="B656" s="53"/>
      <c r="C656" s="185"/>
      <c r="D656" s="185"/>
      <c r="E656" s="185"/>
      <c r="F656" s="186"/>
      <c r="G656" s="275"/>
      <c r="H656" s="187"/>
      <c r="I656" s="200" t="s">
        <v>26</v>
      </c>
      <c r="J656" s="299">
        <v>45984</v>
      </c>
      <c r="K656" s="300">
        <v>4570198579849</v>
      </c>
      <c r="L656" s="201"/>
      <c r="M656" s="201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6"/>
      <c r="AS656" s="6"/>
      <c r="AT656" s="6"/>
      <c r="AU656" s="6"/>
      <c r="AV656" s="6"/>
      <c r="AW656" s="6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</row>
    <row r="657" spans="1:223" ht="20" customHeight="1">
      <c r="A657" s="3"/>
      <c r="B657" s="2"/>
      <c r="C657" s="3"/>
      <c r="D657" s="3"/>
      <c r="E657" s="3"/>
      <c r="F657" s="3"/>
      <c r="G657" s="283"/>
      <c r="H657" s="82"/>
      <c r="I657" s="49"/>
      <c r="J657" s="62"/>
      <c r="K657" s="20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6"/>
      <c r="AS657" s="6"/>
      <c r="AT657" s="6"/>
      <c r="AU657" s="6"/>
      <c r="AV657" s="6"/>
      <c r="AW657" s="6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</row>
    <row r="658" spans="1:223" ht="20" customHeight="1">
      <c r="A658" s="86" t="s">
        <v>627</v>
      </c>
      <c r="B658" s="87"/>
      <c r="C658" s="88"/>
      <c r="D658" s="88"/>
      <c r="E658" s="88"/>
      <c r="F658" s="88"/>
      <c r="G658" s="285"/>
      <c r="H658" s="93"/>
      <c r="I658" s="49"/>
      <c r="J658" s="62"/>
      <c r="K658" s="215"/>
      <c r="L658" s="88"/>
      <c r="M658" s="88"/>
      <c r="N658" s="25"/>
      <c r="O658" s="25"/>
      <c r="P658" s="25"/>
      <c r="Q658" s="25"/>
      <c r="R658" s="25"/>
      <c r="S658" s="6"/>
      <c r="T658" s="6"/>
      <c r="U658" s="6"/>
      <c r="V658" s="6"/>
      <c r="W658" s="6"/>
      <c r="X658" s="6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6"/>
      <c r="AS658" s="6"/>
      <c r="AT658" s="6"/>
      <c r="AU658" s="6"/>
      <c r="AV658" s="6"/>
      <c r="AW658" s="6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</row>
    <row r="659" spans="1:223" ht="20" customHeight="1">
      <c r="A659" s="18"/>
      <c r="B659" s="9"/>
      <c r="C659" s="13"/>
      <c r="D659" s="13"/>
      <c r="E659" s="13"/>
      <c r="F659" s="13"/>
      <c r="G659" s="288"/>
      <c r="H659" s="98"/>
      <c r="I659" s="49"/>
      <c r="J659" s="62"/>
      <c r="K659" s="33"/>
      <c r="L659" s="34"/>
      <c r="M659" s="34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6"/>
      <c r="AS659" s="6"/>
      <c r="AT659" s="6"/>
      <c r="AU659" s="6"/>
      <c r="AV659" s="6"/>
      <c r="AW659" s="6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</row>
    <row r="660" spans="1:223" ht="20" customHeight="1">
      <c r="A660" s="38"/>
      <c r="B660" s="39"/>
      <c r="C660" s="265" t="s">
        <v>3</v>
      </c>
      <c r="D660" s="265" t="s">
        <v>4</v>
      </c>
      <c r="E660" s="265" t="s">
        <v>5</v>
      </c>
      <c r="F660" s="265" t="s">
        <v>6</v>
      </c>
      <c r="G660" s="265" t="s">
        <v>1458</v>
      </c>
      <c r="H660" s="267" t="s">
        <v>1460</v>
      </c>
      <c r="I660" s="265"/>
      <c r="J660" s="266" t="s">
        <v>1459</v>
      </c>
      <c r="K660" s="212" t="s">
        <v>7</v>
      </c>
      <c r="L660" s="41" t="s">
        <v>9</v>
      </c>
      <c r="M660" s="41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6"/>
      <c r="AS660" s="6"/>
      <c r="AT660" s="6"/>
      <c r="AU660" s="6"/>
      <c r="AV660" s="6"/>
      <c r="AW660" s="6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</row>
    <row r="661" spans="1:223" ht="20" customHeight="1">
      <c r="A661" s="46"/>
      <c r="B661" s="9" t="s">
        <v>109</v>
      </c>
      <c r="C661" s="185">
        <v>54</v>
      </c>
      <c r="D661" s="185">
        <v>60</v>
      </c>
      <c r="E661" s="185"/>
      <c r="F661" s="186">
        <v>1</v>
      </c>
      <c r="G661" s="275">
        <v>320000</v>
      </c>
      <c r="H661" s="187"/>
      <c r="I661" s="187" t="s">
        <v>22</v>
      </c>
      <c r="J661" s="297">
        <v>45985</v>
      </c>
      <c r="K661" s="298">
        <v>4570198579856</v>
      </c>
      <c r="L661" s="199"/>
      <c r="M661" s="5"/>
      <c r="N661" s="5"/>
      <c r="O661" s="5"/>
      <c r="P661" s="5"/>
      <c r="Q661" s="5"/>
      <c r="R661" s="5"/>
      <c r="S661" s="6" t="e">
        <f>#REF!*L661</f>
        <v>#REF!</v>
      </c>
      <c r="T661" s="6"/>
      <c r="U661" s="6"/>
      <c r="V661" s="6"/>
      <c r="W661" s="6"/>
      <c r="X661" s="6"/>
      <c r="Y661" s="4"/>
      <c r="Z661" s="4" t="s">
        <v>628</v>
      </c>
      <c r="AA661" s="4"/>
      <c r="AB661" s="4" t="str">
        <f t="shared" ref="AB661:AB664" si="66">+Z661</f>
        <v>Z-OLG60P</v>
      </c>
      <c r="AC661" s="4">
        <f>L661</f>
        <v>0</v>
      </c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6"/>
      <c r="AS661" s="6"/>
      <c r="AT661" s="6"/>
      <c r="AU661" s="6"/>
      <c r="AV661" s="6"/>
      <c r="AW661" s="6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</row>
    <row r="662" spans="1:223" ht="20" customHeight="1">
      <c r="A662" s="46"/>
      <c r="B662" s="53"/>
      <c r="C662" s="256">
        <v>61</v>
      </c>
      <c r="D662" s="256">
        <v>70</v>
      </c>
      <c r="E662" s="256"/>
      <c r="F662" s="192">
        <v>1</v>
      </c>
      <c r="G662" s="290">
        <v>410000</v>
      </c>
      <c r="H662" s="193"/>
      <c r="I662" s="193" t="s">
        <v>22</v>
      </c>
      <c r="J662" s="299">
        <v>45986</v>
      </c>
      <c r="K662" s="300">
        <v>4570198579863</v>
      </c>
      <c r="L662" s="201"/>
      <c r="M662" s="5"/>
      <c r="N662" s="5"/>
      <c r="O662" s="5"/>
      <c r="P662" s="5"/>
      <c r="Q662" s="5"/>
      <c r="R662" s="5"/>
      <c r="S662" s="6" t="e">
        <f>#REF!*L662</f>
        <v>#REF!</v>
      </c>
      <c r="T662" s="6"/>
      <c r="U662" s="6"/>
      <c r="V662" s="6"/>
      <c r="W662" s="6"/>
      <c r="X662" s="6"/>
      <c r="Y662" s="4"/>
      <c r="Z662" s="4" t="s">
        <v>629</v>
      </c>
      <c r="AA662" s="4"/>
      <c r="AB662" s="4" t="str">
        <f t="shared" si="66"/>
        <v>Z-OLG70P</v>
      </c>
      <c r="AC662" s="4">
        <f>L662</f>
        <v>0</v>
      </c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6"/>
      <c r="AS662" s="6"/>
      <c r="AT662" s="6"/>
      <c r="AU662" s="6"/>
      <c r="AV662" s="6"/>
      <c r="AW662" s="6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</row>
    <row r="663" spans="1:223" ht="20" customHeight="1">
      <c r="A663" s="46"/>
      <c r="B663" s="9" t="s">
        <v>541</v>
      </c>
      <c r="C663" s="256">
        <v>72</v>
      </c>
      <c r="D663" s="256">
        <v>80</v>
      </c>
      <c r="E663" s="256"/>
      <c r="F663" s="192">
        <v>1</v>
      </c>
      <c r="G663" s="290">
        <v>600000</v>
      </c>
      <c r="H663" s="193"/>
      <c r="I663" s="193" t="s">
        <v>22</v>
      </c>
      <c r="J663" s="299">
        <v>45987</v>
      </c>
      <c r="K663" s="300">
        <v>4570198579870</v>
      </c>
      <c r="L663" s="201"/>
      <c r="M663" s="5"/>
      <c r="N663" s="5"/>
      <c r="O663" s="5"/>
      <c r="P663" s="5"/>
      <c r="Q663" s="5"/>
      <c r="R663" s="5"/>
      <c r="S663" s="6" t="e">
        <f>#REF!*L663</f>
        <v>#REF!</v>
      </c>
      <c r="T663" s="6"/>
      <c r="U663" s="6"/>
      <c r="V663" s="6"/>
      <c r="W663" s="6"/>
      <c r="X663" s="6"/>
      <c r="Y663" s="4"/>
      <c r="Z663" s="4" t="s">
        <v>630</v>
      </c>
      <c r="AA663" s="4"/>
      <c r="AB663" s="4" t="str">
        <f t="shared" si="66"/>
        <v>Z-OLG80P</v>
      </c>
      <c r="AC663" s="4">
        <f>L663</f>
        <v>0</v>
      </c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6"/>
      <c r="AS663" s="6"/>
      <c r="AT663" s="6"/>
      <c r="AU663" s="6"/>
      <c r="AV663" s="6"/>
      <c r="AW663" s="6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</row>
    <row r="664" spans="1:223" ht="20" customHeight="1">
      <c r="A664" s="46"/>
      <c r="B664" s="9"/>
      <c r="C664" s="256">
        <v>86</v>
      </c>
      <c r="D664" s="256">
        <v>90</v>
      </c>
      <c r="E664" s="256"/>
      <c r="F664" s="192">
        <v>1</v>
      </c>
      <c r="G664" s="290">
        <v>780000</v>
      </c>
      <c r="H664" s="193"/>
      <c r="I664" s="193" t="s">
        <v>22</v>
      </c>
      <c r="J664" s="299">
        <v>45988</v>
      </c>
      <c r="K664" s="300">
        <v>4570198579887</v>
      </c>
      <c r="L664" s="201"/>
      <c r="M664" s="5"/>
      <c r="N664" s="5"/>
      <c r="O664" s="5"/>
      <c r="P664" s="5"/>
      <c r="Q664" s="5"/>
      <c r="R664" s="5"/>
      <c r="S664" s="6" t="e">
        <f>#REF!*L664</f>
        <v>#REF!</v>
      </c>
      <c r="T664" s="6"/>
      <c r="U664" s="6"/>
      <c r="V664" s="6"/>
      <c r="W664" s="6"/>
      <c r="X664" s="6"/>
      <c r="Y664" s="4"/>
      <c r="Z664" s="4" t="s">
        <v>631</v>
      </c>
      <c r="AA664" s="4"/>
      <c r="AB664" s="4" t="str">
        <f t="shared" si="66"/>
        <v>Z-OLG90P</v>
      </c>
      <c r="AC664" s="4">
        <f>L664</f>
        <v>0</v>
      </c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6"/>
      <c r="AS664" s="6"/>
      <c r="AT664" s="6"/>
      <c r="AU664" s="6"/>
      <c r="AV664" s="6"/>
      <c r="AW664" s="6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</row>
    <row r="665" spans="1:223" ht="20" customHeight="1">
      <c r="A665" s="97" t="s">
        <v>632</v>
      </c>
      <c r="B665" s="87"/>
      <c r="C665" s="89"/>
      <c r="D665" s="89"/>
      <c r="E665" s="89"/>
      <c r="F665" s="89"/>
      <c r="G665" s="285"/>
      <c r="H665" s="93"/>
      <c r="I665" s="49"/>
      <c r="J665" s="62"/>
      <c r="K665" s="215"/>
      <c r="L665" s="88"/>
      <c r="M665" s="88"/>
      <c r="N665" s="25"/>
      <c r="O665" s="25"/>
      <c r="P665" s="25"/>
      <c r="Q665" s="25"/>
      <c r="R665" s="25"/>
      <c r="S665" s="6"/>
      <c r="T665" s="6"/>
      <c r="U665" s="6"/>
      <c r="V665" s="6"/>
      <c r="W665" s="6"/>
      <c r="X665" s="6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</row>
    <row r="666" spans="1:223" ht="20" customHeight="1">
      <c r="A666" s="18"/>
      <c r="B666" s="9"/>
      <c r="C666" s="95"/>
      <c r="D666" s="95"/>
      <c r="E666" s="95"/>
      <c r="F666" s="95"/>
      <c r="G666" s="281"/>
      <c r="H666" s="75"/>
      <c r="I666" s="49"/>
      <c r="J666" s="62"/>
      <c r="K666" s="33"/>
      <c r="L666" s="34"/>
      <c r="M666" s="34"/>
      <c r="N666" s="34"/>
      <c r="O666" s="34"/>
      <c r="P666" s="21"/>
      <c r="Q666" s="21"/>
      <c r="R666" s="21"/>
      <c r="S666" s="6"/>
      <c r="T666" s="6"/>
      <c r="U666" s="6"/>
      <c r="V666" s="6"/>
      <c r="W666" s="6"/>
      <c r="X666" s="6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</row>
    <row r="667" spans="1:223" ht="20" customHeight="1">
      <c r="A667" s="38"/>
      <c r="B667" s="39"/>
      <c r="C667" s="265" t="s">
        <v>3</v>
      </c>
      <c r="D667" s="265" t="s">
        <v>4</v>
      </c>
      <c r="E667" s="265" t="s">
        <v>5</v>
      </c>
      <c r="F667" s="265" t="s">
        <v>6</v>
      </c>
      <c r="G667" s="265" t="s">
        <v>1458</v>
      </c>
      <c r="H667" s="267" t="s">
        <v>1460</v>
      </c>
      <c r="I667" s="265"/>
      <c r="J667" s="266" t="s">
        <v>1459</v>
      </c>
      <c r="K667" s="212" t="s">
        <v>7</v>
      </c>
      <c r="L667" s="41" t="s">
        <v>633</v>
      </c>
      <c r="M667" s="41" t="s">
        <v>347</v>
      </c>
      <c r="N667" s="41" t="s">
        <v>634</v>
      </c>
      <c r="O667" s="41"/>
      <c r="P667" s="42"/>
      <c r="Q667" s="42"/>
      <c r="R667" s="42"/>
      <c r="S667" s="6" t="s">
        <v>10</v>
      </c>
      <c r="T667" s="6" t="s">
        <v>11</v>
      </c>
      <c r="U667" s="6" t="s">
        <v>12</v>
      </c>
      <c r="V667" s="6" t="s">
        <v>13</v>
      </c>
      <c r="W667" s="6" t="s">
        <v>14</v>
      </c>
      <c r="X667" s="6" t="s">
        <v>15</v>
      </c>
      <c r="Y667" s="6" t="s">
        <v>16</v>
      </c>
      <c r="Z667" s="4" t="s">
        <v>17</v>
      </c>
      <c r="AA667" s="4" t="s">
        <v>18</v>
      </c>
      <c r="AB667" s="4"/>
      <c r="AC667" s="4" t="s">
        <v>10</v>
      </c>
      <c r="AD667" s="4" t="s">
        <v>11</v>
      </c>
      <c r="AE667" s="4" t="s">
        <v>12</v>
      </c>
      <c r="AF667" s="4" t="s">
        <v>13</v>
      </c>
      <c r="AG667" s="4" t="s">
        <v>14</v>
      </c>
      <c r="AH667" s="4" t="s">
        <v>15</v>
      </c>
      <c r="AI667" s="4"/>
      <c r="AJ667" s="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</row>
    <row r="668" spans="1:223" ht="20" customHeight="1">
      <c r="A668" s="46"/>
      <c r="B668" s="9" t="s">
        <v>574</v>
      </c>
      <c r="C668" s="47">
        <v>300</v>
      </c>
      <c r="D668" s="47">
        <v>17</v>
      </c>
      <c r="E668" s="47"/>
      <c r="F668" s="48">
        <v>6</v>
      </c>
      <c r="G668" s="274">
        <v>14000</v>
      </c>
      <c r="H668" s="49"/>
      <c r="I668" s="198" t="s">
        <v>135</v>
      </c>
      <c r="J668" s="297">
        <v>45989</v>
      </c>
      <c r="K668" s="298">
        <v>4570198579894</v>
      </c>
      <c r="L668" s="199"/>
      <c r="M668" s="199"/>
      <c r="N668" s="199"/>
      <c r="O668" s="22"/>
      <c r="P668" s="51"/>
      <c r="Q668" s="51"/>
      <c r="R668" s="51"/>
      <c r="S668" s="6" t="e">
        <f>#REF!*L668</f>
        <v>#REF!</v>
      </c>
      <c r="T668" s="6" t="e">
        <f>#REF!*M668</f>
        <v>#REF!</v>
      </c>
      <c r="U668" s="6" t="e">
        <f>#REF!*N668</f>
        <v>#REF!</v>
      </c>
      <c r="V668" s="6"/>
      <c r="W668" s="6"/>
      <c r="X668" s="6"/>
      <c r="Y668" s="4"/>
      <c r="Z668" s="4" t="s">
        <v>635</v>
      </c>
      <c r="AA668" s="4"/>
      <c r="AB668" s="4" t="s">
        <v>636</v>
      </c>
      <c r="AC668" s="4">
        <f t="shared" ref="AC668:AC674" si="67">L668</f>
        <v>0</v>
      </c>
      <c r="AD668" s="4">
        <f t="shared" ref="AD668:AD674" si="68">+M668</f>
        <v>0</v>
      </c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6"/>
      <c r="AS668" s="6"/>
      <c r="AT668" s="6"/>
      <c r="AU668" s="6"/>
      <c r="AV668" s="6"/>
      <c r="AW668" s="6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</row>
    <row r="669" spans="1:223" ht="20" customHeight="1">
      <c r="A669" s="46"/>
      <c r="B669" s="9"/>
      <c r="C669" s="47"/>
      <c r="D669" s="47"/>
      <c r="E669" s="47"/>
      <c r="F669" s="48"/>
      <c r="G669" s="274"/>
      <c r="H669" s="49"/>
      <c r="I669" s="200" t="s">
        <v>136</v>
      </c>
      <c r="J669" s="299">
        <v>45990</v>
      </c>
      <c r="K669" s="300">
        <v>4570198579900</v>
      </c>
      <c r="L669" s="201"/>
      <c r="M669" s="201"/>
      <c r="N669" s="201"/>
      <c r="O669" s="22"/>
      <c r="P669" s="51"/>
      <c r="Q669" s="51"/>
      <c r="R669" s="51"/>
      <c r="S669" s="6"/>
      <c r="T669" s="6"/>
      <c r="U669" s="6"/>
      <c r="V669" s="6"/>
      <c r="W669" s="6"/>
      <c r="X669" s="6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6"/>
      <c r="AS669" s="6"/>
      <c r="AT669" s="6"/>
      <c r="AU669" s="6"/>
      <c r="AV669" s="6"/>
      <c r="AW669" s="6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</row>
    <row r="670" spans="1:223" ht="20" customHeight="1">
      <c r="A670" s="46"/>
      <c r="B670" s="9"/>
      <c r="C670" s="185"/>
      <c r="D670" s="185"/>
      <c r="E670" s="185"/>
      <c r="F670" s="186"/>
      <c r="G670" s="275"/>
      <c r="H670" s="187"/>
      <c r="I670" s="200" t="s">
        <v>84</v>
      </c>
      <c r="J670" s="299">
        <v>45991</v>
      </c>
      <c r="K670" s="300">
        <v>4570198579917</v>
      </c>
      <c r="L670" s="201"/>
      <c r="M670" s="201"/>
      <c r="N670" s="201"/>
      <c r="O670" s="22"/>
      <c r="P670" s="51"/>
      <c r="Q670" s="51"/>
      <c r="R670" s="51"/>
      <c r="S670" s="6"/>
      <c r="T670" s="6"/>
      <c r="U670" s="6"/>
      <c r="V670" s="6"/>
      <c r="W670" s="6"/>
      <c r="X670" s="6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6"/>
      <c r="AS670" s="6"/>
      <c r="AT670" s="6"/>
      <c r="AU670" s="6"/>
      <c r="AV670" s="6"/>
      <c r="AW670" s="6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</row>
    <row r="671" spans="1:223" ht="20" customHeight="1">
      <c r="A671" s="46"/>
      <c r="B671" s="53" t="s">
        <v>580</v>
      </c>
      <c r="C671" s="47">
        <v>450</v>
      </c>
      <c r="D671" s="47">
        <v>25</v>
      </c>
      <c r="E671" s="47"/>
      <c r="F671" s="48">
        <v>6</v>
      </c>
      <c r="G671" s="274">
        <v>16000</v>
      </c>
      <c r="H671" s="49"/>
      <c r="I671" s="200" t="s">
        <v>135</v>
      </c>
      <c r="J671" s="299">
        <v>45992</v>
      </c>
      <c r="K671" s="300">
        <v>4570198579924</v>
      </c>
      <c r="L671" s="201"/>
      <c r="M671" s="201"/>
      <c r="N671" s="201"/>
      <c r="O671" s="79"/>
      <c r="P671" s="51"/>
      <c r="Q671" s="51"/>
      <c r="R671" s="51"/>
      <c r="S671" s="6" t="e">
        <f>#REF!*L671</f>
        <v>#REF!</v>
      </c>
      <c r="T671" s="6" t="e">
        <f>#REF!*M671</f>
        <v>#REF!</v>
      </c>
      <c r="U671" s="6" t="e">
        <f>#REF!*N671</f>
        <v>#REF!</v>
      </c>
      <c r="V671" s="6"/>
      <c r="W671" s="6"/>
      <c r="X671" s="6"/>
      <c r="Y671" s="4"/>
      <c r="Z671" s="4" t="s">
        <v>637</v>
      </c>
      <c r="AA671" s="4"/>
      <c r="AB671" s="4" t="s">
        <v>638</v>
      </c>
      <c r="AC671" s="4">
        <f t="shared" si="67"/>
        <v>0</v>
      </c>
      <c r="AD671" s="4">
        <f t="shared" si="68"/>
        <v>0</v>
      </c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6"/>
      <c r="AS671" s="6"/>
      <c r="AT671" s="6"/>
      <c r="AU671" s="6"/>
      <c r="AV671" s="6"/>
      <c r="AW671" s="6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</row>
    <row r="672" spans="1:223" ht="20" customHeight="1">
      <c r="A672" s="46"/>
      <c r="B672" s="9"/>
      <c r="C672" s="47"/>
      <c r="D672" s="47"/>
      <c r="E672" s="47"/>
      <c r="F672" s="48"/>
      <c r="G672" s="274"/>
      <c r="H672" s="49"/>
      <c r="I672" s="200" t="s">
        <v>136</v>
      </c>
      <c r="J672" s="299">
        <v>45993</v>
      </c>
      <c r="K672" s="300">
        <v>4570198579931</v>
      </c>
      <c r="L672" s="201"/>
      <c r="M672" s="201"/>
      <c r="N672" s="201"/>
      <c r="O672" s="22"/>
      <c r="P672" s="51"/>
      <c r="Q672" s="51"/>
      <c r="R672" s="51"/>
      <c r="S672" s="6"/>
      <c r="T672" s="6"/>
      <c r="U672" s="6"/>
      <c r="V672" s="6"/>
      <c r="W672" s="6"/>
      <c r="X672" s="6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6"/>
      <c r="AS672" s="6"/>
      <c r="AT672" s="6"/>
      <c r="AU672" s="6"/>
      <c r="AV672" s="6"/>
      <c r="AW672" s="6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</row>
    <row r="673" spans="1:223" ht="20" customHeight="1">
      <c r="A673" s="46"/>
      <c r="B673" s="9"/>
      <c r="C673" s="185"/>
      <c r="D673" s="185"/>
      <c r="E673" s="185"/>
      <c r="F673" s="186"/>
      <c r="G673" s="275"/>
      <c r="H673" s="187"/>
      <c r="I673" s="200" t="s">
        <v>84</v>
      </c>
      <c r="J673" s="299">
        <v>45994</v>
      </c>
      <c r="K673" s="300">
        <v>4570198579948</v>
      </c>
      <c r="L673" s="201"/>
      <c r="M673" s="201"/>
      <c r="N673" s="201"/>
      <c r="O673" s="22"/>
      <c r="P673" s="51"/>
      <c r="Q673" s="51"/>
      <c r="R673" s="51"/>
      <c r="S673" s="6"/>
      <c r="T673" s="6"/>
      <c r="U673" s="6"/>
      <c r="V673" s="6"/>
      <c r="W673" s="6"/>
      <c r="X673" s="6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6"/>
      <c r="AS673" s="6"/>
      <c r="AT673" s="6"/>
      <c r="AU673" s="6"/>
      <c r="AV673" s="6"/>
      <c r="AW673" s="6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</row>
    <row r="674" spans="1:223" ht="20" customHeight="1">
      <c r="A674" s="46"/>
      <c r="B674" s="53" t="s">
        <v>586</v>
      </c>
      <c r="C674" s="47">
        <v>700</v>
      </c>
      <c r="D674" s="47">
        <v>35</v>
      </c>
      <c r="E674" s="47"/>
      <c r="F674" s="48">
        <v>4</v>
      </c>
      <c r="G674" s="274">
        <v>18000</v>
      </c>
      <c r="H674" s="49"/>
      <c r="I674" s="200" t="s">
        <v>135</v>
      </c>
      <c r="J674" s="299">
        <v>45995</v>
      </c>
      <c r="K674" s="300">
        <v>4570198579955</v>
      </c>
      <c r="L674" s="201"/>
      <c r="M674" s="201"/>
      <c r="N674" s="201"/>
      <c r="O674" s="79"/>
      <c r="P674" s="51"/>
      <c r="Q674" s="51"/>
      <c r="R674" s="51"/>
      <c r="S674" s="6" t="e">
        <f>#REF!*L674</f>
        <v>#REF!</v>
      </c>
      <c r="T674" s="6" t="e">
        <f>#REF!*M674</f>
        <v>#REF!</v>
      </c>
      <c r="U674" s="6" t="e">
        <f>#REF!*N674</f>
        <v>#REF!</v>
      </c>
      <c r="V674" s="6"/>
      <c r="W674" s="6"/>
      <c r="X674" s="6"/>
      <c r="Y674" s="4"/>
      <c r="Z674" s="4" t="s">
        <v>639</v>
      </c>
      <c r="AA674" s="4"/>
      <c r="AB674" s="4" t="s">
        <v>640</v>
      </c>
      <c r="AC674" s="4">
        <f t="shared" si="67"/>
        <v>0</v>
      </c>
      <c r="AD674" s="4">
        <f t="shared" si="68"/>
        <v>0</v>
      </c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6"/>
      <c r="AS674" s="6"/>
      <c r="AT674" s="6"/>
      <c r="AU674" s="6"/>
      <c r="AV674" s="6"/>
      <c r="AW674" s="6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</row>
    <row r="675" spans="1:223" ht="20" customHeight="1">
      <c r="A675" s="46"/>
      <c r="B675" s="9"/>
      <c r="C675" s="47"/>
      <c r="D675" s="47"/>
      <c r="E675" s="47"/>
      <c r="F675" s="48"/>
      <c r="G675" s="274"/>
      <c r="H675" s="49"/>
      <c r="I675" s="200" t="s">
        <v>136</v>
      </c>
      <c r="J675" s="299">
        <v>45996</v>
      </c>
      <c r="K675" s="300">
        <v>4570198579962</v>
      </c>
      <c r="L675" s="201"/>
      <c r="M675" s="201"/>
      <c r="N675" s="201"/>
      <c r="O675" s="22"/>
      <c r="P675" s="51"/>
      <c r="Q675" s="51"/>
      <c r="R675" s="51"/>
      <c r="S675" s="6"/>
      <c r="T675" s="6"/>
      <c r="U675" s="6"/>
      <c r="V675" s="6"/>
      <c r="W675" s="6"/>
      <c r="X675" s="6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6"/>
      <c r="AS675" s="6"/>
      <c r="AT675" s="6"/>
      <c r="AU675" s="6"/>
      <c r="AV675" s="6"/>
      <c r="AW675" s="6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</row>
    <row r="676" spans="1:223" ht="20" customHeight="1">
      <c r="A676" s="46"/>
      <c r="B676" s="9"/>
      <c r="C676" s="185"/>
      <c r="D676" s="185"/>
      <c r="E676" s="185"/>
      <c r="F676" s="186"/>
      <c r="G676" s="275"/>
      <c r="H676" s="187"/>
      <c r="I676" s="200" t="s">
        <v>84</v>
      </c>
      <c r="J676" s="299">
        <v>45997</v>
      </c>
      <c r="K676" s="300">
        <v>4570198579979</v>
      </c>
      <c r="L676" s="201"/>
      <c r="M676" s="201"/>
      <c r="N676" s="201"/>
      <c r="O676" s="22"/>
      <c r="P676" s="51"/>
      <c r="Q676" s="51"/>
      <c r="R676" s="51"/>
      <c r="S676" s="6"/>
      <c r="T676" s="6"/>
      <c r="U676" s="6"/>
      <c r="V676" s="6"/>
      <c r="W676" s="6"/>
      <c r="X676" s="6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6"/>
      <c r="AS676" s="6"/>
      <c r="AT676" s="6"/>
      <c r="AU676" s="6"/>
      <c r="AV676" s="6"/>
      <c r="AW676" s="6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</row>
    <row r="677" spans="1:223" ht="20" customHeight="1">
      <c r="A677" s="13" t="s">
        <v>641</v>
      </c>
      <c r="B677" s="13"/>
      <c r="C677" s="59"/>
      <c r="D677" s="59"/>
      <c r="E677" s="59"/>
      <c r="F677" s="59"/>
      <c r="G677" s="283"/>
      <c r="H677" s="82"/>
      <c r="I677" s="49"/>
      <c r="J677" s="62"/>
      <c r="K677" s="20"/>
      <c r="L677" s="13"/>
      <c r="M677" s="13"/>
      <c r="N677" s="25"/>
      <c r="O677" s="25"/>
      <c r="P677" s="25"/>
      <c r="Q677" s="25"/>
      <c r="R677" s="25"/>
      <c r="S677" s="6"/>
      <c r="T677" s="6"/>
      <c r="U677" s="6"/>
      <c r="V677" s="6"/>
      <c r="W677" s="6"/>
      <c r="X677" s="6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6"/>
      <c r="AS677" s="6"/>
      <c r="AT677" s="6"/>
      <c r="AU677" s="6"/>
      <c r="AV677" s="6"/>
      <c r="AW677" s="6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</row>
    <row r="678" spans="1:223" ht="20" customHeight="1">
      <c r="A678" s="18"/>
      <c r="B678" s="9"/>
      <c r="C678" s="59"/>
      <c r="D678" s="59"/>
      <c r="E678" s="59"/>
      <c r="F678" s="59"/>
      <c r="G678" s="288"/>
      <c r="H678" s="98"/>
      <c r="I678" s="49"/>
      <c r="J678" s="62"/>
      <c r="K678" s="33"/>
      <c r="L678" s="34"/>
      <c r="M678" s="34"/>
      <c r="N678" s="34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6"/>
      <c r="AS678" s="6"/>
      <c r="AT678" s="6"/>
      <c r="AU678" s="6"/>
      <c r="AV678" s="6"/>
      <c r="AW678" s="6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</row>
    <row r="679" spans="1:223" ht="20" customHeight="1">
      <c r="A679" s="38"/>
      <c r="B679" s="39"/>
      <c r="C679" s="265" t="s">
        <v>3</v>
      </c>
      <c r="D679" s="265" t="s">
        <v>4</v>
      </c>
      <c r="E679" s="265" t="s">
        <v>5</v>
      </c>
      <c r="F679" s="265" t="s">
        <v>6</v>
      </c>
      <c r="G679" s="265" t="s">
        <v>1458</v>
      </c>
      <c r="H679" s="267" t="s">
        <v>1460</v>
      </c>
      <c r="I679" s="265"/>
      <c r="J679" s="266" t="s">
        <v>1459</v>
      </c>
      <c r="K679" s="212" t="s">
        <v>7</v>
      </c>
      <c r="L679" s="41" t="s">
        <v>642</v>
      </c>
      <c r="M679" s="41" t="s">
        <v>643</v>
      </c>
      <c r="N679" s="41" t="s">
        <v>129</v>
      </c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6"/>
      <c r="AS679" s="6"/>
      <c r="AT679" s="6"/>
      <c r="AU679" s="6"/>
      <c r="AV679" s="6"/>
      <c r="AW679" s="6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</row>
    <row r="680" spans="1:223" ht="20" customHeight="1">
      <c r="A680" s="46"/>
      <c r="B680" s="9" t="s">
        <v>644</v>
      </c>
      <c r="C680" s="47">
        <v>34</v>
      </c>
      <c r="D680" s="47">
        <v>20</v>
      </c>
      <c r="E680" s="47"/>
      <c r="F680" s="48">
        <v>4</v>
      </c>
      <c r="G680" s="274">
        <v>18000</v>
      </c>
      <c r="H680" s="49"/>
      <c r="I680" s="198" t="s">
        <v>86</v>
      </c>
      <c r="J680" s="297">
        <v>44960</v>
      </c>
      <c r="K680" s="298">
        <v>4580679199602</v>
      </c>
      <c r="L680" s="199"/>
      <c r="M680" s="199"/>
      <c r="N680" s="199"/>
      <c r="O680" s="5"/>
      <c r="P680" s="5"/>
      <c r="Q680" s="5"/>
      <c r="R680" s="5"/>
      <c r="S680" s="6" t="e">
        <f>#REF!*L680</f>
        <v>#REF!</v>
      </c>
      <c r="T680" s="6" t="e">
        <f>#REF!*M680</f>
        <v>#REF!</v>
      </c>
      <c r="U680" s="6" t="e">
        <f>#REF!*N680</f>
        <v>#REF!</v>
      </c>
      <c r="V680" s="6"/>
      <c r="W680" s="6"/>
      <c r="X680" s="6"/>
      <c r="Y680" s="4"/>
      <c r="Z680" s="4" t="s">
        <v>645</v>
      </c>
      <c r="AA680" s="4"/>
      <c r="AB680" s="4" t="s">
        <v>646</v>
      </c>
      <c r="AC680" s="4">
        <f t="shared" ref="AC680" si="69">L680</f>
        <v>0</v>
      </c>
      <c r="AD680" s="4">
        <f t="shared" ref="AD680:AE680" si="70">+M680</f>
        <v>0</v>
      </c>
      <c r="AE680" s="4">
        <f t="shared" si="70"/>
        <v>0</v>
      </c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6"/>
      <c r="AS680" s="6"/>
      <c r="AT680" s="6"/>
      <c r="AU680" s="6"/>
      <c r="AV680" s="6"/>
      <c r="AW680" s="6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</row>
    <row r="681" spans="1:223" ht="20" customHeight="1">
      <c r="A681" s="46"/>
      <c r="B681" s="9"/>
      <c r="C681" s="47"/>
      <c r="D681" s="47"/>
      <c r="E681" s="47"/>
      <c r="F681" s="48"/>
      <c r="G681" s="274"/>
      <c r="H681" s="49"/>
      <c r="I681" s="200" t="s">
        <v>135</v>
      </c>
      <c r="J681" s="299">
        <v>44961</v>
      </c>
      <c r="K681" s="300">
        <v>4580679199619</v>
      </c>
      <c r="L681" s="201"/>
      <c r="M681" s="201"/>
      <c r="N681" s="201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6"/>
      <c r="AS681" s="6"/>
      <c r="AT681" s="6"/>
      <c r="AU681" s="6"/>
      <c r="AV681" s="6"/>
      <c r="AW681" s="6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</row>
    <row r="682" spans="1:223" ht="20" customHeight="1">
      <c r="A682" s="46"/>
      <c r="B682" s="9"/>
      <c r="C682" s="185"/>
      <c r="D682" s="185"/>
      <c r="E682" s="185"/>
      <c r="F682" s="186"/>
      <c r="G682" s="275"/>
      <c r="H682" s="187"/>
      <c r="I682" s="200" t="s">
        <v>136</v>
      </c>
      <c r="J682" s="299">
        <v>44962</v>
      </c>
      <c r="K682" s="300">
        <v>4580679199626</v>
      </c>
      <c r="L682" s="201"/>
      <c r="M682" s="201"/>
      <c r="N682" s="201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6"/>
      <c r="AS682" s="6"/>
      <c r="AT682" s="6"/>
      <c r="AU682" s="6"/>
      <c r="AV682" s="6"/>
      <c r="AW682" s="6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</row>
    <row r="683" spans="1:223" ht="20" customHeight="1">
      <c r="A683" s="46"/>
      <c r="B683" s="9" t="s">
        <v>647</v>
      </c>
      <c r="C683" s="47">
        <v>20</v>
      </c>
      <c r="D683" s="47">
        <v>20</v>
      </c>
      <c r="E683" s="47"/>
      <c r="F683" s="48">
        <v>6</v>
      </c>
      <c r="G683" s="274">
        <v>13000</v>
      </c>
      <c r="H683" s="49"/>
      <c r="I683" s="200" t="s">
        <v>86</v>
      </c>
      <c r="J683" s="299">
        <v>44963</v>
      </c>
      <c r="K683" s="300">
        <v>4580679199633</v>
      </c>
      <c r="L683" s="201"/>
      <c r="M683" s="201"/>
      <c r="N683" s="201"/>
      <c r="O683" s="5"/>
      <c r="P683" s="5"/>
      <c r="Q683" s="5"/>
      <c r="R683" s="5"/>
      <c r="S683" s="6" t="e">
        <f>#REF!*L683</f>
        <v>#REF!</v>
      </c>
      <c r="T683" s="6" t="e">
        <f>#REF!*M683</f>
        <v>#REF!</v>
      </c>
      <c r="U683" s="6" t="e">
        <f>#REF!*N683</f>
        <v>#REF!</v>
      </c>
      <c r="V683" s="6"/>
      <c r="W683" s="6"/>
      <c r="X683" s="6"/>
      <c r="Y683" s="4"/>
      <c r="Z683" s="4" t="s">
        <v>648</v>
      </c>
      <c r="AA683" s="4"/>
      <c r="AB683" s="4" t="s">
        <v>649</v>
      </c>
      <c r="AC683" s="4">
        <f t="shared" ref="AC683:AC686" si="71">L683</f>
        <v>0</v>
      </c>
      <c r="AD683" s="4">
        <f t="shared" ref="AD683:AE686" si="72">+M683</f>
        <v>0</v>
      </c>
      <c r="AE683" s="4">
        <f t="shared" si="72"/>
        <v>0</v>
      </c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6"/>
      <c r="AS683" s="6"/>
      <c r="AT683" s="6"/>
      <c r="AU683" s="6"/>
      <c r="AV683" s="6"/>
      <c r="AW683" s="6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</row>
    <row r="684" spans="1:223" ht="20" customHeight="1">
      <c r="A684" s="46"/>
      <c r="B684" s="9"/>
      <c r="C684" s="47"/>
      <c r="D684" s="47"/>
      <c r="E684" s="47"/>
      <c r="F684" s="48"/>
      <c r="G684" s="274"/>
      <c r="H684" s="49"/>
      <c r="I684" s="200" t="s">
        <v>135</v>
      </c>
      <c r="J684" s="299">
        <v>44964</v>
      </c>
      <c r="K684" s="300">
        <v>4580679199640</v>
      </c>
      <c r="L684" s="201"/>
      <c r="M684" s="201"/>
      <c r="N684" s="201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6"/>
      <c r="AS684" s="6"/>
      <c r="AT684" s="6"/>
      <c r="AU684" s="6"/>
      <c r="AV684" s="6"/>
      <c r="AW684" s="6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</row>
    <row r="685" spans="1:223" ht="20" customHeight="1">
      <c r="A685" s="46"/>
      <c r="B685" s="9"/>
      <c r="C685" s="185"/>
      <c r="D685" s="185"/>
      <c r="E685" s="185"/>
      <c r="F685" s="186"/>
      <c r="G685" s="275"/>
      <c r="H685" s="187"/>
      <c r="I685" s="200" t="s">
        <v>136</v>
      </c>
      <c r="J685" s="299">
        <v>44965</v>
      </c>
      <c r="K685" s="300">
        <v>4580679199657</v>
      </c>
      <c r="L685" s="201"/>
      <c r="M685" s="201"/>
      <c r="N685" s="201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6"/>
      <c r="AS685" s="6"/>
      <c r="AT685" s="6"/>
      <c r="AU685" s="6"/>
      <c r="AV685" s="6"/>
      <c r="AW685" s="6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</row>
    <row r="686" spans="1:223" ht="20" customHeight="1">
      <c r="A686" s="46"/>
      <c r="B686" s="9"/>
      <c r="C686" s="47">
        <v>28</v>
      </c>
      <c r="D686" s="47">
        <v>28</v>
      </c>
      <c r="E686" s="47"/>
      <c r="F686" s="48">
        <v>4</v>
      </c>
      <c r="G686" s="274">
        <v>19000</v>
      </c>
      <c r="H686" s="49"/>
      <c r="I686" s="200" t="s">
        <v>86</v>
      </c>
      <c r="J686" s="299">
        <v>44966</v>
      </c>
      <c r="K686" s="300">
        <v>4580679199664</v>
      </c>
      <c r="L686" s="201"/>
      <c r="M686" s="201"/>
      <c r="N686" s="201"/>
      <c r="O686" s="5"/>
      <c r="P686" s="5"/>
      <c r="Q686" s="5"/>
      <c r="R686" s="5"/>
      <c r="S686" s="6" t="e">
        <f>#REF!*L686</f>
        <v>#REF!</v>
      </c>
      <c r="T686" s="6" t="e">
        <f>#REF!*M686</f>
        <v>#REF!</v>
      </c>
      <c r="U686" s="6" t="e">
        <f>#REF!*N686</f>
        <v>#REF!</v>
      </c>
      <c r="V686" s="6"/>
      <c r="W686" s="6"/>
      <c r="X686" s="6"/>
      <c r="Y686" s="4"/>
      <c r="Z686" s="4" t="s">
        <v>650</v>
      </c>
      <c r="AA686" s="4"/>
      <c r="AB686" s="4" t="s">
        <v>651</v>
      </c>
      <c r="AC686" s="4">
        <f t="shared" si="71"/>
        <v>0</v>
      </c>
      <c r="AD686" s="4">
        <f t="shared" si="72"/>
        <v>0</v>
      </c>
      <c r="AE686" s="4">
        <f t="shared" si="72"/>
        <v>0</v>
      </c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6"/>
      <c r="AS686" s="6"/>
      <c r="AT686" s="6"/>
      <c r="AU686" s="6"/>
      <c r="AV686" s="6"/>
      <c r="AW686" s="6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</row>
    <row r="687" spans="1:223" ht="20" customHeight="1">
      <c r="A687" s="46"/>
      <c r="B687" s="9"/>
      <c r="C687" s="47"/>
      <c r="D687" s="47"/>
      <c r="E687" s="47"/>
      <c r="F687" s="48"/>
      <c r="G687" s="274"/>
      <c r="H687" s="49"/>
      <c r="I687" s="200" t="s">
        <v>135</v>
      </c>
      <c r="J687" s="299">
        <v>44967</v>
      </c>
      <c r="K687" s="300">
        <v>4580679199671</v>
      </c>
      <c r="L687" s="201"/>
      <c r="M687" s="201"/>
      <c r="N687" s="201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6"/>
      <c r="AS687" s="6"/>
      <c r="AT687" s="6"/>
      <c r="AU687" s="6"/>
      <c r="AV687" s="6"/>
      <c r="AW687" s="6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</row>
    <row r="688" spans="1:223" ht="20" customHeight="1">
      <c r="A688" s="46"/>
      <c r="B688" s="9"/>
      <c r="C688" s="185"/>
      <c r="D688" s="185"/>
      <c r="E688" s="185"/>
      <c r="F688" s="186"/>
      <c r="G688" s="275"/>
      <c r="H688" s="187"/>
      <c r="I688" s="200" t="s">
        <v>136</v>
      </c>
      <c r="J688" s="299">
        <v>44968</v>
      </c>
      <c r="K688" s="300">
        <v>4580679199688</v>
      </c>
      <c r="L688" s="201"/>
      <c r="M688" s="201"/>
      <c r="N688" s="201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6"/>
      <c r="AS688" s="6"/>
      <c r="AT688" s="6"/>
      <c r="AU688" s="6"/>
      <c r="AV688" s="6"/>
      <c r="AW688" s="6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</row>
    <row r="689" spans="1:223" ht="20" customHeight="1">
      <c r="A689" s="31" t="s">
        <v>652</v>
      </c>
      <c r="B689" s="9"/>
      <c r="C689" s="59"/>
      <c r="D689" s="59"/>
      <c r="E689" s="59"/>
      <c r="F689" s="59"/>
      <c r="G689" s="288"/>
      <c r="H689" s="98"/>
      <c r="I689" s="49"/>
      <c r="J689" s="62"/>
      <c r="K689" s="33"/>
      <c r="L689" s="34"/>
      <c r="M689" s="34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6"/>
      <c r="AS689" s="6"/>
      <c r="AT689" s="6"/>
      <c r="AU689" s="6"/>
      <c r="AV689" s="6"/>
      <c r="AW689" s="6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</row>
    <row r="690" spans="1:223" ht="20" customHeight="1">
      <c r="A690" s="18"/>
      <c r="B690" s="9"/>
      <c r="C690" s="59"/>
      <c r="D690" s="59"/>
      <c r="E690" s="59"/>
      <c r="F690" s="59"/>
      <c r="G690" s="288"/>
      <c r="H690" s="98"/>
      <c r="I690" s="49"/>
      <c r="J690" s="62"/>
      <c r="K690" s="33"/>
      <c r="L690" s="34"/>
      <c r="M690" s="34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6"/>
      <c r="AS690" s="6"/>
      <c r="AT690" s="6"/>
      <c r="AU690" s="6"/>
      <c r="AV690" s="6"/>
      <c r="AW690" s="6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</row>
    <row r="691" spans="1:223" ht="20" customHeight="1">
      <c r="A691" s="38"/>
      <c r="B691" s="39"/>
      <c r="C691" s="265" t="s">
        <v>3</v>
      </c>
      <c r="D691" s="265" t="s">
        <v>4</v>
      </c>
      <c r="E691" s="265" t="s">
        <v>5</v>
      </c>
      <c r="F691" s="265" t="s">
        <v>6</v>
      </c>
      <c r="G691" s="265" t="s">
        <v>1458</v>
      </c>
      <c r="H691" s="267" t="s">
        <v>1460</v>
      </c>
      <c r="I691" s="265"/>
      <c r="J691" s="266" t="s">
        <v>1459</v>
      </c>
      <c r="K691" s="212" t="s">
        <v>7</v>
      </c>
      <c r="L691" s="41" t="s">
        <v>8</v>
      </c>
      <c r="M691" s="41" t="s">
        <v>9</v>
      </c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137"/>
      <c r="AR691" s="6"/>
      <c r="AS691" s="6"/>
      <c r="AT691" s="6"/>
      <c r="AU691" s="6"/>
      <c r="AV691" s="6"/>
      <c r="AW691" s="6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</row>
    <row r="692" spans="1:223" ht="20" customHeight="1">
      <c r="A692" s="46"/>
      <c r="B692" s="138"/>
      <c r="C692" s="47">
        <v>10</v>
      </c>
      <c r="D692" s="47">
        <v>9</v>
      </c>
      <c r="E692" s="47"/>
      <c r="F692" s="48">
        <v>6</v>
      </c>
      <c r="G692" s="274">
        <v>11000</v>
      </c>
      <c r="H692" s="49"/>
      <c r="I692" s="187" t="s">
        <v>22</v>
      </c>
      <c r="J692" s="297">
        <v>45499</v>
      </c>
      <c r="K692" s="298">
        <v>4570198574998</v>
      </c>
      <c r="L692" s="199"/>
      <c r="M692" s="199"/>
      <c r="N692" s="5"/>
      <c r="O692" s="5"/>
      <c r="P692" s="5"/>
      <c r="Q692" s="5"/>
      <c r="R692" s="5"/>
      <c r="S692" s="6" t="e">
        <f>#REF!*L692</f>
        <v>#REF!</v>
      </c>
      <c r="T692" s="6" t="e">
        <f>#REF!*M692</f>
        <v>#REF!</v>
      </c>
      <c r="U692" s="6"/>
      <c r="V692" s="6"/>
      <c r="W692" s="6"/>
      <c r="X692" s="6"/>
      <c r="Y692" s="4"/>
      <c r="Z692" s="4" t="s">
        <v>653</v>
      </c>
      <c r="AA692" s="4"/>
      <c r="AB692" s="4" t="s">
        <v>654</v>
      </c>
      <c r="AC692" s="4">
        <f>L692</f>
        <v>0</v>
      </c>
      <c r="AD692" s="4">
        <f t="shared" ref="AD692" si="73">+M692</f>
        <v>0</v>
      </c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6"/>
      <c r="AS692" s="6"/>
      <c r="AT692" s="6"/>
      <c r="AU692" s="6"/>
      <c r="AV692" s="6"/>
      <c r="AW692" s="6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</row>
    <row r="693" spans="1:223" ht="20" customHeight="1">
      <c r="A693" s="46"/>
      <c r="B693" s="138"/>
      <c r="C693" s="185"/>
      <c r="D693" s="185"/>
      <c r="E693" s="185"/>
      <c r="F693" s="186"/>
      <c r="G693" s="275"/>
      <c r="H693" s="187"/>
      <c r="I693" s="193" t="s">
        <v>26</v>
      </c>
      <c r="J693" s="299">
        <v>45500</v>
      </c>
      <c r="K693" s="300">
        <v>4570198575001</v>
      </c>
      <c r="L693" s="201"/>
      <c r="M693" s="201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6"/>
      <c r="AS693" s="6"/>
      <c r="AT693" s="6"/>
      <c r="AU693" s="6"/>
      <c r="AV693" s="6"/>
      <c r="AW693" s="6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</row>
    <row r="694" spans="1:223" ht="20" customHeight="1">
      <c r="A694" s="139" t="s">
        <v>655</v>
      </c>
      <c r="B694" s="9"/>
      <c r="C694" s="59"/>
      <c r="D694" s="59"/>
      <c r="E694" s="59"/>
      <c r="F694" s="59"/>
      <c r="G694" s="288"/>
      <c r="H694" s="98"/>
      <c r="I694" s="49"/>
      <c r="J694" s="62"/>
      <c r="K694" s="33"/>
      <c r="L694" s="100"/>
      <c r="M694" s="100"/>
      <c r="N694" s="24"/>
      <c r="O694" s="24"/>
      <c r="P694" s="24"/>
      <c r="Q694" s="24"/>
      <c r="R694" s="24"/>
      <c r="S694" s="6"/>
      <c r="T694" s="6"/>
      <c r="U694" s="6"/>
      <c r="V694" s="6"/>
      <c r="W694" s="6"/>
      <c r="X694" s="6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6"/>
      <c r="AS694" s="6"/>
      <c r="AT694" s="6"/>
      <c r="AU694" s="6"/>
      <c r="AV694" s="6"/>
      <c r="AW694" s="6"/>
      <c r="AX694" s="28"/>
      <c r="AY694" s="28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</row>
    <row r="695" spans="1:223" ht="20" customHeight="1">
      <c r="A695" s="18"/>
      <c r="B695" s="9"/>
      <c r="C695" s="59"/>
      <c r="D695" s="59"/>
      <c r="E695" s="59"/>
      <c r="F695" s="59"/>
      <c r="G695" s="288"/>
      <c r="H695" s="98"/>
      <c r="I695" s="49"/>
      <c r="J695" s="62"/>
      <c r="K695" s="33"/>
      <c r="L695" s="34"/>
      <c r="M695" s="34"/>
      <c r="N695" s="24"/>
      <c r="O695" s="24"/>
      <c r="P695" s="24"/>
      <c r="Q695" s="24"/>
      <c r="R695" s="24"/>
      <c r="S695" s="6"/>
      <c r="T695" s="6"/>
      <c r="U695" s="6"/>
      <c r="V695" s="6"/>
      <c r="W695" s="6"/>
      <c r="X695" s="6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6"/>
      <c r="AS695" s="6"/>
      <c r="AT695" s="6"/>
      <c r="AU695" s="6"/>
      <c r="AV695" s="6"/>
      <c r="AW695" s="6"/>
      <c r="AX695" s="28"/>
      <c r="AY695" s="28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</row>
    <row r="696" spans="1:223" ht="20" customHeight="1">
      <c r="A696" s="38"/>
      <c r="B696" s="39"/>
      <c r="C696" s="265" t="s">
        <v>3</v>
      </c>
      <c r="D696" s="265" t="s">
        <v>4</v>
      </c>
      <c r="E696" s="265" t="s">
        <v>5</v>
      </c>
      <c r="F696" s="265" t="s">
        <v>6</v>
      </c>
      <c r="G696" s="265" t="s">
        <v>1458</v>
      </c>
      <c r="H696" s="267" t="s">
        <v>1460</v>
      </c>
      <c r="I696" s="265"/>
      <c r="J696" s="266" t="s">
        <v>1459</v>
      </c>
      <c r="K696" s="212" t="s">
        <v>7</v>
      </c>
      <c r="L696" s="41" t="s">
        <v>8</v>
      </c>
      <c r="M696" s="41" t="s">
        <v>9</v>
      </c>
      <c r="N696" s="24"/>
      <c r="O696" s="24"/>
      <c r="P696" s="24"/>
      <c r="Q696" s="24"/>
      <c r="R696" s="24"/>
      <c r="S696" s="6"/>
      <c r="T696" s="6"/>
      <c r="U696" s="6"/>
      <c r="V696" s="6"/>
      <c r="W696" s="6"/>
      <c r="X696" s="6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6"/>
      <c r="AS696" s="6"/>
      <c r="AT696" s="6"/>
      <c r="AU696" s="6"/>
      <c r="AV696" s="6"/>
      <c r="AW696" s="6"/>
      <c r="AX696" s="28"/>
      <c r="AY696" s="28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</row>
    <row r="697" spans="1:223" ht="20" customHeight="1">
      <c r="A697" s="46"/>
      <c r="B697" s="9" t="s">
        <v>656</v>
      </c>
      <c r="C697" s="47">
        <v>12</v>
      </c>
      <c r="D697" s="47">
        <v>3</v>
      </c>
      <c r="E697" s="47"/>
      <c r="F697" s="48">
        <v>6</v>
      </c>
      <c r="G697" s="274">
        <v>1500</v>
      </c>
      <c r="H697" s="49"/>
      <c r="I697" s="187" t="s">
        <v>22</v>
      </c>
      <c r="J697" s="297">
        <v>44969</v>
      </c>
      <c r="K697" s="298">
        <v>4580679199695</v>
      </c>
      <c r="L697" s="199"/>
      <c r="M697" s="199"/>
      <c r="N697" s="24"/>
      <c r="O697" s="24"/>
      <c r="P697" s="24"/>
      <c r="Q697" s="24"/>
      <c r="R697" s="24"/>
      <c r="S697" s="6" t="e">
        <f>#REF!*L697</f>
        <v>#REF!</v>
      </c>
      <c r="T697" s="6" t="e">
        <f>#REF!*M697</f>
        <v>#REF!</v>
      </c>
      <c r="U697" s="6"/>
      <c r="V697" s="6"/>
      <c r="W697" s="6"/>
      <c r="X697" s="6"/>
      <c r="Y697" s="4"/>
      <c r="Z697" s="4" t="s">
        <v>657</v>
      </c>
      <c r="AA697" s="4"/>
      <c r="AB697" s="4" t="str">
        <f>+Z697</f>
        <v>R12U-C</v>
      </c>
      <c r="AC697" s="4">
        <f t="shared" ref="AC697:AC707" si="74">L697</f>
        <v>0</v>
      </c>
      <c r="AD697" s="4">
        <f t="shared" ref="AD697:AD707" si="75">+M697</f>
        <v>0</v>
      </c>
      <c r="AE697" s="28"/>
      <c r="AF697" s="28"/>
      <c r="AG697" s="28"/>
      <c r="AH697" s="28"/>
      <c r="AI697" s="28"/>
      <c r="AJ697" s="28"/>
      <c r="AK697" s="4"/>
      <c r="AL697" s="4"/>
      <c r="AM697" s="4"/>
      <c r="AN697" s="4"/>
      <c r="AO697" s="4"/>
      <c r="AP697" s="4"/>
      <c r="AQ697" s="4"/>
      <c r="AR697" s="6"/>
      <c r="AS697" s="6"/>
      <c r="AT697" s="6"/>
      <c r="AU697" s="6"/>
      <c r="AV697" s="6"/>
      <c r="AW697" s="6"/>
      <c r="AX697" s="28"/>
      <c r="AY697" s="28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</row>
    <row r="698" spans="1:223" ht="20" customHeight="1">
      <c r="A698" s="46"/>
      <c r="B698" s="9"/>
      <c r="C698" s="185"/>
      <c r="D698" s="185"/>
      <c r="E698" s="185"/>
      <c r="F698" s="186"/>
      <c r="G698" s="275"/>
      <c r="H698" s="187"/>
      <c r="I698" s="193" t="s">
        <v>26</v>
      </c>
      <c r="J698" s="299">
        <v>44970</v>
      </c>
      <c r="K698" s="300">
        <v>4580679199701</v>
      </c>
      <c r="L698" s="201"/>
      <c r="M698" s="201"/>
      <c r="N698" s="24"/>
      <c r="O698" s="24"/>
      <c r="P698" s="24"/>
      <c r="Q698" s="24"/>
      <c r="R698" s="24"/>
      <c r="S698" s="6"/>
      <c r="T698" s="6"/>
      <c r="U698" s="6"/>
      <c r="V698" s="6"/>
      <c r="W698" s="6"/>
      <c r="X698" s="6"/>
      <c r="Y698" s="4"/>
      <c r="Z698" s="4"/>
      <c r="AA698" s="4"/>
      <c r="AB698" s="4"/>
      <c r="AC698" s="4"/>
      <c r="AD698" s="4"/>
      <c r="AE698" s="28"/>
      <c r="AF698" s="28"/>
      <c r="AG698" s="28"/>
      <c r="AH698" s="28"/>
      <c r="AI698" s="28"/>
      <c r="AJ698" s="28"/>
      <c r="AK698" s="4"/>
      <c r="AL698" s="4"/>
      <c r="AM698" s="4"/>
      <c r="AN698" s="4"/>
      <c r="AO698" s="4"/>
      <c r="AP698" s="4"/>
      <c r="AQ698" s="4"/>
      <c r="AR698" s="6"/>
      <c r="AS698" s="6"/>
      <c r="AT698" s="6"/>
      <c r="AU698" s="6"/>
      <c r="AV698" s="6"/>
      <c r="AW698" s="6"/>
      <c r="AX698" s="28"/>
      <c r="AY698" s="28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</row>
    <row r="699" spans="1:223" ht="20" customHeight="1">
      <c r="A699" s="46"/>
      <c r="B699" s="53"/>
      <c r="C699" s="47">
        <v>14</v>
      </c>
      <c r="D699" s="47">
        <v>3</v>
      </c>
      <c r="E699" s="47"/>
      <c r="F699" s="48">
        <v>6</v>
      </c>
      <c r="G699" s="274">
        <v>2000</v>
      </c>
      <c r="H699" s="49"/>
      <c r="I699" s="193" t="s">
        <v>22</v>
      </c>
      <c r="J699" s="299">
        <v>44971</v>
      </c>
      <c r="K699" s="300">
        <v>4580679199718</v>
      </c>
      <c r="L699" s="201"/>
      <c r="M699" s="201"/>
      <c r="N699" s="24"/>
      <c r="O699" s="24"/>
      <c r="P699" s="24"/>
      <c r="Q699" s="24"/>
      <c r="R699" s="24"/>
      <c r="S699" s="6" t="e">
        <f>#REF!*L699</f>
        <v>#REF!</v>
      </c>
      <c r="T699" s="6" t="e">
        <f>#REF!*M699</f>
        <v>#REF!</v>
      </c>
      <c r="U699" s="6"/>
      <c r="V699" s="6"/>
      <c r="W699" s="6"/>
      <c r="X699" s="6"/>
      <c r="Y699" s="4"/>
      <c r="Z699" s="4" t="s">
        <v>658</v>
      </c>
      <c r="AA699" s="4"/>
      <c r="AB699" s="4" t="str">
        <f t="shared" ref="AB699:AB707" si="76">+Z699</f>
        <v>R14U-C</v>
      </c>
      <c r="AC699" s="4">
        <f t="shared" si="74"/>
        <v>0</v>
      </c>
      <c r="AD699" s="4">
        <f t="shared" si="75"/>
        <v>0</v>
      </c>
      <c r="AE699" s="28"/>
      <c r="AF699" s="28"/>
      <c r="AG699" s="28"/>
      <c r="AH699" s="28"/>
      <c r="AI699" s="28"/>
      <c r="AJ699" s="28"/>
      <c r="AK699" s="4"/>
      <c r="AL699" s="4"/>
      <c r="AM699" s="4"/>
      <c r="AN699" s="4"/>
      <c r="AO699" s="4"/>
      <c r="AP699" s="4"/>
      <c r="AQ699" s="4"/>
      <c r="AR699" s="6"/>
      <c r="AS699" s="6"/>
      <c r="AT699" s="6"/>
      <c r="AU699" s="6"/>
      <c r="AV699" s="6"/>
      <c r="AW699" s="6"/>
      <c r="AX699" s="28"/>
      <c r="AY699" s="28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</row>
    <row r="700" spans="1:223" ht="20" customHeight="1">
      <c r="A700" s="46"/>
      <c r="B700" s="53"/>
      <c r="C700" s="185"/>
      <c r="D700" s="185"/>
      <c r="E700" s="185"/>
      <c r="F700" s="186"/>
      <c r="G700" s="275"/>
      <c r="H700" s="187"/>
      <c r="I700" s="193" t="s">
        <v>26</v>
      </c>
      <c r="J700" s="299">
        <v>44972</v>
      </c>
      <c r="K700" s="300">
        <v>4580679199725</v>
      </c>
      <c r="L700" s="201"/>
      <c r="M700" s="201"/>
      <c r="N700" s="24"/>
      <c r="O700" s="24"/>
      <c r="P700" s="24"/>
      <c r="Q700" s="24"/>
      <c r="R700" s="24"/>
      <c r="S700" s="6"/>
      <c r="T700" s="6"/>
      <c r="U700" s="6"/>
      <c r="V700" s="6"/>
      <c r="W700" s="6"/>
      <c r="X700" s="6"/>
      <c r="Y700" s="4"/>
      <c r="Z700" s="4"/>
      <c r="AA700" s="4"/>
      <c r="AB700" s="4"/>
      <c r="AC700" s="4"/>
      <c r="AD700" s="4"/>
      <c r="AE700" s="28"/>
      <c r="AF700" s="28"/>
      <c r="AG700" s="28"/>
      <c r="AH700" s="28"/>
      <c r="AI700" s="28"/>
      <c r="AJ700" s="28"/>
      <c r="AK700" s="4"/>
      <c r="AL700" s="4"/>
      <c r="AM700" s="4"/>
      <c r="AN700" s="4"/>
      <c r="AO700" s="4"/>
      <c r="AP700" s="4"/>
      <c r="AQ700" s="4"/>
      <c r="AR700" s="6"/>
      <c r="AS700" s="6"/>
      <c r="AT700" s="6"/>
      <c r="AU700" s="6"/>
      <c r="AV700" s="6"/>
      <c r="AW700" s="6"/>
      <c r="AX700" s="28"/>
      <c r="AY700" s="28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</row>
    <row r="701" spans="1:223" ht="20" customHeight="1">
      <c r="A701" s="46"/>
      <c r="B701" s="53"/>
      <c r="C701" s="47">
        <v>16</v>
      </c>
      <c r="D701" s="47">
        <v>3</v>
      </c>
      <c r="E701" s="47"/>
      <c r="F701" s="48">
        <v>6</v>
      </c>
      <c r="G701" s="274">
        <v>2500</v>
      </c>
      <c r="H701" s="49"/>
      <c r="I701" s="193" t="s">
        <v>22</v>
      </c>
      <c r="J701" s="299">
        <v>44973</v>
      </c>
      <c r="K701" s="300">
        <v>4580679199732</v>
      </c>
      <c r="L701" s="201"/>
      <c r="M701" s="201"/>
      <c r="N701" s="24"/>
      <c r="O701" s="24"/>
      <c r="P701" s="24"/>
      <c r="Q701" s="24"/>
      <c r="R701" s="24"/>
      <c r="S701" s="6" t="e">
        <f>#REF!*L701</f>
        <v>#REF!</v>
      </c>
      <c r="T701" s="6" t="e">
        <f>#REF!*M701</f>
        <v>#REF!</v>
      </c>
      <c r="U701" s="6"/>
      <c r="V701" s="6"/>
      <c r="W701" s="6"/>
      <c r="X701" s="6"/>
      <c r="Y701" s="4"/>
      <c r="Z701" s="4" t="s">
        <v>659</v>
      </c>
      <c r="AA701" s="4"/>
      <c r="AB701" s="4" t="str">
        <f t="shared" si="76"/>
        <v>R16U-C</v>
      </c>
      <c r="AC701" s="4">
        <f t="shared" si="74"/>
        <v>0</v>
      </c>
      <c r="AD701" s="4">
        <f t="shared" si="75"/>
        <v>0</v>
      </c>
      <c r="AE701" s="28"/>
      <c r="AF701" s="28"/>
      <c r="AG701" s="28"/>
      <c r="AH701" s="28"/>
      <c r="AI701" s="28"/>
      <c r="AJ701" s="28"/>
      <c r="AK701" s="4"/>
      <c r="AL701" s="4"/>
      <c r="AM701" s="4"/>
      <c r="AN701" s="4"/>
      <c r="AO701" s="4"/>
      <c r="AP701" s="4"/>
      <c r="AQ701" s="4"/>
      <c r="AR701" s="6"/>
      <c r="AS701" s="6"/>
      <c r="AT701" s="6"/>
      <c r="AU701" s="6"/>
      <c r="AV701" s="6"/>
      <c r="AW701" s="6"/>
      <c r="AX701" s="28"/>
      <c r="AY701" s="28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</row>
    <row r="702" spans="1:223" ht="20" customHeight="1">
      <c r="A702" s="46"/>
      <c r="B702" s="53"/>
      <c r="C702" s="185"/>
      <c r="D702" s="185"/>
      <c r="E702" s="185"/>
      <c r="F702" s="186"/>
      <c r="G702" s="275"/>
      <c r="H702" s="187"/>
      <c r="I702" s="193" t="s">
        <v>26</v>
      </c>
      <c r="J702" s="299">
        <v>44974</v>
      </c>
      <c r="K702" s="300">
        <v>4580679199749</v>
      </c>
      <c r="L702" s="201"/>
      <c r="M702" s="201"/>
      <c r="N702" s="24"/>
      <c r="O702" s="24"/>
      <c r="P702" s="24"/>
      <c r="Q702" s="24"/>
      <c r="R702" s="24"/>
      <c r="S702" s="6"/>
      <c r="T702" s="6"/>
      <c r="U702" s="6"/>
      <c r="V702" s="6"/>
      <c r="W702" s="6"/>
      <c r="X702" s="6"/>
      <c r="Y702" s="4"/>
      <c r="Z702" s="4"/>
      <c r="AA702" s="4"/>
      <c r="AB702" s="4"/>
      <c r="AC702" s="4"/>
      <c r="AD702" s="4"/>
      <c r="AE702" s="28"/>
      <c r="AF702" s="28"/>
      <c r="AG702" s="28"/>
      <c r="AH702" s="28"/>
      <c r="AI702" s="28"/>
      <c r="AJ702" s="28"/>
      <c r="AK702" s="4"/>
      <c r="AL702" s="4"/>
      <c r="AM702" s="4"/>
      <c r="AN702" s="4"/>
      <c r="AO702" s="4"/>
      <c r="AP702" s="4"/>
      <c r="AQ702" s="4"/>
      <c r="AR702" s="6"/>
      <c r="AS702" s="6"/>
      <c r="AT702" s="6"/>
      <c r="AU702" s="6"/>
      <c r="AV702" s="6"/>
      <c r="AW702" s="6"/>
      <c r="AX702" s="28"/>
      <c r="AY702" s="28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</row>
    <row r="703" spans="1:223" ht="20" customHeight="1">
      <c r="A703" s="46"/>
      <c r="B703" s="53"/>
      <c r="C703" s="47">
        <v>18</v>
      </c>
      <c r="D703" s="47">
        <v>4</v>
      </c>
      <c r="E703" s="47"/>
      <c r="F703" s="48">
        <v>6</v>
      </c>
      <c r="G703" s="274">
        <v>3000</v>
      </c>
      <c r="H703" s="49"/>
      <c r="I703" s="193" t="s">
        <v>22</v>
      </c>
      <c r="J703" s="299">
        <v>44975</v>
      </c>
      <c r="K703" s="300">
        <v>4580679199756</v>
      </c>
      <c r="L703" s="201"/>
      <c r="M703" s="201"/>
      <c r="N703" s="24"/>
      <c r="O703" s="24"/>
      <c r="P703" s="24"/>
      <c r="Q703" s="24"/>
      <c r="R703" s="24"/>
      <c r="S703" s="6" t="e">
        <f>#REF!*L703</f>
        <v>#REF!</v>
      </c>
      <c r="T703" s="6" t="e">
        <f>#REF!*M703</f>
        <v>#REF!</v>
      </c>
      <c r="U703" s="6"/>
      <c r="V703" s="6"/>
      <c r="W703" s="6"/>
      <c r="X703" s="6"/>
      <c r="Y703" s="4"/>
      <c r="Z703" s="4" t="s">
        <v>660</v>
      </c>
      <c r="AA703" s="4"/>
      <c r="AB703" s="4" t="str">
        <f t="shared" si="76"/>
        <v>R18U-C</v>
      </c>
      <c r="AC703" s="4">
        <f t="shared" si="74"/>
        <v>0</v>
      </c>
      <c r="AD703" s="4">
        <f t="shared" si="75"/>
        <v>0</v>
      </c>
      <c r="AE703" s="28"/>
      <c r="AF703" s="28"/>
      <c r="AG703" s="28"/>
      <c r="AH703" s="28"/>
      <c r="AI703" s="28"/>
      <c r="AJ703" s="28"/>
      <c r="AK703" s="4"/>
      <c r="AL703" s="4"/>
      <c r="AM703" s="4"/>
      <c r="AN703" s="4"/>
      <c r="AO703" s="4"/>
      <c r="AP703" s="4"/>
      <c r="AQ703" s="4"/>
      <c r="AR703" s="6"/>
      <c r="AS703" s="6"/>
      <c r="AT703" s="6"/>
      <c r="AU703" s="6"/>
      <c r="AV703" s="6"/>
      <c r="AW703" s="6"/>
      <c r="AX703" s="28"/>
      <c r="AY703" s="28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</row>
    <row r="704" spans="1:223" ht="20" customHeight="1">
      <c r="A704" s="46"/>
      <c r="B704" s="53"/>
      <c r="C704" s="185"/>
      <c r="D704" s="185"/>
      <c r="E704" s="185"/>
      <c r="F704" s="186"/>
      <c r="G704" s="275"/>
      <c r="H704" s="187"/>
      <c r="I704" s="193" t="s">
        <v>26</v>
      </c>
      <c r="J704" s="299">
        <v>44976</v>
      </c>
      <c r="K704" s="300">
        <v>4580679199763</v>
      </c>
      <c r="L704" s="201"/>
      <c r="M704" s="201"/>
      <c r="N704" s="24"/>
      <c r="O704" s="24"/>
      <c r="P704" s="24"/>
      <c r="Q704" s="24"/>
      <c r="R704" s="24"/>
      <c r="S704" s="6"/>
      <c r="T704" s="6"/>
      <c r="U704" s="6"/>
      <c r="V704" s="6"/>
      <c r="W704" s="6"/>
      <c r="X704" s="6"/>
      <c r="Y704" s="4"/>
      <c r="Z704" s="4"/>
      <c r="AA704" s="4"/>
      <c r="AB704" s="4"/>
      <c r="AC704" s="4"/>
      <c r="AD704" s="4"/>
      <c r="AE704" s="28"/>
      <c r="AF704" s="28"/>
      <c r="AG704" s="28"/>
      <c r="AH704" s="28"/>
      <c r="AI704" s="28"/>
      <c r="AJ704" s="28"/>
      <c r="AK704" s="4"/>
      <c r="AL704" s="4"/>
      <c r="AM704" s="4"/>
      <c r="AN704" s="4"/>
      <c r="AO704" s="4"/>
      <c r="AP704" s="4"/>
      <c r="AQ704" s="4"/>
      <c r="AR704" s="6"/>
      <c r="AS704" s="6"/>
      <c r="AT704" s="6"/>
      <c r="AU704" s="6"/>
      <c r="AV704" s="6"/>
      <c r="AW704" s="6"/>
      <c r="AX704" s="28"/>
      <c r="AY704" s="28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</row>
    <row r="705" spans="1:223" ht="20" customHeight="1">
      <c r="A705" s="72"/>
      <c r="B705" s="53"/>
      <c r="C705" s="47">
        <v>21</v>
      </c>
      <c r="D705" s="47">
        <v>4</v>
      </c>
      <c r="E705" s="47"/>
      <c r="F705" s="48">
        <v>6</v>
      </c>
      <c r="G705" s="274">
        <v>5000</v>
      </c>
      <c r="H705" s="49"/>
      <c r="I705" s="193" t="s">
        <v>22</v>
      </c>
      <c r="J705" s="299">
        <v>44977</v>
      </c>
      <c r="K705" s="300">
        <v>4580679199770</v>
      </c>
      <c r="L705" s="201"/>
      <c r="M705" s="201"/>
      <c r="N705" s="24"/>
      <c r="O705" s="24"/>
      <c r="P705" s="24"/>
      <c r="Q705" s="24"/>
      <c r="R705" s="24"/>
      <c r="S705" s="6" t="e">
        <f>#REF!*L705</f>
        <v>#REF!</v>
      </c>
      <c r="T705" s="6" t="e">
        <f>#REF!*M705</f>
        <v>#REF!</v>
      </c>
      <c r="U705" s="6"/>
      <c r="V705" s="6"/>
      <c r="W705" s="6"/>
      <c r="X705" s="6"/>
      <c r="Y705" s="4"/>
      <c r="Z705" s="4" t="s">
        <v>661</v>
      </c>
      <c r="AA705" s="4"/>
      <c r="AB705" s="4" t="str">
        <f t="shared" si="76"/>
        <v>R21U-C</v>
      </c>
      <c r="AC705" s="4">
        <f t="shared" si="74"/>
        <v>0</v>
      </c>
      <c r="AD705" s="4">
        <f t="shared" si="75"/>
        <v>0</v>
      </c>
      <c r="AE705" s="28"/>
      <c r="AF705" s="28"/>
      <c r="AG705" s="28"/>
      <c r="AH705" s="28"/>
      <c r="AI705" s="28"/>
      <c r="AJ705" s="28"/>
      <c r="AK705" s="4"/>
      <c r="AL705" s="4"/>
      <c r="AM705" s="4"/>
      <c r="AN705" s="4"/>
      <c r="AO705" s="4"/>
      <c r="AP705" s="4"/>
      <c r="AQ705" s="4"/>
      <c r="AR705" s="6"/>
      <c r="AS705" s="6"/>
      <c r="AT705" s="6"/>
      <c r="AU705" s="6"/>
      <c r="AV705" s="6"/>
      <c r="AW705" s="6"/>
      <c r="AX705" s="28"/>
      <c r="AY705" s="28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</row>
    <row r="706" spans="1:223" ht="20" customHeight="1">
      <c r="A706" s="72"/>
      <c r="B706" s="53"/>
      <c r="C706" s="185"/>
      <c r="D706" s="185"/>
      <c r="E706" s="185"/>
      <c r="F706" s="186"/>
      <c r="G706" s="275"/>
      <c r="H706" s="187"/>
      <c r="I706" s="193" t="s">
        <v>26</v>
      </c>
      <c r="J706" s="299">
        <v>44978</v>
      </c>
      <c r="K706" s="300">
        <v>4580679199787</v>
      </c>
      <c r="L706" s="201"/>
      <c r="M706" s="201"/>
      <c r="N706" s="24"/>
      <c r="O706" s="24"/>
      <c r="P706" s="24"/>
      <c r="Q706" s="24"/>
      <c r="R706" s="24"/>
      <c r="S706" s="6"/>
      <c r="T706" s="6"/>
      <c r="U706" s="6"/>
      <c r="V706" s="6"/>
      <c r="W706" s="6"/>
      <c r="X706" s="6"/>
      <c r="Y706" s="4"/>
      <c r="Z706" s="4"/>
      <c r="AA706" s="4"/>
      <c r="AB706" s="4"/>
      <c r="AC706" s="4"/>
      <c r="AD706" s="4"/>
      <c r="AE706" s="28"/>
      <c r="AF706" s="28"/>
      <c r="AG706" s="28"/>
      <c r="AH706" s="28"/>
      <c r="AI706" s="28"/>
      <c r="AJ706" s="28"/>
      <c r="AK706" s="4"/>
      <c r="AL706" s="4"/>
      <c r="AM706" s="4"/>
      <c r="AN706" s="4"/>
      <c r="AO706" s="4"/>
      <c r="AP706" s="4"/>
      <c r="AQ706" s="4"/>
      <c r="AR706" s="6"/>
      <c r="AS706" s="6"/>
      <c r="AT706" s="6"/>
      <c r="AU706" s="6"/>
      <c r="AV706" s="6"/>
      <c r="AW706" s="6"/>
      <c r="AX706" s="28"/>
      <c r="AY706" s="28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</row>
    <row r="707" spans="1:223" ht="20" customHeight="1">
      <c r="A707" s="3"/>
      <c r="B707" s="2"/>
      <c r="C707" s="47">
        <v>25</v>
      </c>
      <c r="D707" s="47">
        <v>4</v>
      </c>
      <c r="E707" s="47"/>
      <c r="F707" s="48">
        <v>6</v>
      </c>
      <c r="G707" s="274">
        <v>6500</v>
      </c>
      <c r="H707" s="49"/>
      <c r="I707" s="193" t="s">
        <v>22</v>
      </c>
      <c r="J707" s="299">
        <v>44979</v>
      </c>
      <c r="K707" s="300">
        <v>4580679199794</v>
      </c>
      <c r="L707" s="201"/>
      <c r="M707" s="201"/>
      <c r="N707" s="5"/>
      <c r="O707" s="5"/>
      <c r="P707" s="5"/>
      <c r="Q707" s="5"/>
      <c r="R707" s="5"/>
      <c r="S707" s="6" t="e">
        <f>#REF!*L707</f>
        <v>#REF!</v>
      </c>
      <c r="T707" s="6" t="e">
        <f>#REF!*M707</f>
        <v>#REF!</v>
      </c>
      <c r="U707" s="6"/>
      <c r="V707" s="6"/>
      <c r="W707" s="6"/>
      <c r="X707" s="6"/>
      <c r="Y707" s="4"/>
      <c r="Z707" s="4" t="s">
        <v>662</v>
      </c>
      <c r="AA707" s="4"/>
      <c r="AB707" s="4" t="str">
        <f t="shared" si="76"/>
        <v>R25U-C</v>
      </c>
      <c r="AC707" s="4">
        <f t="shared" si="74"/>
        <v>0</v>
      </c>
      <c r="AD707" s="4">
        <f t="shared" si="75"/>
        <v>0</v>
      </c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6"/>
      <c r="AS707" s="6"/>
      <c r="AT707" s="6"/>
      <c r="AU707" s="6"/>
      <c r="AV707" s="6"/>
      <c r="AW707" s="6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</row>
    <row r="708" spans="1:223" ht="20" customHeight="1">
      <c r="A708" s="3"/>
      <c r="B708" s="2"/>
      <c r="C708" s="185"/>
      <c r="D708" s="185"/>
      <c r="E708" s="185"/>
      <c r="F708" s="186"/>
      <c r="G708" s="275"/>
      <c r="H708" s="187"/>
      <c r="I708" s="193" t="s">
        <v>26</v>
      </c>
      <c r="J708" s="299">
        <v>44980</v>
      </c>
      <c r="K708" s="300">
        <v>4580679199800</v>
      </c>
      <c r="L708" s="201"/>
      <c r="M708" s="201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6"/>
      <c r="AS708" s="6"/>
      <c r="AT708" s="6"/>
      <c r="AU708" s="6"/>
      <c r="AV708" s="6"/>
      <c r="AW708" s="6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</row>
    <row r="709" spans="1:223" ht="20" customHeight="1">
      <c r="A709" s="313" t="s">
        <v>663</v>
      </c>
      <c r="B709" s="313"/>
      <c r="C709" s="313"/>
      <c r="D709" s="313"/>
      <c r="E709" s="313"/>
      <c r="F709" s="313"/>
      <c r="G709" s="285"/>
      <c r="H709" s="93"/>
      <c r="I709" s="49"/>
      <c r="J709" s="62"/>
      <c r="K709" s="215"/>
      <c r="L709" s="88"/>
      <c r="M709" s="88"/>
      <c r="N709" s="25"/>
      <c r="O709" s="25"/>
      <c r="P709" s="25"/>
      <c r="Q709" s="25"/>
      <c r="R709" s="25"/>
      <c r="S709" s="6"/>
      <c r="T709" s="6"/>
      <c r="U709" s="6"/>
      <c r="V709" s="6"/>
      <c r="W709" s="6"/>
      <c r="X709" s="6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</row>
    <row r="710" spans="1:223" ht="20" customHeight="1">
      <c r="A710" s="18"/>
      <c r="B710" s="9"/>
      <c r="C710" s="18"/>
      <c r="D710" s="18"/>
      <c r="E710" s="18"/>
      <c r="F710" s="18"/>
      <c r="G710" s="281"/>
      <c r="H710" s="75"/>
      <c r="I710" s="49"/>
      <c r="J710" s="62"/>
      <c r="K710" s="33"/>
      <c r="L710" s="34"/>
      <c r="M710" s="34"/>
      <c r="N710" s="34"/>
      <c r="O710" s="34"/>
      <c r="P710" s="21"/>
      <c r="Q710" s="21"/>
      <c r="R710" s="21" t="s">
        <v>2</v>
      </c>
      <c r="S710" s="6"/>
      <c r="T710" s="6"/>
      <c r="U710" s="6"/>
      <c r="V710" s="6"/>
      <c r="W710" s="6"/>
      <c r="X710" s="6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</row>
    <row r="711" spans="1:223" ht="20" customHeight="1">
      <c r="A711" s="38"/>
      <c r="B711" s="39"/>
      <c r="C711" s="265" t="s">
        <v>3</v>
      </c>
      <c r="D711" s="265" t="s">
        <v>4</v>
      </c>
      <c r="E711" s="265" t="s">
        <v>5</v>
      </c>
      <c r="F711" s="265" t="s">
        <v>6</v>
      </c>
      <c r="G711" s="265" t="s">
        <v>1458</v>
      </c>
      <c r="H711" s="267" t="s">
        <v>1460</v>
      </c>
      <c r="I711" s="265"/>
      <c r="J711" s="266" t="s">
        <v>1459</v>
      </c>
      <c r="K711" s="212" t="s">
        <v>7</v>
      </c>
      <c r="L711" s="41" t="s">
        <v>664</v>
      </c>
      <c r="M711" s="41" t="s">
        <v>665</v>
      </c>
      <c r="N711" s="41"/>
      <c r="O711" s="41"/>
      <c r="P711" s="42"/>
      <c r="Q711" s="42"/>
      <c r="R711" s="42"/>
      <c r="S711" s="6" t="s">
        <v>10</v>
      </c>
      <c r="T711" s="6" t="s">
        <v>11</v>
      </c>
      <c r="U711" s="6" t="s">
        <v>12</v>
      </c>
      <c r="V711" s="6" t="s">
        <v>13</v>
      </c>
      <c r="W711" s="6" t="s">
        <v>14</v>
      </c>
      <c r="X711" s="6" t="s">
        <v>15</v>
      </c>
      <c r="Y711" s="6" t="s">
        <v>16</v>
      </c>
      <c r="Z711" s="4" t="s">
        <v>17</v>
      </c>
      <c r="AA711" s="4" t="s">
        <v>18</v>
      </c>
      <c r="AB711" s="4" t="s">
        <v>19</v>
      </c>
      <c r="AC711" s="4" t="s">
        <v>10</v>
      </c>
      <c r="AD711" s="4" t="s">
        <v>11</v>
      </c>
      <c r="AE711" s="4" t="s">
        <v>12</v>
      </c>
      <c r="AF711" s="4" t="s">
        <v>13</v>
      </c>
      <c r="AG711" s="4" t="s">
        <v>14</v>
      </c>
      <c r="AH711" s="4" t="s">
        <v>15</v>
      </c>
      <c r="AI711" s="4"/>
      <c r="AJ711" s="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</row>
    <row r="712" spans="1:223" ht="20" customHeight="1">
      <c r="A712" s="46"/>
      <c r="B712" s="9" t="s">
        <v>666</v>
      </c>
      <c r="C712" s="47">
        <v>31</v>
      </c>
      <c r="D712" s="47">
        <v>11</v>
      </c>
      <c r="E712" s="47"/>
      <c r="F712" s="48">
        <v>6</v>
      </c>
      <c r="G712" s="274">
        <v>9000</v>
      </c>
      <c r="H712" s="49"/>
      <c r="I712" s="198" t="s">
        <v>667</v>
      </c>
      <c r="J712" s="297">
        <v>44981</v>
      </c>
      <c r="K712" s="298">
        <v>4580679199817</v>
      </c>
      <c r="L712" s="199"/>
      <c r="M712" s="199"/>
      <c r="N712" s="41"/>
      <c r="O712" s="22"/>
      <c r="P712" s="51"/>
      <c r="Q712" s="51"/>
      <c r="R712" s="51"/>
      <c r="S712" s="6" t="e">
        <f>#REF!*L712</f>
        <v>#REF!</v>
      </c>
      <c r="T712" s="6" t="e">
        <f>#REF!*M712</f>
        <v>#REF!</v>
      </c>
      <c r="U712" s="6"/>
      <c r="V712" s="6"/>
      <c r="W712" s="6"/>
      <c r="X712" s="6"/>
      <c r="Y712" s="4"/>
      <c r="Z712" s="4" t="s">
        <v>668</v>
      </c>
      <c r="AA712" s="4"/>
      <c r="AB712" s="4" t="s">
        <v>669</v>
      </c>
      <c r="AC712" s="4">
        <f>L712</f>
        <v>0</v>
      </c>
      <c r="AD712" s="4">
        <f>+M712</f>
        <v>0</v>
      </c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6"/>
      <c r="AS712" s="6"/>
      <c r="AT712" s="6"/>
      <c r="AU712" s="6"/>
      <c r="AV712" s="6"/>
      <c r="AW712" s="6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</row>
    <row r="713" spans="1:223" ht="20" customHeight="1">
      <c r="A713" s="46"/>
      <c r="B713" s="9"/>
      <c r="C713" s="185"/>
      <c r="D713" s="185"/>
      <c r="E713" s="185"/>
      <c r="F713" s="186"/>
      <c r="G713" s="275"/>
      <c r="H713" s="187"/>
      <c r="I713" s="200" t="s">
        <v>670</v>
      </c>
      <c r="J713" s="299">
        <v>44982</v>
      </c>
      <c r="K713" s="300">
        <v>4580679199824</v>
      </c>
      <c r="L713" s="236"/>
      <c r="M713" s="236"/>
      <c r="N713" s="41"/>
      <c r="O713" s="22"/>
      <c r="P713" s="22"/>
      <c r="Q713" s="51"/>
      <c r="R713" s="51"/>
      <c r="S713" s="6"/>
      <c r="T713" s="6"/>
      <c r="U713" s="6"/>
      <c r="V713" s="6"/>
      <c r="W713" s="6"/>
      <c r="X713" s="6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6"/>
      <c r="AS713" s="6"/>
      <c r="AT713" s="6"/>
      <c r="AU713" s="6"/>
      <c r="AV713" s="6"/>
      <c r="AW713" s="6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</row>
    <row r="714" spans="1:223" ht="20" customHeight="1">
      <c r="A714" s="46"/>
      <c r="B714" s="53" t="s">
        <v>671</v>
      </c>
      <c r="C714" s="47">
        <v>29</v>
      </c>
      <c r="D714" s="47">
        <v>13</v>
      </c>
      <c r="E714" s="47"/>
      <c r="F714" s="48">
        <v>6</v>
      </c>
      <c r="G714" s="274">
        <v>9000</v>
      </c>
      <c r="H714" s="49"/>
      <c r="I714" s="200" t="s">
        <v>667</v>
      </c>
      <c r="J714" s="299">
        <v>44983</v>
      </c>
      <c r="K714" s="300">
        <v>4580679199831</v>
      </c>
      <c r="L714" s="201"/>
      <c r="M714" s="201"/>
      <c r="N714" s="41"/>
      <c r="O714" s="79"/>
      <c r="P714" s="51"/>
      <c r="Q714" s="51"/>
      <c r="R714" s="51"/>
      <c r="S714" s="6" t="e">
        <f>#REF!*L714</f>
        <v>#REF!</v>
      </c>
      <c r="T714" s="6" t="e">
        <f>#REF!*M714</f>
        <v>#REF!</v>
      </c>
      <c r="U714" s="6"/>
      <c r="V714" s="6"/>
      <c r="W714" s="6"/>
      <c r="X714" s="6"/>
      <c r="Y714" s="4"/>
      <c r="Z714" s="4" t="s">
        <v>672</v>
      </c>
      <c r="AA714" s="4"/>
      <c r="AB714" s="4" t="s">
        <v>673</v>
      </c>
      <c r="AC714" s="4">
        <f>L714</f>
        <v>0</v>
      </c>
      <c r="AD714" s="4">
        <f>+M714</f>
        <v>0</v>
      </c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6"/>
      <c r="AS714" s="6"/>
      <c r="AT714" s="6"/>
      <c r="AU714" s="6"/>
      <c r="AV714" s="6"/>
      <c r="AW714" s="6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</row>
    <row r="715" spans="1:223" ht="20" customHeight="1">
      <c r="A715" s="46"/>
      <c r="B715" s="53"/>
      <c r="C715" s="185"/>
      <c r="D715" s="185"/>
      <c r="E715" s="185"/>
      <c r="F715" s="186"/>
      <c r="G715" s="275"/>
      <c r="H715" s="187"/>
      <c r="I715" s="200" t="s">
        <v>670</v>
      </c>
      <c r="J715" s="299">
        <v>44984</v>
      </c>
      <c r="K715" s="300">
        <v>4580679199848</v>
      </c>
      <c r="L715" s="203"/>
      <c r="M715" s="203"/>
      <c r="N715" s="41"/>
      <c r="O715" s="79"/>
      <c r="P715" s="51"/>
      <c r="Q715" s="51"/>
      <c r="R715" s="51"/>
      <c r="S715" s="6"/>
      <c r="T715" s="6"/>
      <c r="U715" s="6"/>
      <c r="V715" s="6"/>
      <c r="W715" s="6"/>
      <c r="X715" s="6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6"/>
      <c r="AS715" s="6"/>
      <c r="AT715" s="6"/>
      <c r="AU715" s="6"/>
      <c r="AV715" s="6"/>
      <c r="AW715" s="6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</row>
    <row r="716" spans="1:223" ht="20" customHeight="1">
      <c r="A716" s="3"/>
      <c r="B716" s="53" t="s">
        <v>674</v>
      </c>
      <c r="C716" s="47">
        <v>31</v>
      </c>
      <c r="D716" s="47">
        <v>7</v>
      </c>
      <c r="E716" s="47"/>
      <c r="F716" s="48">
        <v>6</v>
      </c>
      <c r="G716" s="274">
        <v>9000</v>
      </c>
      <c r="H716" s="49"/>
      <c r="I716" s="200" t="s">
        <v>667</v>
      </c>
      <c r="J716" s="299">
        <v>44985</v>
      </c>
      <c r="K716" s="300">
        <v>4580679199855</v>
      </c>
      <c r="L716" s="201"/>
      <c r="M716" s="201"/>
      <c r="N716" s="41"/>
      <c r="O716" s="79"/>
      <c r="P716" s="51"/>
      <c r="Q716" s="51"/>
      <c r="R716" s="51"/>
      <c r="S716" s="6" t="e">
        <f>#REF!*L716</f>
        <v>#REF!</v>
      </c>
      <c r="T716" s="6" t="e">
        <f>#REF!*M716</f>
        <v>#REF!</v>
      </c>
      <c r="U716" s="6"/>
      <c r="V716" s="6"/>
      <c r="W716" s="6"/>
      <c r="X716" s="6"/>
      <c r="Y716" s="4"/>
      <c r="Z716" s="4" t="s">
        <v>675</v>
      </c>
      <c r="AA716" s="4"/>
      <c r="AB716" s="4" t="s">
        <v>676</v>
      </c>
      <c r="AC716" s="4">
        <f>L716</f>
        <v>0</v>
      </c>
      <c r="AD716" s="4">
        <f>+M716</f>
        <v>0</v>
      </c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6"/>
      <c r="AS716" s="6"/>
      <c r="AT716" s="6"/>
      <c r="AU716" s="6"/>
      <c r="AV716" s="6"/>
      <c r="AW716" s="6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</row>
    <row r="717" spans="1:223" ht="20" customHeight="1">
      <c r="A717" s="46"/>
      <c r="B717" s="53"/>
      <c r="C717" s="185"/>
      <c r="D717" s="185"/>
      <c r="E717" s="185"/>
      <c r="F717" s="186"/>
      <c r="G717" s="275"/>
      <c r="H717" s="187"/>
      <c r="I717" s="200" t="s">
        <v>670</v>
      </c>
      <c r="J717" s="299">
        <v>44986</v>
      </c>
      <c r="K717" s="300">
        <v>4580679199862</v>
      </c>
      <c r="L717" s="203"/>
      <c r="M717" s="203"/>
      <c r="N717" s="79"/>
      <c r="O717" s="79"/>
      <c r="P717" s="51"/>
      <c r="Q717" s="51"/>
      <c r="R717" s="51"/>
      <c r="S717" s="6"/>
      <c r="T717" s="6"/>
      <c r="U717" s="6"/>
      <c r="V717" s="6"/>
      <c r="W717" s="6"/>
      <c r="X717" s="6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6"/>
      <c r="AS717" s="6"/>
      <c r="AT717" s="6"/>
      <c r="AU717" s="6"/>
      <c r="AV717" s="6"/>
      <c r="AW717" s="6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</row>
    <row r="718" spans="1:223" ht="20" customHeight="1">
      <c r="A718" s="312" t="s">
        <v>677</v>
      </c>
      <c r="B718" s="312"/>
      <c r="C718" s="312"/>
      <c r="D718" s="312"/>
      <c r="E718" s="312"/>
      <c r="F718" s="312"/>
      <c r="G718" s="288"/>
      <c r="H718" s="98"/>
      <c r="I718" s="49"/>
      <c r="J718" s="62"/>
      <c r="K718" s="33"/>
      <c r="L718" s="100"/>
      <c r="M718" s="100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</row>
    <row r="719" spans="1:223" ht="20" customHeight="1">
      <c r="A719" s="18"/>
      <c r="B719" s="9"/>
      <c r="C719" s="13"/>
      <c r="D719" s="13"/>
      <c r="E719" s="13"/>
      <c r="F719" s="13"/>
      <c r="G719" s="288"/>
      <c r="H719" s="98"/>
      <c r="I719" s="49"/>
      <c r="J719" s="62"/>
      <c r="K719" s="33"/>
      <c r="L719" s="34"/>
      <c r="M719" s="34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</row>
    <row r="720" spans="1:223" ht="20" customHeight="1">
      <c r="A720" s="38"/>
      <c r="B720" s="39"/>
      <c r="C720" s="265" t="s">
        <v>3</v>
      </c>
      <c r="D720" s="265" t="s">
        <v>4</v>
      </c>
      <c r="E720" s="265" t="s">
        <v>5</v>
      </c>
      <c r="F720" s="265" t="s">
        <v>6</v>
      </c>
      <c r="G720" s="265" t="s">
        <v>1458</v>
      </c>
      <c r="H720" s="267" t="s">
        <v>1460</v>
      </c>
      <c r="I720" s="265"/>
      <c r="J720" s="266" t="s">
        <v>1459</v>
      </c>
      <c r="K720" s="212" t="s">
        <v>7</v>
      </c>
      <c r="L720" s="41" t="s">
        <v>8</v>
      </c>
      <c r="M720" s="41" t="s">
        <v>9</v>
      </c>
      <c r="N720" s="5"/>
      <c r="O720" s="5"/>
      <c r="P720" s="5"/>
      <c r="Q720" s="5"/>
      <c r="R720" s="5"/>
      <c r="S720" s="6" t="s">
        <v>10</v>
      </c>
      <c r="T720" s="6" t="s">
        <v>11</v>
      </c>
      <c r="U720" s="6" t="s">
        <v>12</v>
      </c>
      <c r="V720" s="6" t="s">
        <v>13</v>
      </c>
      <c r="W720" s="6" t="s">
        <v>14</v>
      </c>
      <c r="X720" s="6" t="s">
        <v>15</v>
      </c>
      <c r="Y720" s="6" t="s">
        <v>16</v>
      </c>
      <c r="Z720" s="4" t="s">
        <v>17</v>
      </c>
      <c r="AA720" s="4" t="s">
        <v>18</v>
      </c>
      <c r="AB720" s="4" t="s">
        <v>19</v>
      </c>
      <c r="AC720" s="4" t="s">
        <v>10</v>
      </c>
      <c r="AD720" s="4" t="s">
        <v>11</v>
      </c>
      <c r="AE720" s="4" t="s">
        <v>12</v>
      </c>
      <c r="AF720" s="4" t="s">
        <v>13</v>
      </c>
      <c r="AG720" s="4" t="s">
        <v>14</v>
      </c>
      <c r="AH720" s="4" t="s">
        <v>15</v>
      </c>
      <c r="AI720" s="4"/>
      <c r="AJ720" s="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</row>
    <row r="721" spans="1:221" ht="20" customHeight="1">
      <c r="A721" s="46"/>
      <c r="B721" s="9" t="s">
        <v>678</v>
      </c>
      <c r="C721" s="47">
        <v>11</v>
      </c>
      <c r="D721" s="47">
        <v>5.5</v>
      </c>
      <c r="E721" s="47"/>
      <c r="F721" s="48">
        <v>24</v>
      </c>
      <c r="G721" s="274">
        <v>2000</v>
      </c>
      <c r="H721" s="49"/>
      <c r="I721" s="187" t="s">
        <v>22</v>
      </c>
      <c r="J721" s="297">
        <v>44987</v>
      </c>
      <c r="K721" s="298">
        <v>4580679199879</v>
      </c>
      <c r="L721" s="199"/>
      <c r="M721" s="199"/>
      <c r="N721" s="5"/>
      <c r="O721" s="5"/>
      <c r="P721" s="5"/>
      <c r="Q721" s="5"/>
      <c r="R721" s="5"/>
      <c r="S721" s="6" t="e">
        <f>#REF!*L721</f>
        <v>#REF!</v>
      </c>
      <c r="T721" s="6" t="e">
        <f>#REF!*M721</f>
        <v>#REF!</v>
      </c>
      <c r="U721" s="6"/>
      <c r="V721" s="6"/>
      <c r="W721" s="6"/>
      <c r="X721" s="6"/>
      <c r="Y721" s="4"/>
      <c r="Z721" s="4" t="s">
        <v>679</v>
      </c>
      <c r="AA721" s="4"/>
      <c r="AB721" s="4" t="s">
        <v>680</v>
      </c>
      <c r="AC721" s="4">
        <f>L721</f>
        <v>0</v>
      </c>
      <c r="AD721" s="4">
        <f>+M721</f>
        <v>0</v>
      </c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6"/>
      <c r="AS721" s="6"/>
      <c r="AT721" s="6"/>
      <c r="AU721" s="6"/>
      <c r="AV721" s="6"/>
      <c r="AW721" s="6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</row>
    <row r="722" spans="1:221" ht="20" customHeight="1">
      <c r="A722" s="46"/>
      <c r="B722" s="9"/>
      <c r="C722" s="246"/>
      <c r="D722" s="185"/>
      <c r="E722" s="185"/>
      <c r="F722" s="186"/>
      <c r="G722" s="275"/>
      <c r="H722" s="187"/>
      <c r="I722" s="193" t="s">
        <v>26</v>
      </c>
      <c r="J722" s="299">
        <v>44988</v>
      </c>
      <c r="K722" s="300">
        <v>4580679199886</v>
      </c>
      <c r="L722" s="245"/>
      <c r="M722" s="24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6"/>
      <c r="AS722" s="6"/>
      <c r="AT722" s="6"/>
      <c r="AU722" s="6"/>
      <c r="AV722" s="6"/>
      <c r="AW722" s="6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</row>
    <row r="723" spans="1:221" ht="20" customHeight="1">
      <c r="A723" s="46"/>
      <c r="B723" s="9" t="s">
        <v>681</v>
      </c>
      <c r="C723" s="47">
        <v>13</v>
      </c>
      <c r="D723" s="47">
        <v>8</v>
      </c>
      <c r="E723" s="47"/>
      <c r="F723" s="48">
        <v>18</v>
      </c>
      <c r="G723" s="274">
        <v>4500</v>
      </c>
      <c r="H723" s="49"/>
      <c r="I723" s="193" t="s">
        <v>22</v>
      </c>
      <c r="J723" s="299">
        <v>44989</v>
      </c>
      <c r="K723" s="300">
        <v>4580679199893</v>
      </c>
      <c r="L723" s="201"/>
      <c r="M723" s="201"/>
      <c r="N723" s="5"/>
      <c r="O723" s="5"/>
      <c r="P723" s="5"/>
      <c r="Q723" s="5"/>
      <c r="R723" s="5"/>
      <c r="S723" s="6" t="e">
        <f>#REF!*L723</f>
        <v>#REF!</v>
      </c>
      <c r="T723" s="6" t="e">
        <f>#REF!*M723</f>
        <v>#REF!</v>
      </c>
      <c r="U723" s="6"/>
      <c r="V723" s="6"/>
      <c r="W723" s="6"/>
      <c r="X723" s="6"/>
      <c r="Y723" s="4"/>
      <c r="Z723" s="4" t="s">
        <v>682</v>
      </c>
      <c r="AA723" s="4"/>
      <c r="AB723" s="4" t="s">
        <v>683</v>
      </c>
      <c r="AC723" s="4">
        <f>L723</f>
        <v>0</v>
      </c>
      <c r="AD723" s="4">
        <f>+M723</f>
        <v>0</v>
      </c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6"/>
      <c r="AS723" s="6"/>
      <c r="AT723" s="6"/>
      <c r="AU723" s="6"/>
      <c r="AV723" s="6"/>
      <c r="AW723" s="6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</row>
    <row r="724" spans="1:221" ht="20" customHeight="1">
      <c r="A724" s="46"/>
      <c r="B724" s="9"/>
      <c r="C724" s="185"/>
      <c r="D724" s="185"/>
      <c r="E724" s="185"/>
      <c r="F724" s="186"/>
      <c r="G724" s="275"/>
      <c r="H724" s="187"/>
      <c r="I724" s="193" t="s">
        <v>26</v>
      </c>
      <c r="J724" s="299">
        <v>44990</v>
      </c>
      <c r="K724" s="300">
        <v>4580679199909</v>
      </c>
      <c r="L724" s="245"/>
      <c r="M724" s="24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6"/>
      <c r="AS724" s="6"/>
      <c r="AT724" s="6"/>
      <c r="AU724" s="6"/>
      <c r="AV724" s="6"/>
      <c r="AW724" s="6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</row>
    <row r="725" spans="1:221" ht="20" customHeight="1">
      <c r="A725" s="46"/>
      <c r="B725" s="9" t="s">
        <v>684</v>
      </c>
      <c r="C725" s="47">
        <v>5</v>
      </c>
      <c r="D725" s="47">
        <v>6.5</v>
      </c>
      <c r="E725" s="47"/>
      <c r="F725" s="48">
        <v>45</v>
      </c>
      <c r="G725" s="274">
        <v>1200</v>
      </c>
      <c r="H725" s="49"/>
      <c r="I725" s="193" t="s">
        <v>22</v>
      </c>
      <c r="J725" s="299">
        <v>44991</v>
      </c>
      <c r="K725" s="300">
        <v>4580679199916</v>
      </c>
      <c r="L725" s="201"/>
      <c r="M725" s="201"/>
      <c r="N725" s="5"/>
      <c r="O725" s="5"/>
      <c r="P725" s="5"/>
      <c r="Q725" s="5"/>
      <c r="R725" s="5"/>
      <c r="S725" s="6" t="e">
        <f>#REF!*L725</f>
        <v>#REF!</v>
      </c>
      <c r="T725" s="6" t="e">
        <f>#REF!*M725</f>
        <v>#REF!</v>
      </c>
      <c r="U725" s="6"/>
      <c r="V725" s="6"/>
      <c r="W725" s="6"/>
      <c r="X725" s="6"/>
      <c r="Y725" s="4"/>
      <c r="Z725" s="4" t="s">
        <v>685</v>
      </c>
      <c r="AA725" s="4"/>
      <c r="AB725" s="4" t="s">
        <v>686</v>
      </c>
      <c r="AC725" s="4">
        <f>L725</f>
        <v>0</v>
      </c>
      <c r="AD725" s="4">
        <f>+M725</f>
        <v>0</v>
      </c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6"/>
      <c r="AS725" s="6"/>
      <c r="AT725" s="6"/>
      <c r="AU725" s="6"/>
      <c r="AV725" s="6"/>
      <c r="AW725" s="6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</row>
    <row r="726" spans="1:221" ht="20" customHeight="1">
      <c r="A726" s="46"/>
      <c r="B726" s="9"/>
      <c r="C726" s="185"/>
      <c r="D726" s="185"/>
      <c r="E726" s="185"/>
      <c r="F726" s="186"/>
      <c r="G726" s="275"/>
      <c r="H726" s="187"/>
      <c r="I726" s="193" t="s">
        <v>26</v>
      </c>
      <c r="J726" s="299">
        <v>44992</v>
      </c>
      <c r="K726" s="300">
        <v>4580679199923</v>
      </c>
      <c r="L726" s="201"/>
      <c r="M726" s="201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6"/>
      <c r="AS726" s="6"/>
      <c r="AT726" s="6"/>
      <c r="AU726" s="6"/>
      <c r="AV726" s="6"/>
      <c r="AW726" s="6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</row>
    <row r="727" spans="1:221" ht="20" customHeight="1">
      <c r="A727" s="3"/>
      <c r="B727" s="2"/>
      <c r="C727" s="47">
        <v>9</v>
      </c>
      <c r="D727" s="47">
        <v>11.5</v>
      </c>
      <c r="E727" s="47"/>
      <c r="F727" s="48">
        <v>21</v>
      </c>
      <c r="G727" s="274">
        <v>1500</v>
      </c>
      <c r="H727" s="49"/>
      <c r="I727" s="193" t="s">
        <v>22</v>
      </c>
      <c r="J727" s="299">
        <v>44993</v>
      </c>
      <c r="K727" s="300">
        <v>4580679199930</v>
      </c>
      <c r="L727" s="201"/>
      <c r="M727" s="201"/>
      <c r="N727" s="5"/>
      <c r="O727" s="5"/>
      <c r="P727" s="5"/>
      <c r="Q727" s="5"/>
      <c r="R727" s="5"/>
      <c r="S727" s="6" t="e">
        <f>#REF!*L727</f>
        <v>#REF!</v>
      </c>
      <c r="T727" s="6" t="e">
        <f>#REF!*M727</f>
        <v>#REF!</v>
      </c>
      <c r="U727" s="6"/>
      <c r="V727" s="6"/>
      <c r="W727" s="6"/>
      <c r="X727" s="6"/>
      <c r="Y727" s="4"/>
      <c r="Z727" s="4" t="s">
        <v>687</v>
      </c>
      <c r="AA727" s="4"/>
      <c r="AB727" s="4" t="s">
        <v>688</v>
      </c>
      <c r="AC727" s="4">
        <f>L727</f>
        <v>0</v>
      </c>
      <c r="AD727" s="4">
        <f>+M727</f>
        <v>0</v>
      </c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6"/>
      <c r="AS727" s="6"/>
      <c r="AT727" s="6"/>
      <c r="AU727" s="6"/>
      <c r="AV727" s="6"/>
      <c r="AW727" s="6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</row>
    <row r="728" spans="1:221" ht="20" customHeight="1">
      <c r="A728" s="3"/>
      <c r="B728" s="2"/>
      <c r="C728" s="185"/>
      <c r="D728" s="185"/>
      <c r="E728" s="185"/>
      <c r="F728" s="186"/>
      <c r="G728" s="275"/>
      <c r="H728" s="187"/>
      <c r="I728" s="193" t="s">
        <v>26</v>
      </c>
      <c r="J728" s="299">
        <v>44994</v>
      </c>
      <c r="K728" s="300">
        <v>4580679199947</v>
      </c>
      <c r="L728" s="201"/>
      <c r="M728" s="201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6"/>
      <c r="AS728" s="6"/>
      <c r="AT728" s="6"/>
      <c r="AU728" s="6"/>
      <c r="AV728" s="6"/>
      <c r="AW728" s="6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</row>
    <row r="729" spans="1:221" ht="20" customHeight="1">
      <c r="A729" s="140" t="s">
        <v>689</v>
      </c>
      <c r="B729" s="9"/>
      <c r="C729" s="59"/>
      <c r="D729" s="59"/>
      <c r="E729" s="59"/>
      <c r="F729" s="59"/>
      <c r="G729" s="288"/>
      <c r="H729" s="98"/>
      <c r="I729" s="49"/>
      <c r="J729" s="62"/>
      <c r="K729" s="33"/>
      <c r="L729" s="34"/>
      <c r="M729" s="34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6"/>
      <c r="AS729" s="6"/>
      <c r="AT729" s="6"/>
      <c r="AU729" s="6"/>
      <c r="AV729" s="6"/>
      <c r="AW729" s="6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</row>
    <row r="730" spans="1:221" ht="20" customHeight="1">
      <c r="A730" s="18"/>
      <c r="B730" s="9"/>
      <c r="C730" s="59"/>
      <c r="D730" s="59"/>
      <c r="E730" s="59"/>
      <c r="F730" s="59"/>
      <c r="G730" s="288"/>
      <c r="H730" s="98"/>
      <c r="I730" s="49"/>
      <c r="J730" s="62"/>
      <c r="K730" s="33"/>
      <c r="L730" s="34"/>
      <c r="M730" s="34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6"/>
      <c r="AS730" s="6"/>
      <c r="AT730" s="6"/>
      <c r="AU730" s="6"/>
      <c r="AV730" s="6"/>
      <c r="AW730" s="6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</row>
    <row r="731" spans="1:221" ht="20" customHeight="1">
      <c r="A731" s="38"/>
      <c r="B731" s="39"/>
      <c r="C731" s="265" t="s">
        <v>3</v>
      </c>
      <c r="D731" s="265" t="s">
        <v>4</v>
      </c>
      <c r="E731" s="265" t="s">
        <v>5</v>
      </c>
      <c r="F731" s="265" t="s">
        <v>6</v>
      </c>
      <c r="G731" s="265" t="s">
        <v>1458</v>
      </c>
      <c r="H731" s="267" t="s">
        <v>1460</v>
      </c>
      <c r="I731" s="265"/>
      <c r="J731" s="266" t="s">
        <v>1459</v>
      </c>
      <c r="K731" s="212" t="s">
        <v>7</v>
      </c>
      <c r="L731" s="41" t="s">
        <v>690</v>
      </c>
      <c r="M731" s="41" t="s">
        <v>691</v>
      </c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6"/>
      <c r="AS731" s="6"/>
      <c r="AT731" s="6"/>
      <c r="AU731" s="6"/>
      <c r="AV731" s="6"/>
      <c r="AW731" s="6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</row>
    <row r="732" spans="1:221" ht="20" customHeight="1">
      <c r="A732" s="46"/>
      <c r="B732" s="9" t="s">
        <v>692</v>
      </c>
      <c r="C732" s="47">
        <v>25</v>
      </c>
      <c r="D732" s="47">
        <v>6</v>
      </c>
      <c r="E732" s="47"/>
      <c r="F732" s="48">
        <v>4</v>
      </c>
      <c r="G732" s="274">
        <v>24000</v>
      </c>
      <c r="H732" s="49"/>
      <c r="I732" s="198" t="s">
        <v>693</v>
      </c>
      <c r="J732" s="297">
        <v>44995</v>
      </c>
      <c r="K732" s="298">
        <v>4580679199954</v>
      </c>
      <c r="L732" s="199"/>
      <c r="M732" s="199"/>
      <c r="N732" s="5"/>
      <c r="O732" s="5"/>
      <c r="P732" s="5"/>
      <c r="Q732" s="5"/>
      <c r="R732" s="5"/>
      <c r="S732" s="6" t="e">
        <f>#REF!*L732</f>
        <v>#REF!</v>
      </c>
      <c r="T732" s="6" t="e">
        <f>#REF!*M732</f>
        <v>#REF!</v>
      </c>
      <c r="U732" s="6"/>
      <c r="V732" s="6"/>
      <c r="W732" s="6"/>
      <c r="X732" s="6"/>
      <c r="Y732" s="4"/>
      <c r="Z732" s="4" t="s">
        <v>694</v>
      </c>
      <c r="AA732" s="4"/>
      <c r="AB732" s="4" t="s">
        <v>695</v>
      </c>
      <c r="AC732" s="4">
        <f>L732</f>
        <v>0</v>
      </c>
      <c r="AD732" s="4">
        <f>+M732</f>
        <v>0</v>
      </c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6"/>
      <c r="AS732" s="6"/>
      <c r="AT732" s="6"/>
      <c r="AU732" s="6"/>
      <c r="AV732" s="6"/>
      <c r="AW732" s="6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</row>
    <row r="733" spans="1:221" ht="20" customHeight="1">
      <c r="A733" s="46"/>
      <c r="B733" s="9"/>
      <c r="C733" s="185"/>
      <c r="D733" s="185"/>
      <c r="E733" s="185"/>
      <c r="F733" s="186"/>
      <c r="G733" s="275"/>
      <c r="H733" s="187"/>
      <c r="I733" s="200" t="s">
        <v>696</v>
      </c>
      <c r="J733" s="299">
        <v>44996</v>
      </c>
      <c r="K733" s="300">
        <v>4580679199961</v>
      </c>
      <c r="L733" s="201"/>
      <c r="M733" s="201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6"/>
      <c r="AS733" s="6"/>
      <c r="AT733" s="6"/>
      <c r="AU733" s="6"/>
      <c r="AV733" s="6"/>
      <c r="AW733" s="6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</row>
    <row r="734" spans="1:221" ht="20" customHeight="1">
      <c r="A734" s="46"/>
      <c r="B734" s="9"/>
      <c r="C734" s="47">
        <v>35</v>
      </c>
      <c r="D734" s="47">
        <v>6</v>
      </c>
      <c r="E734" s="47"/>
      <c r="F734" s="48">
        <v>2</v>
      </c>
      <c r="G734" s="274">
        <v>32000</v>
      </c>
      <c r="H734" s="49"/>
      <c r="I734" s="200" t="s">
        <v>693</v>
      </c>
      <c r="J734" s="299">
        <v>44997</v>
      </c>
      <c r="K734" s="300">
        <v>4580679199978</v>
      </c>
      <c r="L734" s="201"/>
      <c r="M734" s="201"/>
      <c r="N734" s="5"/>
      <c r="O734" s="5"/>
      <c r="P734" s="5"/>
      <c r="Q734" s="5"/>
      <c r="R734" s="5"/>
      <c r="S734" s="6" t="e">
        <f>#REF!*L734</f>
        <v>#REF!</v>
      </c>
      <c r="T734" s="6" t="e">
        <f>#REF!*M734</f>
        <v>#REF!</v>
      </c>
      <c r="U734" s="6"/>
      <c r="V734" s="6"/>
      <c r="W734" s="6"/>
      <c r="X734" s="6"/>
      <c r="Y734" s="4"/>
      <c r="Z734" s="4" t="s">
        <v>697</v>
      </c>
      <c r="AA734" s="4"/>
      <c r="AB734" s="4" t="s">
        <v>697</v>
      </c>
      <c r="AC734" s="4">
        <f>L734</f>
        <v>0</v>
      </c>
      <c r="AD734" s="4">
        <f>+M734</f>
        <v>0</v>
      </c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6"/>
      <c r="AS734" s="6"/>
      <c r="AT734" s="6"/>
      <c r="AU734" s="6"/>
      <c r="AV734" s="6"/>
      <c r="AW734" s="6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</row>
    <row r="735" spans="1:221" ht="20" customHeight="1">
      <c r="A735" s="46"/>
      <c r="B735" s="9"/>
      <c r="C735" s="185"/>
      <c r="D735" s="185"/>
      <c r="E735" s="185"/>
      <c r="F735" s="186"/>
      <c r="G735" s="275"/>
      <c r="H735" s="187"/>
      <c r="I735" s="200" t="s">
        <v>696</v>
      </c>
      <c r="J735" s="299">
        <v>44998</v>
      </c>
      <c r="K735" s="300">
        <v>4580679199985</v>
      </c>
      <c r="L735" s="201"/>
      <c r="M735" s="201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6"/>
      <c r="AS735" s="6"/>
      <c r="AT735" s="6"/>
      <c r="AU735" s="6"/>
      <c r="AV735" s="6"/>
      <c r="AW735" s="6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</row>
    <row r="736" spans="1:221" ht="20" customHeight="1">
      <c r="A736" s="3"/>
      <c r="B736" s="2"/>
      <c r="C736" s="81"/>
      <c r="D736" s="81"/>
      <c r="E736" s="81"/>
      <c r="F736" s="81"/>
      <c r="G736" s="283"/>
      <c r="H736" s="82"/>
      <c r="I736" s="49"/>
      <c r="J736" s="62"/>
      <c r="K736" s="20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6"/>
      <c r="AS736" s="6"/>
      <c r="AT736" s="6"/>
      <c r="AU736" s="6"/>
      <c r="AV736" s="6"/>
      <c r="AW736" s="6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</row>
    <row r="737" spans="1:221" ht="20" customHeight="1">
      <c r="A737" s="86" t="s">
        <v>698</v>
      </c>
      <c r="B737" s="87"/>
      <c r="C737" s="89"/>
      <c r="D737" s="89"/>
      <c r="E737" s="89"/>
      <c r="F737" s="89"/>
      <c r="G737" s="285"/>
      <c r="H737" s="93"/>
      <c r="I737" s="49"/>
      <c r="J737" s="62"/>
      <c r="K737" s="215"/>
      <c r="L737" s="88"/>
      <c r="M737" s="88"/>
      <c r="N737" s="25"/>
      <c r="O737" s="25"/>
      <c r="P737" s="25"/>
      <c r="Q737" s="25"/>
      <c r="R737" s="25"/>
      <c r="S737" s="6"/>
      <c r="T737" s="6"/>
      <c r="U737" s="6"/>
      <c r="V737" s="6"/>
      <c r="W737" s="6"/>
      <c r="X737" s="6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6"/>
      <c r="AS737" s="6"/>
      <c r="AT737" s="6"/>
      <c r="AU737" s="6"/>
      <c r="AV737" s="6"/>
      <c r="AW737" s="6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</row>
    <row r="738" spans="1:221" ht="20" customHeight="1">
      <c r="A738" s="18"/>
      <c r="B738" s="9"/>
      <c r="C738" s="59"/>
      <c r="D738" s="59"/>
      <c r="E738" s="59"/>
      <c r="F738" s="59"/>
      <c r="G738" s="288"/>
      <c r="H738" s="98"/>
      <c r="I738" s="49"/>
      <c r="J738" s="62"/>
      <c r="K738" s="33"/>
      <c r="L738" s="34"/>
      <c r="M738" s="34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6"/>
      <c r="AS738" s="6"/>
      <c r="AT738" s="6"/>
      <c r="AU738" s="6"/>
      <c r="AV738" s="6"/>
      <c r="AW738" s="6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</row>
    <row r="739" spans="1:221" ht="20" customHeight="1">
      <c r="A739" s="38"/>
      <c r="B739" s="39"/>
      <c r="C739" s="265" t="s">
        <v>3</v>
      </c>
      <c r="D739" s="265" t="s">
        <v>4</v>
      </c>
      <c r="E739" s="265" t="s">
        <v>5</v>
      </c>
      <c r="F739" s="265" t="s">
        <v>6</v>
      </c>
      <c r="G739" s="265" t="s">
        <v>1458</v>
      </c>
      <c r="H739" s="267" t="s">
        <v>1460</v>
      </c>
      <c r="I739" s="265"/>
      <c r="J739" s="266" t="s">
        <v>1459</v>
      </c>
      <c r="K739" s="212" t="s">
        <v>7</v>
      </c>
      <c r="L739" s="41" t="s">
        <v>699</v>
      </c>
      <c r="M739" s="41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6"/>
      <c r="AS739" s="6"/>
      <c r="AT739" s="6"/>
      <c r="AU739" s="6"/>
      <c r="AV739" s="6"/>
      <c r="AW739" s="6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</row>
    <row r="740" spans="1:221" ht="20" customHeight="1">
      <c r="A740" s="46"/>
      <c r="B740" s="9" t="s">
        <v>700</v>
      </c>
      <c r="C740" s="185">
        <v>43</v>
      </c>
      <c r="D740" s="185">
        <v>50</v>
      </c>
      <c r="E740" s="185"/>
      <c r="F740" s="186">
        <v>1</v>
      </c>
      <c r="G740" s="275">
        <v>6000</v>
      </c>
      <c r="H740" s="187"/>
      <c r="I740" s="198" t="s">
        <v>701</v>
      </c>
      <c r="J740" s="297">
        <v>44999</v>
      </c>
      <c r="K740" s="298">
        <v>4580679199992</v>
      </c>
      <c r="L740" s="199"/>
      <c r="M740" s="5"/>
      <c r="N740" s="5"/>
      <c r="O740" s="5"/>
      <c r="P740" s="5"/>
      <c r="Q740" s="5"/>
      <c r="R740" s="5"/>
      <c r="S740" s="6" t="e">
        <f>#REF!*L740</f>
        <v>#REF!</v>
      </c>
      <c r="T740" s="6"/>
      <c r="U740" s="6"/>
      <c r="V740" s="6"/>
      <c r="W740" s="6"/>
      <c r="X740" s="6"/>
      <c r="Y740" s="4"/>
      <c r="Z740" s="4" t="s">
        <v>702</v>
      </c>
      <c r="AA740" s="4"/>
      <c r="AB740" s="4" t="s">
        <v>702</v>
      </c>
      <c r="AC740" s="4">
        <f>L740</f>
        <v>0</v>
      </c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6"/>
      <c r="AS740" s="6"/>
      <c r="AT740" s="6"/>
      <c r="AU740" s="6"/>
      <c r="AV740" s="6"/>
      <c r="AW740" s="6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</row>
    <row r="741" spans="1:221" ht="20" customHeight="1">
      <c r="A741" s="3"/>
      <c r="B741" s="2"/>
      <c r="C741" s="81"/>
      <c r="D741" s="81"/>
      <c r="E741" s="81"/>
      <c r="F741" s="81"/>
      <c r="G741" s="283"/>
      <c r="H741" s="82"/>
      <c r="I741" s="82"/>
      <c r="J741" s="107"/>
      <c r="K741" s="20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6"/>
      <c r="AS741" s="6"/>
      <c r="AT741" s="6"/>
      <c r="AU741" s="6"/>
      <c r="AV741" s="6"/>
      <c r="AW741" s="6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</row>
    <row r="742" spans="1:221" ht="20" customHeight="1">
      <c r="A742" s="3"/>
      <c r="B742" s="2"/>
      <c r="C742" s="3"/>
      <c r="D742" s="3"/>
      <c r="E742" s="3"/>
      <c r="F742" s="3"/>
      <c r="G742" s="283"/>
      <c r="H742" s="82"/>
      <c r="I742" s="82"/>
      <c r="J742" s="107"/>
      <c r="K742" s="20"/>
      <c r="L742" s="79"/>
      <c r="M742" s="79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6"/>
      <c r="AS742" s="6"/>
      <c r="AT742" s="6"/>
      <c r="AU742" s="6"/>
      <c r="AV742" s="6"/>
      <c r="AW742" s="6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52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</row>
    <row r="743" spans="1:221" ht="20" customHeight="1">
      <c r="A743" s="3"/>
      <c r="B743" s="2"/>
      <c r="C743" s="3"/>
      <c r="D743" s="3"/>
      <c r="E743" s="3"/>
      <c r="F743" s="3"/>
      <c r="G743" s="283"/>
      <c r="H743" s="82"/>
      <c r="I743" s="82"/>
      <c r="J743" s="107"/>
      <c r="K743" s="20"/>
      <c r="L743" s="141"/>
      <c r="M743" s="141"/>
      <c r="N743" s="3"/>
      <c r="O743" s="3"/>
      <c r="P743" s="3"/>
      <c r="Q743" s="3"/>
      <c r="R743" s="3"/>
      <c r="S743" s="6"/>
      <c r="T743" s="6"/>
      <c r="U743" s="6"/>
      <c r="V743" s="6"/>
      <c r="W743" s="6"/>
      <c r="X743" s="6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6"/>
      <c r="AS743" s="6"/>
      <c r="AT743" s="6"/>
      <c r="AU743" s="6"/>
      <c r="AV743" s="6"/>
      <c r="AW743" s="6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52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</row>
    <row r="744" spans="1:221" ht="20" customHeight="1">
      <c r="A744" s="18" t="s">
        <v>703</v>
      </c>
      <c r="B744" s="9"/>
      <c r="C744" s="142"/>
      <c r="D744" s="142"/>
      <c r="E744" s="142"/>
      <c r="F744" s="142"/>
      <c r="G744" s="295"/>
      <c r="H744" s="143"/>
      <c r="I744" s="143"/>
      <c r="J744" s="144"/>
      <c r="K744" s="145"/>
      <c r="L744" s="142"/>
      <c r="M744" s="142"/>
      <c r="N744" s="142"/>
      <c r="O744" s="142"/>
      <c r="P744" s="142"/>
      <c r="Q744" s="142"/>
      <c r="R744" s="142"/>
      <c r="S744" s="6"/>
      <c r="T744" s="6"/>
      <c r="U744" s="6"/>
      <c r="V744" s="6"/>
      <c r="W744" s="6"/>
      <c r="X744" s="6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6"/>
      <c r="AS744" s="6"/>
      <c r="AT744" s="6"/>
      <c r="AU744" s="6"/>
      <c r="AV744" s="6"/>
      <c r="AW744" s="6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52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</row>
    <row r="745" spans="1:221" ht="20" customHeight="1">
      <c r="A745" s="3" t="s">
        <v>704</v>
      </c>
      <c r="B745" s="2"/>
      <c r="C745" s="3"/>
      <c r="D745" s="3"/>
      <c r="E745" s="3"/>
      <c r="F745" s="3"/>
      <c r="G745" s="3"/>
      <c r="H745" s="3"/>
      <c r="I745" s="3"/>
      <c r="J745" s="81"/>
      <c r="K745" s="20"/>
      <c r="L745" s="3"/>
      <c r="M745" s="3"/>
      <c r="N745" s="3"/>
      <c r="O745" s="3"/>
      <c r="P745" s="3" t="s">
        <v>705</v>
      </c>
      <c r="Q745" s="146"/>
      <c r="R745" s="3">
        <f>+SUM(AC:AH)</f>
        <v>0</v>
      </c>
      <c r="S745" s="6"/>
      <c r="T745" s="6"/>
      <c r="U745" s="6"/>
      <c r="V745" s="6"/>
      <c r="W745" s="6"/>
      <c r="X745" s="6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52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</row>
    <row r="746" spans="1:221" ht="20" customHeight="1">
      <c r="A746" s="3"/>
      <c r="B746" s="2"/>
      <c r="C746" s="3"/>
      <c r="D746" s="3"/>
      <c r="E746" s="3"/>
      <c r="F746" s="3"/>
      <c r="G746" s="3"/>
      <c r="H746" s="4"/>
      <c r="I746" s="4"/>
      <c r="J746" s="114"/>
      <c r="K746" s="20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</row>
    <row r="747" spans="1:221" ht="20" customHeight="1">
      <c r="A747" s="3"/>
      <c r="B747" s="2"/>
      <c r="C747" s="3"/>
      <c r="D747" s="3"/>
      <c r="E747" s="3"/>
      <c r="F747" s="3"/>
      <c r="G747" s="3"/>
      <c r="H747" s="4"/>
      <c r="I747" s="4"/>
      <c r="J747" s="114"/>
      <c r="K747" s="20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</row>
    <row r="748" spans="1:221" ht="20" customHeight="1">
      <c r="A748" s="3"/>
      <c r="B748" s="2"/>
      <c r="C748" s="3"/>
      <c r="D748" s="3"/>
      <c r="E748" s="3"/>
      <c r="F748" s="3"/>
      <c r="G748" s="3"/>
      <c r="H748" s="4"/>
      <c r="I748" s="4"/>
      <c r="J748" s="114"/>
      <c r="K748" s="20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</row>
    <row r="749" spans="1:221" ht="20" customHeight="1">
      <c r="A749" s="3"/>
      <c r="B749" s="2"/>
      <c r="C749" s="3"/>
      <c r="D749" s="3"/>
      <c r="E749" s="3"/>
      <c r="F749" s="3"/>
      <c r="G749" s="3"/>
      <c r="H749" s="4"/>
      <c r="I749" s="4"/>
      <c r="J749" s="114"/>
      <c r="K749" s="20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</row>
    <row r="750" spans="1:221" ht="20" customHeight="1">
      <c r="A750" s="3"/>
      <c r="B750" s="2"/>
      <c r="C750" s="3"/>
      <c r="D750" s="3"/>
      <c r="E750" s="3"/>
      <c r="F750" s="3"/>
      <c r="G750" s="3"/>
      <c r="H750" s="4"/>
      <c r="I750" s="4"/>
      <c r="J750" s="114"/>
      <c r="K750" s="20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</row>
    <row r="751" spans="1:221" ht="20" customHeight="1">
      <c r="A751" s="3"/>
      <c r="B751" s="2"/>
      <c r="C751" s="3"/>
      <c r="D751" s="3"/>
      <c r="E751" s="3"/>
      <c r="F751" s="3"/>
      <c r="G751" s="3"/>
      <c r="H751" s="4"/>
      <c r="I751" s="4"/>
      <c r="J751" s="114"/>
      <c r="K751" s="20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</row>
    <row r="752" spans="1:221" ht="20" customHeight="1">
      <c r="A752" s="3"/>
      <c r="B752" s="2"/>
      <c r="C752" s="3"/>
      <c r="D752" s="3"/>
      <c r="E752" s="3"/>
      <c r="F752" s="3"/>
      <c r="G752" s="3"/>
      <c r="H752" s="4"/>
      <c r="I752" s="4"/>
      <c r="J752" s="114"/>
      <c r="K752" s="20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</row>
    <row r="753" spans="1:221" ht="20" customHeight="1">
      <c r="A753" s="3"/>
      <c r="B753" s="2"/>
      <c r="C753" s="3"/>
      <c r="D753" s="3"/>
      <c r="E753" s="3"/>
      <c r="F753" s="3"/>
      <c r="G753" s="3"/>
      <c r="H753" s="4"/>
      <c r="I753" s="4"/>
      <c r="J753" s="114"/>
      <c r="K753" s="20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</row>
    <row r="754" spans="1:221" ht="20" customHeight="1">
      <c r="A754" s="3"/>
      <c r="B754" s="2"/>
      <c r="C754" s="3"/>
      <c r="D754" s="3"/>
      <c r="E754" s="3"/>
      <c r="F754" s="3"/>
      <c r="G754" s="3"/>
      <c r="H754" s="4"/>
      <c r="I754" s="4"/>
      <c r="J754" s="114"/>
      <c r="K754" s="20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</row>
    <row r="755" spans="1:221" ht="20" customHeight="1">
      <c r="A755" s="3"/>
      <c r="B755" s="2"/>
      <c r="C755" s="3"/>
      <c r="D755" s="3"/>
      <c r="E755" s="3"/>
      <c r="F755" s="3"/>
      <c r="G755" s="3"/>
      <c r="H755" s="4"/>
      <c r="I755" s="4"/>
      <c r="J755" s="114"/>
      <c r="K755" s="20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</row>
    <row r="756" spans="1:221" ht="20" customHeight="1">
      <c r="A756" s="3"/>
      <c r="B756" s="2"/>
      <c r="C756" s="3"/>
      <c r="D756" s="3"/>
      <c r="E756" s="3"/>
      <c r="F756" s="3"/>
      <c r="G756" s="3"/>
      <c r="H756" s="4"/>
      <c r="I756" s="4"/>
      <c r="J756" s="114"/>
      <c r="K756" s="20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</row>
    <row r="757" spans="1:221" ht="20" customHeight="1">
      <c r="A757" s="3"/>
      <c r="B757" s="2"/>
      <c r="C757" s="3"/>
      <c r="D757" s="3"/>
      <c r="E757" s="3"/>
      <c r="F757" s="3"/>
      <c r="G757" s="3"/>
      <c r="H757" s="4"/>
      <c r="I757" s="4"/>
      <c r="J757" s="114"/>
      <c r="K757" s="20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</row>
    <row r="758" spans="1:221" ht="20" customHeight="1">
      <c r="A758" s="3"/>
      <c r="B758" s="2"/>
      <c r="C758" s="3"/>
      <c r="D758" s="3"/>
      <c r="E758" s="3"/>
      <c r="F758" s="3"/>
      <c r="G758" s="3"/>
      <c r="H758" s="4"/>
      <c r="I758" s="4"/>
      <c r="J758" s="114"/>
      <c r="K758" s="20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</row>
    <row r="759" spans="1:221" ht="20" customHeight="1">
      <c r="A759" s="3"/>
      <c r="B759" s="2"/>
      <c r="C759" s="3"/>
      <c r="D759" s="3"/>
      <c r="E759" s="3"/>
      <c r="F759" s="3"/>
      <c r="G759" s="3"/>
      <c r="H759" s="4"/>
      <c r="I759" s="4"/>
      <c r="J759" s="114"/>
      <c r="K759" s="20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</row>
    <row r="760" spans="1:221" ht="20" customHeight="1">
      <c r="A760" s="3"/>
      <c r="B760" s="2"/>
      <c r="C760" s="3"/>
      <c r="D760" s="3"/>
      <c r="E760" s="3"/>
      <c r="F760" s="3"/>
      <c r="G760" s="3"/>
      <c r="H760" s="4"/>
      <c r="I760" s="4"/>
      <c r="J760" s="114"/>
      <c r="K760" s="20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</row>
    <row r="761" spans="1:221" ht="20" customHeight="1">
      <c r="A761" s="3"/>
      <c r="B761" s="2"/>
      <c r="C761" s="3"/>
      <c r="D761" s="3"/>
      <c r="E761" s="3"/>
      <c r="F761" s="3"/>
      <c r="G761" s="3"/>
      <c r="H761" s="4"/>
      <c r="I761" s="4"/>
      <c r="J761" s="114"/>
      <c r="K761" s="20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</row>
    <row r="762" spans="1:221" ht="20" customHeight="1">
      <c r="A762" s="3"/>
      <c r="B762" s="2"/>
      <c r="C762" s="3"/>
      <c r="D762" s="3"/>
      <c r="E762" s="3"/>
      <c r="F762" s="3"/>
      <c r="G762" s="3"/>
      <c r="H762" s="4"/>
      <c r="I762" s="4"/>
      <c r="J762" s="114"/>
      <c r="K762" s="20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</row>
    <row r="763" spans="1:221" ht="20" customHeight="1">
      <c r="A763" s="3"/>
      <c r="B763" s="2"/>
      <c r="C763" s="3"/>
      <c r="D763" s="3"/>
      <c r="E763" s="3"/>
      <c r="F763" s="3"/>
      <c r="G763" s="3"/>
      <c r="H763" s="4"/>
      <c r="I763" s="4"/>
      <c r="J763" s="114"/>
      <c r="K763" s="20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</row>
    <row r="764" spans="1:221" ht="20" customHeight="1">
      <c r="A764" s="3"/>
      <c r="B764" s="2"/>
      <c r="C764" s="3"/>
      <c r="D764" s="3"/>
      <c r="E764" s="3"/>
      <c r="F764" s="3"/>
      <c r="G764" s="3"/>
      <c r="H764" s="4"/>
      <c r="I764" s="4"/>
      <c r="J764" s="114"/>
      <c r="K764" s="20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</row>
    <row r="765" spans="1:221" ht="20" customHeight="1">
      <c r="A765" s="3"/>
      <c r="B765" s="2"/>
      <c r="C765" s="3"/>
      <c r="D765" s="3"/>
      <c r="E765" s="3"/>
      <c r="F765" s="3"/>
      <c r="G765" s="3"/>
      <c r="H765" s="4"/>
      <c r="I765" s="4"/>
      <c r="J765" s="114"/>
      <c r="K765" s="20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</row>
    <row r="766" spans="1:221" ht="20" customHeight="1">
      <c r="A766" s="3"/>
      <c r="B766" s="2"/>
      <c r="C766" s="3"/>
      <c r="D766" s="3"/>
      <c r="E766" s="3"/>
      <c r="F766" s="3"/>
      <c r="G766" s="3"/>
      <c r="H766" s="4"/>
      <c r="I766" s="4"/>
      <c r="J766" s="114"/>
      <c r="K766" s="20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</row>
    <row r="767" spans="1:221" ht="20" customHeight="1">
      <c r="A767" s="3"/>
      <c r="B767" s="2"/>
      <c r="C767" s="3"/>
      <c r="D767" s="3"/>
      <c r="E767" s="3"/>
      <c r="F767" s="3"/>
      <c r="G767" s="3"/>
      <c r="H767" s="4"/>
      <c r="I767" s="4"/>
      <c r="J767" s="114"/>
      <c r="K767" s="20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</row>
    <row r="768" spans="1:221" ht="20" customHeight="1">
      <c r="A768" s="3"/>
      <c r="B768" s="2"/>
      <c r="C768" s="3"/>
      <c r="D768" s="3"/>
      <c r="E768" s="3"/>
      <c r="F768" s="3"/>
      <c r="G768" s="3"/>
      <c r="H768" s="4"/>
      <c r="I768" s="4"/>
      <c r="J768" s="114"/>
      <c r="K768" s="20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</row>
    <row r="769" spans="1:221" ht="20" customHeight="1">
      <c r="A769" s="3"/>
      <c r="B769" s="2"/>
      <c r="C769" s="3"/>
      <c r="D769" s="3"/>
      <c r="E769" s="3"/>
      <c r="F769" s="3"/>
      <c r="G769" s="3"/>
      <c r="H769" s="4"/>
      <c r="I769" s="4"/>
      <c r="J769" s="114"/>
      <c r="K769" s="20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</row>
    <row r="770" spans="1:221" ht="20" customHeight="1">
      <c r="A770" s="3"/>
      <c r="B770" s="2"/>
      <c r="C770" s="3"/>
      <c r="D770" s="3"/>
      <c r="E770" s="3"/>
      <c r="F770" s="3"/>
      <c r="G770" s="3"/>
      <c r="H770" s="4"/>
      <c r="I770" s="4"/>
      <c r="J770" s="114"/>
      <c r="K770" s="20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</row>
    <row r="771" spans="1:221" ht="20" customHeight="1">
      <c r="A771" s="3"/>
      <c r="B771" s="2"/>
      <c r="C771" s="3"/>
      <c r="D771" s="3"/>
      <c r="E771" s="3"/>
      <c r="F771" s="3"/>
      <c r="G771" s="3"/>
      <c r="H771" s="4"/>
      <c r="I771" s="4"/>
      <c r="J771" s="114"/>
      <c r="K771" s="20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</row>
    <row r="772" spans="1:221" ht="20" customHeight="1">
      <c r="A772" s="3"/>
      <c r="B772" s="2"/>
      <c r="C772" s="3"/>
      <c r="D772" s="3"/>
      <c r="E772" s="3"/>
      <c r="F772" s="3"/>
      <c r="G772" s="3"/>
      <c r="H772" s="4"/>
      <c r="I772" s="4"/>
      <c r="J772" s="114"/>
      <c r="K772" s="20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</row>
    <row r="773" spans="1:221" ht="20" customHeight="1">
      <c r="A773" s="3"/>
      <c r="B773" s="2"/>
      <c r="C773" s="3"/>
      <c r="D773" s="3"/>
      <c r="E773" s="3"/>
      <c r="F773" s="3"/>
      <c r="G773" s="3"/>
      <c r="H773" s="4"/>
      <c r="I773" s="4"/>
      <c r="J773" s="114"/>
      <c r="K773" s="20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</row>
    <row r="774" spans="1:221" ht="20" customHeight="1">
      <c r="A774" s="3"/>
      <c r="B774" s="2"/>
      <c r="C774" s="3"/>
      <c r="D774" s="3"/>
      <c r="E774" s="3"/>
      <c r="F774" s="3"/>
      <c r="G774" s="3"/>
      <c r="H774" s="4"/>
      <c r="I774" s="4"/>
      <c r="J774" s="114"/>
      <c r="K774" s="20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</row>
    <row r="775" spans="1:221" ht="20" customHeight="1">
      <c r="A775" s="3"/>
      <c r="B775" s="2"/>
      <c r="C775" s="3"/>
      <c r="D775" s="3"/>
      <c r="E775" s="3"/>
      <c r="F775" s="3"/>
      <c r="G775" s="3"/>
      <c r="H775" s="4"/>
      <c r="I775" s="4"/>
      <c r="J775" s="114"/>
      <c r="K775" s="20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</row>
    <row r="776" spans="1:221" ht="20" customHeight="1">
      <c r="A776" s="3"/>
      <c r="B776" s="2"/>
      <c r="C776" s="3"/>
      <c r="D776" s="3"/>
      <c r="E776" s="3"/>
      <c r="F776" s="3"/>
      <c r="G776" s="3"/>
      <c r="H776" s="4"/>
      <c r="I776" s="4"/>
      <c r="J776" s="114"/>
      <c r="K776" s="20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</row>
    <row r="777" spans="1:221" ht="20" customHeight="1">
      <c r="A777" s="3"/>
      <c r="B777" s="2"/>
      <c r="C777" s="3"/>
      <c r="D777" s="3"/>
      <c r="E777" s="3"/>
      <c r="F777" s="3"/>
      <c r="G777" s="3"/>
      <c r="H777" s="4"/>
      <c r="I777" s="4"/>
      <c r="J777" s="114"/>
      <c r="K777" s="20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</row>
    <row r="778" spans="1:221" ht="20" customHeight="1">
      <c r="A778" s="3"/>
      <c r="B778" s="2"/>
      <c r="C778" s="3"/>
      <c r="D778" s="3"/>
      <c r="E778" s="3"/>
      <c r="F778" s="3"/>
      <c r="G778" s="3"/>
      <c r="H778" s="4"/>
      <c r="I778" s="4"/>
      <c r="J778" s="114"/>
      <c r="K778" s="20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</row>
    <row r="779" spans="1:221" ht="20" customHeight="1">
      <c r="A779" s="3"/>
      <c r="B779" s="2"/>
      <c r="C779" s="3"/>
      <c r="D779" s="3"/>
      <c r="E779" s="3"/>
      <c r="F779" s="3"/>
      <c r="G779" s="3"/>
      <c r="H779" s="4"/>
      <c r="I779" s="4"/>
      <c r="J779" s="114"/>
      <c r="K779" s="20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</row>
    <row r="780" spans="1:221" ht="20" customHeight="1">
      <c r="A780" s="3"/>
      <c r="B780" s="2"/>
      <c r="C780" s="3"/>
      <c r="D780" s="3"/>
      <c r="E780" s="3"/>
      <c r="F780" s="3"/>
      <c r="G780" s="3"/>
      <c r="H780" s="4"/>
      <c r="I780" s="4"/>
      <c r="J780" s="114"/>
      <c r="K780" s="20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</row>
    <row r="781" spans="1:221" ht="20" customHeight="1">
      <c r="A781" s="3"/>
      <c r="B781" s="2"/>
      <c r="C781" s="3"/>
      <c r="D781" s="3"/>
      <c r="E781" s="3"/>
      <c r="F781" s="3"/>
      <c r="G781" s="3"/>
      <c r="H781" s="4"/>
      <c r="I781" s="4"/>
      <c r="J781" s="114"/>
      <c r="K781" s="20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</row>
    <row r="782" spans="1:221" ht="20" customHeight="1">
      <c r="A782" s="3"/>
      <c r="B782" s="2"/>
      <c r="C782" s="3"/>
      <c r="D782" s="3"/>
      <c r="E782" s="3"/>
      <c r="F782" s="3"/>
      <c r="G782" s="3"/>
      <c r="H782" s="4"/>
      <c r="I782" s="4"/>
      <c r="J782" s="114"/>
      <c r="K782" s="20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</row>
    <row r="783" spans="1:221" ht="20" customHeight="1">
      <c r="A783" s="3"/>
      <c r="B783" s="2"/>
      <c r="C783" s="3"/>
      <c r="D783" s="3"/>
      <c r="E783" s="3"/>
      <c r="F783" s="3"/>
      <c r="G783" s="3"/>
      <c r="H783" s="4"/>
      <c r="I783" s="4"/>
      <c r="J783" s="114"/>
      <c r="K783" s="20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</row>
    <row r="784" spans="1:221" ht="20" customHeight="1">
      <c r="A784" s="3"/>
      <c r="B784" s="2"/>
      <c r="C784" s="3"/>
      <c r="D784" s="3"/>
      <c r="E784" s="3"/>
      <c r="F784" s="3"/>
      <c r="G784" s="3"/>
      <c r="H784" s="4"/>
      <c r="I784" s="4"/>
      <c r="J784" s="114"/>
      <c r="K784" s="20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</row>
    <row r="785" spans="1:221" ht="20" customHeight="1">
      <c r="A785" s="3"/>
      <c r="B785" s="2"/>
      <c r="C785" s="3"/>
      <c r="D785" s="3"/>
      <c r="E785" s="3"/>
      <c r="F785" s="3"/>
      <c r="G785" s="3"/>
      <c r="H785" s="4"/>
      <c r="I785" s="4"/>
      <c r="J785" s="114"/>
      <c r="K785" s="20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</row>
    <row r="786" spans="1:221" ht="20" customHeight="1">
      <c r="A786" s="3"/>
      <c r="B786" s="2"/>
      <c r="C786" s="3"/>
      <c r="D786" s="3"/>
      <c r="E786" s="3"/>
      <c r="F786" s="3"/>
      <c r="G786" s="3"/>
      <c r="H786" s="4"/>
      <c r="I786" s="4"/>
      <c r="J786" s="114"/>
      <c r="K786" s="20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</row>
    <row r="787" spans="1:221" ht="20" customHeight="1">
      <c r="A787" s="3"/>
      <c r="B787" s="2"/>
      <c r="C787" s="3"/>
      <c r="D787" s="3"/>
      <c r="E787" s="3"/>
      <c r="F787" s="3"/>
      <c r="G787" s="3"/>
      <c r="H787" s="4"/>
      <c r="I787" s="4"/>
      <c r="J787" s="114"/>
      <c r="K787" s="20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</row>
    <row r="788" spans="1:221" ht="20" customHeight="1">
      <c r="A788" s="3"/>
      <c r="B788" s="2"/>
      <c r="C788" s="3"/>
      <c r="D788" s="3"/>
      <c r="E788" s="3"/>
      <c r="F788" s="3"/>
      <c r="G788" s="3"/>
      <c r="H788" s="4"/>
      <c r="I788" s="4"/>
      <c r="J788" s="114"/>
      <c r="K788" s="20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</row>
    <row r="789" spans="1:221" ht="20" customHeight="1">
      <c r="A789" s="3"/>
      <c r="B789" s="2"/>
      <c r="C789" s="3"/>
      <c r="D789" s="3"/>
      <c r="E789" s="3"/>
      <c r="F789" s="3"/>
      <c r="G789" s="3"/>
      <c r="H789" s="4"/>
      <c r="I789" s="4"/>
      <c r="J789" s="114"/>
      <c r="K789" s="20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</row>
    <row r="790" spans="1:221" ht="20" customHeight="1">
      <c r="A790" s="3"/>
      <c r="B790" s="2"/>
      <c r="C790" s="3"/>
      <c r="D790" s="3"/>
      <c r="E790" s="3"/>
      <c r="F790" s="3"/>
      <c r="G790" s="3"/>
      <c r="H790" s="4"/>
      <c r="I790" s="4"/>
      <c r="J790" s="114"/>
      <c r="K790" s="20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</row>
    <row r="791" spans="1:221" ht="20" customHeight="1">
      <c r="A791" s="3"/>
      <c r="B791" s="2"/>
      <c r="C791" s="3"/>
      <c r="D791" s="3"/>
      <c r="E791" s="3"/>
      <c r="F791" s="3"/>
      <c r="G791" s="3"/>
      <c r="H791" s="4"/>
      <c r="I791" s="4"/>
      <c r="J791" s="114"/>
      <c r="K791" s="20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</row>
    <row r="792" spans="1:221" ht="20" customHeight="1">
      <c r="A792" s="3"/>
      <c r="B792" s="2"/>
      <c r="C792" s="3"/>
      <c r="D792" s="3"/>
      <c r="E792" s="3"/>
      <c r="F792" s="3"/>
      <c r="G792" s="3"/>
      <c r="H792" s="4"/>
      <c r="I792" s="4"/>
      <c r="J792" s="114"/>
      <c r="K792" s="20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</row>
    <row r="793" spans="1:221" ht="20" customHeight="1">
      <c r="A793" s="3"/>
      <c r="B793" s="2"/>
      <c r="C793" s="3"/>
      <c r="D793" s="3"/>
      <c r="E793" s="3"/>
      <c r="F793" s="3"/>
      <c r="G793" s="3"/>
      <c r="H793" s="4"/>
      <c r="I793" s="4"/>
      <c r="J793" s="114"/>
      <c r="K793" s="20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</row>
    <row r="794" spans="1:221" ht="20" customHeight="1">
      <c r="A794" s="3"/>
      <c r="B794" s="2"/>
      <c r="C794" s="3"/>
      <c r="D794" s="3"/>
      <c r="E794" s="3"/>
      <c r="F794" s="3"/>
      <c r="G794" s="3"/>
      <c r="H794" s="4"/>
      <c r="I794" s="4"/>
      <c r="J794" s="114"/>
      <c r="K794" s="20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</row>
    <row r="795" spans="1:221" ht="20" customHeight="1">
      <c r="A795" s="3"/>
      <c r="B795" s="2"/>
      <c r="C795" s="3"/>
      <c r="D795" s="3"/>
      <c r="E795" s="3"/>
      <c r="F795" s="3"/>
      <c r="G795" s="3"/>
      <c r="H795" s="4"/>
      <c r="I795" s="4"/>
      <c r="J795" s="114"/>
      <c r="K795" s="20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</row>
    <row r="796" spans="1:221" ht="20" customHeight="1">
      <c r="A796" s="3"/>
      <c r="B796" s="2"/>
      <c r="C796" s="3"/>
      <c r="D796" s="3"/>
      <c r="E796" s="3"/>
      <c r="F796" s="3"/>
      <c r="G796" s="3"/>
      <c r="H796" s="4"/>
      <c r="I796" s="4"/>
      <c r="J796" s="114"/>
      <c r="K796" s="20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</row>
    <row r="797" spans="1:221" ht="20" customHeight="1">
      <c r="A797" s="3"/>
      <c r="B797" s="2"/>
      <c r="C797" s="3"/>
      <c r="D797" s="3"/>
      <c r="E797" s="3"/>
      <c r="F797" s="3"/>
      <c r="G797" s="3"/>
      <c r="H797" s="4"/>
      <c r="I797" s="4"/>
      <c r="J797" s="114"/>
      <c r="K797" s="20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</row>
    <row r="798" spans="1:221" ht="20" customHeight="1">
      <c r="A798" s="3"/>
      <c r="B798" s="2"/>
      <c r="C798" s="3"/>
      <c r="D798" s="3"/>
      <c r="E798" s="3"/>
      <c r="F798" s="3"/>
      <c r="G798" s="3"/>
      <c r="H798" s="4"/>
      <c r="I798" s="4"/>
      <c r="J798" s="114"/>
      <c r="K798" s="20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</row>
    <row r="799" spans="1:221" ht="20" customHeight="1">
      <c r="A799" s="3"/>
      <c r="B799" s="2"/>
      <c r="C799" s="3"/>
      <c r="D799" s="3"/>
      <c r="E799" s="3"/>
      <c r="F799" s="3"/>
      <c r="G799" s="3"/>
      <c r="H799" s="4"/>
      <c r="I799" s="4"/>
      <c r="J799" s="114"/>
      <c r="K799" s="20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</row>
    <row r="800" spans="1:221" ht="20" customHeight="1">
      <c r="A800" s="3"/>
      <c r="B800" s="2"/>
      <c r="C800" s="3"/>
      <c r="D800" s="3"/>
      <c r="E800" s="3"/>
      <c r="F800" s="3"/>
      <c r="G800" s="3"/>
      <c r="H800" s="4"/>
      <c r="I800" s="4"/>
      <c r="J800" s="114"/>
      <c r="K800" s="20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</row>
    <row r="801" spans="1:221" ht="20" customHeight="1">
      <c r="A801" s="3"/>
      <c r="B801" s="2"/>
      <c r="C801" s="3"/>
      <c r="D801" s="3"/>
      <c r="E801" s="3"/>
      <c r="F801" s="3"/>
      <c r="G801" s="3"/>
      <c r="H801" s="4"/>
      <c r="I801" s="4"/>
      <c r="J801" s="114"/>
      <c r="K801" s="20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</row>
    <row r="802" spans="1:221" ht="20" customHeight="1">
      <c r="A802" s="3"/>
      <c r="B802" s="2"/>
      <c r="C802" s="3"/>
      <c r="D802" s="3"/>
      <c r="E802" s="3"/>
      <c r="F802" s="3"/>
      <c r="G802" s="3"/>
      <c r="H802" s="4"/>
      <c r="I802" s="4"/>
      <c r="J802" s="114"/>
      <c r="K802" s="20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</row>
    <row r="803" spans="1:221" ht="20" customHeight="1">
      <c r="A803" s="3"/>
      <c r="B803" s="2"/>
      <c r="C803" s="3"/>
      <c r="D803" s="3"/>
      <c r="E803" s="3"/>
      <c r="F803" s="3"/>
      <c r="G803" s="3"/>
      <c r="H803" s="4"/>
      <c r="I803" s="4"/>
      <c r="J803" s="114"/>
      <c r="K803" s="20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</row>
    <row r="804" spans="1:221" ht="20" customHeight="1">
      <c r="A804" s="3"/>
      <c r="B804" s="2"/>
      <c r="C804" s="3"/>
      <c r="D804" s="3"/>
      <c r="E804" s="3"/>
      <c r="F804" s="3"/>
      <c r="G804" s="3"/>
      <c r="H804" s="4"/>
      <c r="I804" s="4"/>
      <c r="J804" s="114"/>
      <c r="K804" s="20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</row>
    <row r="805" spans="1:221" ht="20" customHeight="1">
      <c r="A805" s="3"/>
      <c r="B805" s="2"/>
      <c r="C805" s="3"/>
      <c r="D805" s="3"/>
      <c r="E805" s="3"/>
      <c r="F805" s="3"/>
      <c r="G805" s="3"/>
      <c r="H805" s="4"/>
      <c r="I805" s="4"/>
      <c r="J805" s="114"/>
      <c r="K805" s="20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</row>
    <row r="806" spans="1:221" ht="20" customHeight="1">
      <c r="A806" s="3"/>
      <c r="B806" s="2"/>
      <c r="C806" s="3"/>
      <c r="D806" s="3"/>
      <c r="E806" s="3"/>
      <c r="F806" s="3"/>
      <c r="G806" s="3"/>
      <c r="H806" s="4"/>
      <c r="I806" s="4"/>
      <c r="J806" s="114"/>
      <c r="K806" s="20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</row>
    <row r="807" spans="1:221" ht="20" customHeight="1">
      <c r="A807" s="3"/>
      <c r="B807" s="2"/>
      <c r="C807" s="3"/>
      <c r="D807" s="3"/>
      <c r="E807" s="3"/>
      <c r="F807" s="3"/>
      <c r="G807" s="3"/>
      <c r="H807" s="4"/>
      <c r="I807" s="4"/>
      <c r="J807" s="114"/>
      <c r="K807" s="20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</row>
    <row r="808" spans="1:221" ht="20" customHeight="1">
      <c r="A808" s="3"/>
      <c r="B808" s="2"/>
      <c r="C808" s="3"/>
      <c r="D808" s="3"/>
      <c r="E808" s="3"/>
      <c r="F808" s="3"/>
      <c r="G808" s="3"/>
      <c r="H808" s="4"/>
      <c r="I808" s="4"/>
      <c r="J808" s="114"/>
      <c r="K808" s="20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</row>
    <row r="809" spans="1:221" ht="20" customHeight="1">
      <c r="A809" s="3"/>
      <c r="B809" s="2"/>
      <c r="C809" s="3"/>
      <c r="D809" s="3"/>
      <c r="E809" s="3"/>
      <c r="F809" s="3"/>
      <c r="G809" s="3"/>
      <c r="H809" s="4"/>
      <c r="I809" s="4"/>
      <c r="J809" s="114"/>
      <c r="K809" s="20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</row>
    <row r="810" spans="1:221" ht="20" customHeight="1">
      <c r="A810" s="3"/>
      <c r="B810" s="2"/>
      <c r="C810" s="3"/>
      <c r="D810" s="3"/>
      <c r="E810" s="3"/>
      <c r="F810" s="3"/>
      <c r="G810" s="3"/>
      <c r="H810" s="4"/>
      <c r="I810" s="4"/>
      <c r="J810" s="114"/>
      <c r="K810" s="20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</row>
    <row r="811" spans="1:221" ht="20" customHeight="1">
      <c r="A811" s="3"/>
      <c r="B811" s="2"/>
      <c r="C811" s="3"/>
      <c r="D811" s="3"/>
      <c r="E811" s="3"/>
      <c r="F811" s="3"/>
      <c r="G811" s="3"/>
      <c r="H811" s="4"/>
      <c r="I811" s="4"/>
      <c r="J811" s="114"/>
      <c r="K811" s="20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</row>
    <row r="812" spans="1:221" ht="20" customHeight="1">
      <c r="A812" s="3"/>
      <c r="B812" s="2"/>
      <c r="C812" s="3"/>
      <c r="D812" s="3"/>
      <c r="E812" s="3"/>
      <c r="F812" s="3"/>
      <c r="G812" s="3"/>
      <c r="H812" s="4"/>
      <c r="I812" s="4"/>
      <c r="J812" s="114"/>
      <c r="K812" s="20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</row>
    <row r="813" spans="1:221" ht="20" customHeight="1">
      <c r="A813" s="3"/>
      <c r="B813" s="2"/>
      <c r="C813" s="3"/>
      <c r="D813" s="3"/>
      <c r="E813" s="3"/>
      <c r="F813" s="3"/>
      <c r="G813" s="3"/>
      <c r="H813" s="4"/>
      <c r="I813" s="4"/>
      <c r="J813" s="114"/>
      <c r="K813" s="20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</row>
    <row r="814" spans="1:221" ht="20" customHeight="1">
      <c r="A814" s="3"/>
      <c r="B814" s="2"/>
      <c r="C814" s="3"/>
      <c r="D814" s="3"/>
      <c r="E814" s="3"/>
      <c r="F814" s="3"/>
      <c r="G814" s="3"/>
      <c r="H814" s="4"/>
      <c r="I814" s="4"/>
      <c r="J814" s="114"/>
      <c r="K814" s="20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</row>
    <row r="815" spans="1:221" ht="20" customHeight="1">
      <c r="A815" s="3"/>
      <c r="B815" s="2"/>
      <c r="C815" s="3"/>
      <c r="D815" s="3"/>
      <c r="E815" s="3"/>
      <c r="F815" s="3"/>
      <c r="G815" s="3"/>
      <c r="H815" s="4"/>
      <c r="I815" s="4"/>
      <c r="J815" s="114"/>
      <c r="K815" s="20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</row>
    <row r="816" spans="1:221" ht="20" customHeight="1">
      <c r="A816" s="3"/>
      <c r="B816" s="2"/>
      <c r="C816" s="3"/>
      <c r="D816" s="3"/>
      <c r="E816" s="3"/>
      <c r="F816" s="3"/>
      <c r="G816" s="3"/>
      <c r="H816" s="4"/>
      <c r="I816" s="4"/>
      <c r="J816" s="114"/>
      <c r="K816" s="20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</row>
    <row r="817" spans="1:221" ht="20" customHeight="1">
      <c r="A817" s="3"/>
      <c r="B817" s="2"/>
      <c r="C817" s="3"/>
      <c r="D817" s="3"/>
      <c r="E817" s="3"/>
      <c r="F817" s="3"/>
      <c r="G817" s="3"/>
      <c r="H817" s="4"/>
      <c r="I817" s="4"/>
      <c r="J817" s="114"/>
      <c r="K817" s="20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</row>
    <row r="818" spans="1:221" ht="20" customHeight="1">
      <c r="A818" s="3"/>
      <c r="B818" s="2"/>
      <c r="C818" s="3"/>
      <c r="D818" s="3"/>
      <c r="E818" s="3"/>
      <c r="F818" s="3"/>
      <c r="G818" s="3"/>
      <c r="H818" s="4"/>
      <c r="I818" s="4"/>
      <c r="J818" s="114"/>
      <c r="K818" s="20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</row>
    <row r="819" spans="1:221" ht="20" customHeight="1">
      <c r="A819" s="3"/>
      <c r="B819" s="2"/>
      <c r="C819" s="3"/>
      <c r="D819" s="3"/>
      <c r="E819" s="3"/>
      <c r="F819" s="3"/>
      <c r="G819" s="3"/>
      <c r="H819" s="4"/>
      <c r="I819" s="4"/>
      <c r="J819" s="114"/>
      <c r="K819" s="20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</row>
    <row r="820" spans="1:221" ht="20" customHeight="1">
      <c r="A820" s="3"/>
      <c r="B820" s="2"/>
      <c r="C820" s="3"/>
      <c r="D820" s="3"/>
      <c r="E820" s="3"/>
      <c r="F820" s="3"/>
      <c r="G820" s="3"/>
      <c r="H820" s="4"/>
      <c r="I820" s="4"/>
      <c r="J820" s="114"/>
      <c r="K820" s="20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</row>
    <row r="821" spans="1:221" ht="20" customHeight="1">
      <c r="A821" s="3"/>
      <c r="B821" s="2"/>
      <c r="C821" s="3"/>
      <c r="D821" s="3"/>
      <c r="E821" s="3"/>
      <c r="F821" s="3"/>
      <c r="G821" s="3"/>
      <c r="H821" s="4"/>
      <c r="I821" s="4"/>
      <c r="J821" s="114"/>
      <c r="K821" s="20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</row>
    <row r="822" spans="1:221" ht="20" customHeight="1">
      <c r="A822" s="3"/>
      <c r="B822" s="2"/>
      <c r="C822" s="3"/>
      <c r="D822" s="3"/>
      <c r="E822" s="3"/>
      <c r="F822" s="3"/>
      <c r="G822" s="3"/>
      <c r="H822" s="4"/>
      <c r="I822" s="4"/>
      <c r="J822" s="114"/>
      <c r="K822" s="20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</row>
    <row r="823" spans="1:221" ht="20" customHeight="1">
      <c r="A823" s="3"/>
      <c r="B823" s="2"/>
      <c r="C823" s="3"/>
      <c r="D823" s="3"/>
      <c r="E823" s="3"/>
      <c r="F823" s="3"/>
      <c r="G823" s="3"/>
      <c r="H823" s="4"/>
      <c r="I823" s="4"/>
      <c r="J823" s="114"/>
      <c r="K823" s="20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</row>
    <row r="824" spans="1:221" ht="20" customHeight="1">
      <c r="A824" s="3"/>
      <c r="B824" s="2"/>
      <c r="C824" s="3"/>
      <c r="D824" s="3"/>
      <c r="E824" s="3"/>
      <c r="F824" s="3"/>
      <c r="G824" s="3"/>
      <c r="H824" s="4"/>
      <c r="I824" s="4"/>
      <c r="J824" s="114"/>
      <c r="K824" s="20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</row>
    <row r="825" spans="1:221" ht="20" customHeight="1">
      <c r="A825" s="3"/>
      <c r="B825" s="2"/>
      <c r="C825" s="3"/>
      <c r="D825" s="3"/>
      <c r="E825" s="3"/>
      <c r="F825" s="3"/>
      <c r="G825" s="3"/>
      <c r="H825" s="4"/>
      <c r="I825" s="4"/>
      <c r="J825" s="114"/>
      <c r="K825" s="20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</row>
    <row r="826" spans="1:221" ht="20" customHeight="1">
      <c r="A826" s="3"/>
      <c r="B826" s="2"/>
      <c r="C826" s="3"/>
      <c r="D826" s="3"/>
      <c r="E826" s="3"/>
      <c r="F826" s="3"/>
      <c r="G826" s="3"/>
      <c r="H826" s="4"/>
      <c r="I826" s="4"/>
      <c r="J826" s="114"/>
      <c r="K826" s="20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</row>
    <row r="827" spans="1:221" ht="20" customHeight="1">
      <c r="A827" s="3"/>
      <c r="B827" s="2"/>
      <c r="C827" s="3"/>
      <c r="D827" s="3"/>
      <c r="E827" s="3"/>
      <c r="F827" s="3"/>
      <c r="G827" s="3"/>
      <c r="H827" s="4"/>
      <c r="I827" s="4"/>
      <c r="J827" s="114"/>
      <c r="K827" s="20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</row>
    <row r="828" spans="1:221" ht="20" customHeight="1">
      <c r="A828" s="3"/>
      <c r="B828" s="2"/>
      <c r="C828" s="3"/>
      <c r="D828" s="3"/>
      <c r="E828" s="3"/>
      <c r="F828" s="3"/>
      <c r="G828" s="3"/>
      <c r="H828" s="4"/>
      <c r="I828" s="4"/>
      <c r="J828" s="114"/>
      <c r="K828" s="20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</row>
    <row r="829" spans="1:221" ht="20" customHeight="1">
      <c r="A829" s="3"/>
      <c r="B829" s="2"/>
      <c r="C829" s="3"/>
      <c r="D829" s="3"/>
      <c r="E829" s="3"/>
      <c r="F829" s="3"/>
      <c r="G829" s="3"/>
      <c r="H829" s="4"/>
      <c r="I829" s="4"/>
      <c r="J829" s="114"/>
      <c r="K829" s="20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</row>
    <row r="830" spans="1:221" ht="20" customHeight="1">
      <c r="A830" s="3"/>
      <c r="B830" s="2"/>
      <c r="C830" s="3"/>
      <c r="D830" s="3"/>
      <c r="E830" s="3"/>
      <c r="F830" s="3"/>
      <c r="G830" s="3"/>
      <c r="H830" s="4"/>
      <c r="I830" s="4"/>
      <c r="J830" s="114"/>
      <c r="K830" s="20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</row>
    <row r="831" spans="1:221" ht="20" customHeight="1">
      <c r="A831" s="3"/>
      <c r="B831" s="2"/>
      <c r="C831" s="3"/>
      <c r="D831" s="3"/>
      <c r="E831" s="3"/>
      <c r="F831" s="3"/>
      <c r="G831" s="3"/>
      <c r="H831" s="4"/>
      <c r="I831" s="4"/>
      <c r="J831" s="114"/>
      <c r="K831" s="20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</row>
    <row r="832" spans="1:221" ht="20" customHeight="1">
      <c r="A832" s="3"/>
      <c r="B832" s="2"/>
      <c r="C832" s="3"/>
      <c r="D832" s="3"/>
      <c r="E832" s="3"/>
      <c r="F832" s="3"/>
      <c r="G832" s="3"/>
      <c r="H832" s="4"/>
      <c r="I832" s="4"/>
      <c r="J832" s="114"/>
      <c r="K832" s="20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</row>
    <row r="833" spans="1:221" ht="20" customHeight="1">
      <c r="A833" s="3"/>
      <c r="B833" s="2"/>
      <c r="C833" s="3"/>
      <c r="D833" s="3"/>
      <c r="E833" s="3"/>
      <c r="F833" s="3"/>
      <c r="G833" s="3"/>
      <c r="H833" s="4"/>
      <c r="I833" s="4"/>
      <c r="J833" s="114"/>
      <c r="K833" s="20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</row>
    <row r="834" spans="1:221" ht="20" customHeight="1">
      <c r="A834" s="3"/>
      <c r="B834" s="2"/>
      <c r="C834" s="3"/>
      <c r="D834" s="3"/>
      <c r="E834" s="3"/>
      <c r="F834" s="3"/>
      <c r="G834" s="3"/>
      <c r="H834" s="4"/>
      <c r="I834" s="4"/>
      <c r="J834" s="114"/>
      <c r="K834" s="20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</row>
    <row r="835" spans="1:221" ht="20" customHeight="1">
      <c r="A835" s="3"/>
      <c r="B835" s="2"/>
      <c r="C835" s="3"/>
      <c r="D835" s="3"/>
      <c r="E835" s="3"/>
      <c r="F835" s="3"/>
      <c r="G835" s="3"/>
      <c r="H835" s="4"/>
      <c r="I835" s="4"/>
      <c r="J835" s="114"/>
      <c r="K835" s="20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</row>
    <row r="836" spans="1:221" ht="20" customHeight="1">
      <c r="A836" s="3"/>
      <c r="B836" s="2"/>
      <c r="C836" s="3"/>
      <c r="D836" s="3"/>
      <c r="E836" s="3"/>
      <c r="F836" s="3"/>
      <c r="G836" s="3"/>
      <c r="H836" s="4"/>
      <c r="I836" s="4"/>
      <c r="J836" s="114"/>
      <c r="K836" s="20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</row>
    <row r="837" spans="1:221" ht="20" customHeight="1">
      <c r="A837" s="3"/>
      <c r="B837" s="2"/>
      <c r="C837" s="3"/>
      <c r="D837" s="3"/>
      <c r="E837" s="3"/>
      <c r="F837" s="3"/>
      <c r="G837" s="3"/>
      <c r="H837" s="4"/>
      <c r="I837" s="4"/>
      <c r="J837" s="114"/>
      <c r="K837" s="20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</row>
    <row r="838" spans="1:221" ht="20" customHeight="1">
      <c r="A838" s="3"/>
      <c r="B838" s="2"/>
      <c r="C838" s="3"/>
      <c r="D838" s="3"/>
      <c r="E838" s="3"/>
      <c r="F838" s="3"/>
      <c r="G838" s="3"/>
      <c r="H838" s="4"/>
      <c r="I838" s="4"/>
      <c r="J838" s="114"/>
      <c r="K838" s="20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</row>
    <row r="839" spans="1:221" ht="20" customHeight="1">
      <c r="A839" s="3"/>
      <c r="B839" s="2"/>
      <c r="C839" s="3"/>
      <c r="D839" s="3"/>
      <c r="E839" s="3"/>
      <c r="F839" s="3"/>
      <c r="G839" s="3"/>
      <c r="H839" s="4"/>
      <c r="I839" s="4"/>
      <c r="J839" s="114"/>
      <c r="K839" s="20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</row>
    <row r="840" spans="1:221" ht="20" customHeight="1">
      <c r="A840" s="3"/>
      <c r="B840" s="2"/>
      <c r="C840" s="3"/>
      <c r="D840" s="3"/>
      <c r="E840" s="3"/>
      <c r="F840" s="3"/>
      <c r="G840" s="3"/>
      <c r="H840" s="4"/>
      <c r="I840" s="4"/>
      <c r="J840" s="114"/>
      <c r="K840" s="20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</row>
    <row r="841" spans="1:221" ht="20" customHeight="1">
      <c r="A841" s="3"/>
      <c r="B841" s="2"/>
      <c r="C841" s="3"/>
      <c r="D841" s="3"/>
      <c r="E841" s="3"/>
      <c r="F841" s="3"/>
      <c r="G841" s="3"/>
      <c r="H841" s="4"/>
      <c r="I841" s="4"/>
      <c r="J841" s="114"/>
      <c r="K841" s="20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</row>
    <row r="842" spans="1:221" ht="20" customHeight="1">
      <c r="A842" s="3"/>
      <c r="B842" s="2"/>
      <c r="C842" s="3"/>
      <c r="D842" s="3"/>
      <c r="E842" s="3"/>
      <c r="F842" s="3"/>
      <c r="G842" s="3"/>
      <c r="H842" s="4"/>
      <c r="I842" s="4"/>
      <c r="J842" s="114"/>
      <c r="K842" s="20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</row>
    <row r="843" spans="1:221" ht="20" customHeight="1">
      <c r="A843" s="3"/>
      <c r="B843" s="2"/>
      <c r="C843" s="3"/>
      <c r="D843" s="3"/>
      <c r="E843" s="3"/>
      <c r="F843" s="3"/>
      <c r="G843" s="3"/>
      <c r="H843" s="4"/>
      <c r="I843" s="4"/>
      <c r="J843" s="114"/>
      <c r="K843" s="20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</row>
    <row r="844" spans="1:221" ht="20" customHeight="1">
      <c r="A844" s="3"/>
      <c r="B844" s="2"/>
      <c r="C844" s="3"/>
      <c r="D844" s="3"/>
      <c r="E844" s="3"/>
      <c r="F844" s="3"/>
      <c r="G844" s="3"/>
      <c r="H844" s="4"/>
      <c r="I844" s="4"/>
      <c r="J844" s="114"/>
      <c r="K844" s="20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</row>
    <row r="845" spans="1:221" ht="20" customHeight="1">
      <c r="A845" s="3"/>
      <c r="B845" s="2"/>
      <c r="C845" s="3"/>
      <c r="D845" s="3"/>
      <c r="E845" s="3"/>
      <c r="F845" s="3"/>
      <c r="G845" s="3"/>
      <c r="H845" s="4"/>
      <c r="I845" s="4"/>
      <c r="J845" s="114"/>
      <c r="K845" s="20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</row>
    <row r="846" spans="1:221" ht="20" customHeight="1">
      <c r="A846" s="3"/>
      <c r="B846" s="2"/>
      <c r="C846" s="3"/>
      <c r="D846" s="3"/>
      <c r="E846" s="3"/>
      <c r="F846" s="3"/>
      <c r="G846" s="3"/>
      <c r="H846" s="4"/>
      <c r="I846" s="4"/>
      <c r="J846" s="114"/>
      <c r="K846" s="20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</row>
    <row r="847" spans="1:221" ht="20" customHeight="1">
      <c r="A847" s="3"/>
      <c r="B847" s="2"/>
      <c r="C847" s="3"/>
      <c r="D847" s="3"/>
      <c r="E847" s="3"/>
      <c r="F847" s="3"/>
      <c r="G847" s="3"/>
      <c r="H847" s="4"/>
      <c r="I847" s="4"/>
      <c r="J847" s="114"/>
      <c r="K847" s="20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</row>
    <row r="848" spans="1:221" ht="20" customHeight="1">
      <c r="A848" s="3"/>
      <c r="B848" s="2"/>
      <c r="C848" s="3"/>
      <c r="D848" s="3"/>
      <c r="E848" s="3"/>
      <c r="F848" s="3"/>
      <c r="G848" s="3"/>
      <c r="H848" s="4"/>
      <c r="I848" s="4"/>
      <c r="J848" s="114"/>
      <c r="K848" s="20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</row>
    <row r="849" spans="1:221" ht="20" customHeight="1">
      <c r="A849" s="3"/>
      <c r="B849" s="2"/>
      <c r="C849" s="3"/>
      <c r="D849" s="3"/>
      <c r="E849" s="3"/>
      <c r="F849" s="3"/>
      <c r="G849" s="3"/>
      <c r="H849" s="4"/>
      <c r="I849" s="4"/>
      <c r="J849" s="114"/>
      <c r="K849" s="20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</row>
    <row r="850" spans="1:221" ht="20" customHeight="1">
      <c r="A850" s="3"/>
      <c r="B850" s="2"/>
      <c r="C850" s="3"/>
      <c r="D850" s="3"/>
      <c r="E850" s="3"/>
      <c r="F850" s="3"/>
      <c r="G850" s="3"/>
      <c r="H850" s="4"/>
      <c r="I850" s="4"/>
      <c r="J850" s="114"/>
      <c r="K850" s="20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</row>
    <row r="851" spans="1:221" ht="20" customHeight="1">
      <c r="A851" s="3"/>
      <c r="B851" s="2"/>
      <c r="C851" s="3"/>
      <c r="D851" s="3"/>
      <c r="E851" s="3"/>
      <c r="F851" s="3"/>
      <c r="G851" s="3"/>
      <c r="H851" s="4"/>
      <c r="I851" s="4"/>
      <c r="J851" s="114"/>
      <c r="K851" s="20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</row>
    <row r="852" spans="1:221" ht="20" customHeight="1">
      <c r="A852" s="3"/>
      <c r="B852" s="2"/>
      <c r="C852" s="3"/>
      <c r="D852" s="3"/>
      <c r="E852" s="3"/>
      <c r="F852" s="3"/>
      <c r="G852" s="3"/>
      <c r="H852" s="4"/>
      <c r="I852" s="4"/>
      <c r="J852" s="114"/>
      <c r="K852" s="20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</row>
    <row r="853" spans="1:221" ht="20" customHeight="1">
      <c r="A853" s="3"/>
      <c r="B853" s="2"/>
      <c r="C853" s="3"/>
      <c r="D853" s="3"/>
      <c r="E853" s="3"/>
      <c r="F853" s="3"/>
      <c r="G853" s="3"/>
      <c r="H853" s="4"/>
      <c r="I853" s="4"/>
      <c r="J853" s="114"/>
      <c r="K853" s="20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</row>
    <row r="854" spans="1:221" ht="20" customHeight="1">
      <c r="A854" s="3"/>
      <c r="B854" s="2"/>
      <c r="C854" s="3"/>
      <c r="D854" s="3"/>
      <c r="E854" s="3"/>
      <c r="F854" s="3"/>
      <c r="G854" s="3"/>
      <c r="H854" s="4"/>
      <c r="I854" s="4"/>
      <c r="J854" s="114"/>
      <c r="K854" s="20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</row>
    <row r="855" spans="1:221" ht="20" customHeight="1">
      <c r="A855" s="3"/>
      <c r="B855" s="2"/>
      <c r="C855" s="3"/>
      <c r="D855" s="3"/>
      <c r="E855" s="3"/>
      <c r="F855" s="3"/>
      <c r="G855" s="3"/>
      <c r="H855" s="4"/>
      <c r="I855" s="4"/>
      <c r="J855" s="114"/>
      <c r="K855" s="20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</row>
    <row r="856" spans="1:221" ht="20" customHeight="1">
      <c r="A856" s="3"/>
      <c r="B856" s="2"/>
      <c r="C856" s="3"/>
      <c r="D856" s="3"/>
      <c r="E856" s="3"/>
      <c r="F856" s="3"/>
      <c r="G856" s="3"/>
      <c r="H856" s="4"/>
      <c r="I856" s="4"/>
      <c r="J856" s="114"/>
      <c r="K856" s="20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</row>
    <row r="857" spans="1:221" ht="20" customHeight="1">
      <c r="A857" s="3"/>
      <c r="B857" s="2"/>
      <c r="C857" s="3"/>
      <c r="D857" s="3"/>
      <c r="E857" s="3"/>
      <c r="F857" s="3"/>
      <c r="G857" s="3"/>
      <c r="H857" s="4"/>
      <c r="I857" s="4"/>
      <c r="J857" s="114"/>
      <c r="K857" s="20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</row>
    <row r="858" spans="1:221" ht="20" customHeight="1">
      <c r="A858" s="3"/>
      <c r="B858" s="2"/>
      <c r="C858" s="3"/>
      <c r="D858" s="3"/>
      <c r="E858" s="3"/>
      <c r="F858" s="3"/>
      <c r="G858" s="3"/>
      <c r="H858" s="4"/>
      <c r="I858" s="4"/>
      <c r="J858" s="114"/>
      <c r="K858" s="20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</row>
    <row r="859" spans="1:221" ht="20" customHeight="1">
      <c r="A859" s="3"/>
      <c r="B859" s="2"/>
      <c r="C859" s="3"/>
      <c r="D859" s="3"/>
      <c r="E859" s="3"/>
      <c r="F859" s="3"/>
      <c r="G859" s="3"/>
      <c r="H859" s="4"/>
      <c r="I859" s="4"/>
      <c r="J859" s="114"/>
      <c r="K859" s="20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</row>
    <row r="860" spans="1:221" ht="20" customHeight="1">
      <c r="A860" s="3"/>
      <c r="B860" s="2"/>
      <c r="C860" s="3"/>
      <c r="D860" s="3"/>
      <c r="E860" s="3"/>
      <c r="F860" s="3"/>
      <c r="G860" s="3"/>
      <c r="H860" s="4"/>
      <c r="I860" s="4"/>
      <c r="J860" s="114"/>
      <c r="K860" s="20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</row>
    <row r="861" spans="1:221" ht="20" customHeight="1">
      <c r="A861" s="3"/>
      <c r="B861" s="2"/>
      <c r="C861" s="3"/>
      <c r="D861" s="3"/>
      <c r="E861" s="3"/>
      <c r="F861" s="3"/>
      <c r="G861" s="3"/>
      <c r="H861" s="4"/>
      <c r="I861" s="4"/>
      <c r="J861" s="114"/>
      <c r="K861" s="20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</row>
    <row r="862" spans="1:221" ht="20" customHeight="1">
      <c r="A862" s="3"/>
      <c r="B862" s="2"/>
      <c r="C862" s="3"/>
      <c r="D862" s="3"/>
      <c r="E862" s="3"/>
      <c r="F862" s="3"/>
      <c r="G862" s="3"/>
      <c r="H862" s="4"/>
      <c r="I862" s="4"/>
      <c r="J862" s="114"/>
      <c r="K862" s="20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</row>
    <row r="863" spans="1:221" ht="20" customHeight="1">
      <c r="A863" s="3"/>
      <c r="B863" s="2"/>
      <c r="C863" s="3"/>
      <c r="D863" s="3"/>
      <c r="E863" s="3"/>
      <c r="F863" s="3"/>
      <c r="G863" s="3"/>
      <c r="H863" s="4"/>
      <c r="I863" s="4"/>
      <c r="J863" s="114"/>
      <c r="K863" s="20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</row>
    <row r="864" spans="1:221" ht="20" customHeight="1">
      <c r="A864" s="3"/>
      <c r="B864" s="2"/>
      <c r="C864" s="3"/>
      <c r="D864" s="3"/>
      <c r="E864" s="3"/>
      <c r="F864" s="3"/>
      <c r="G864" s="3"/>
      <c r="H864" s="4"/>
      <c r="I864" s="4"/>
      <c r="J864" s="114"/>
      <c r="K864" s="20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</row>
    <row r="865" spans="1:221" ht="20" customHeight="1">
      <c r="A865" s="3"/>
      <c r="B865" s="2"/>
      <c r="C865" s="3"/>
      <c r="D865" s="3"/>
      <c r="E865" s="3"/>
      <c r="F865" s="3"/>
      <c r="G865" s="3"/>
      <c r="H865" s="4"/>
      <c r="I865" s="4"/>
      <c r="J865" s="114"/>
      <c r="K865" s="20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</row>
    <row r="866" spans="1:221" ht="20" customHeight="1">
      <c r="A866" s="3"/>
      <c r="B866" s="2"/>
      <c r="C866" s="3"/>
      <c r="D866" s="3"/>
      <c r="E866" s="3"/>
      <c r="F866" s="3"/>
      <c r="G866" s="3"/>
      <c r="H866" s="4"/>
      <c r="I866" s="4"/>
      <c r="J866" s="114"/>
      <c r="K866" s="20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</row>
    <row r="867" spans="1:221" ht="20" customHeight="1">
      <c r="A867" s="3"/>
      <c r="B867" s="2"/>
      <c r="C867" s="3"/>
      <c r="D867" s="3"/>
      <c r="E867" s="3"/>
      <c r="F867" s="3"/>
      <c r="G867" s="3"/>
      <c r="H867" s="4"/>
      <c r="I867" s="4"/>
      <c r="J867" s="114"/>
      <c r="K867" s="20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</row>
    <row r="868" spans="1:221" ht="20" customHeight="1">
      <c r="A868" s="3"/>
      <c r="B868" s="2"/>
      <c r="C868" s="3"/>
      <c r="D868" s="3"/>
      <c r="E868" s="3"/>
      <c r="F868" s="3"/>
      <c r="G868" s="3"/>
      <c r="H868" s="4"/>
      <c r="I868" s="4"/>
      <c r="J868" s="114"/>
      <c r="K868" s="20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</row>
    <row r="869" spans="1:221" ht="20" customHeight="1">
      <c r="A869" s="3"/>
      <c r="B869" s="2"/>
      <c r="C869" s="3"/>
      <c r="D869" s="3"/>
      <c r="E869" s="3"/>
      <c r="F869" s="3"/>
      <c r="G869" s="3"/>
      <c r="H869" s="4"/>
      <c r="I869" s="4"/>
      <c r="J869" s="114"/>
      <c r="K869" s="20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</row>
    <row r="870" spans="1:221" ht="20" customHeight="1">
      <c r="A870" s="3"/>
      <c r="B870" s="2"/>
      <c r="C870" s="3"/>
      <c r="D870" s="3"/>
      <c r="E870" s="3"/>
      <c r="F870" s="3"/>
      <c r="G870" s="3"/>
      <c r="H870" s="4"/>
      <c r="I870" s="4"/>
      <c r="J870" s="114"/>
      <c r="K870" s="20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</row>
    <row r="871" spans="1:221" ht="20" customHeight="1">
      <c r="A871" s="3"/>
      <c r="B871" s="2"/>
      <c r="C871" s="3"/>
      <c r="D871" s="3"/>
      <c r="E871" s="3"/>
      <c r="F871" s="3"/>
      <c r="G871" s="3"/>
      <c r="H871" s="4"/>
      <c r="I871" s="4"/>
      <c r="J871" s="114"/>
      <c r="K871" s="20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</row>
    <row r="872" spans="1:221" ht="20" customHeight="1">
      <c r="A872" s="3"/>
      <c r="B872" s="2"/>
      <c r="C872" s="3"/>
      <c r="D872" s="3"/>
      <c r="E872" s="3"/>
      <c r="F872" s="3"/>
      <c r="G872" s="3"/>
      <c r="H872" s="4"/>
      <c r="I872" s="4"/>
      <c r="J872" s="114"/>
      <c r="K872" s="20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</row>
    <row r="873" spans="1:221" ht="20" customHeight="1">
      <c r="A873" s="3"/>
      <c r="B873" s="2"/>
      <c r="C873" s="3"/>
      <c r="D873" s="3"/>
      <c r="E873" s="3"/>
      <c r="F873" s="3"/>
      <c r="G873" s="3"/>
      <c r="H873" s="4"/>
      <c r="I873" s="4"/>
      <c r="J873" s="114"/>
      <c r="K873" s="20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</row>
    <row r="874" spans="1:221" ht="20" customHeight="1">
      <c r="A874" s="3"/>
      <c r="B874" s="2"/>
      <c r="C874" s="3"/>
      <c r="D874" s="3"/>
      <c r="E874" s="3"/>
      <c r="F874" s="3"/>
      <c r="G874" s="3"/>
      <c r="H874" s="4"/>
      <c r="I874" s="4"/>
      <c r="J874" s="114"/>
      <c r="K874" s="20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</row>
    <row r="875" spans="1:221" ht="20" customHeight="1">
      <c r="A875" s="3"/>
      <c r="B875" s="2"/>
      <c r="C875" s="3"/>
      <c r="D875" s="3"/>
      <c r="E875" s="3"/>
      <c r="F875" s="3"/>
      <c r="G875" s="3"/>
      <c r="H875" s="4"/>
      <c r="I875" s="4"/>
      <c r="J875" s="114"/>
      <c r="K875" s="20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</row>
    <row r="876" spans="1:221" ht="20" customHeight="1">
      <c r="A876" s="3"/>
      <c r="B876" s="2"/>
      <c r="C876" s="3"/>
      <c r="D876" s="3"/>
      <c r="E876" s="3"/>
      <c r="F876" s="3"/>
      <c r="G876" s="3"/>
      <c r="H876" s="4"/>
      <c r="I876" s="4"/>
      <c r="J876" s="114"/>
      <c r="K876" s="20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</row>
    <row r="877" spans="1:221" ht="20" customHeight="1">
      <c r="A877" s="3"/>
      <c r="B877" s="2"/>
      <c r="C877" s="3"/>
      <c r="D877" s="3"/>
      <c r="E877" s="3"/>
      <c r="F877" s="3"/>
      <c r="G877" s="3"/>
      <c r="H877" s="4"/>
      <c r="I877" s="4"/>
      <c r="J877" s="114"/>
      <c r="K877" s="20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</row>
    <row r="878" spans="1:221" ht="20" customHeight="1">
      <c r="A878" s="3"/>
      <c r="B878" s="2"/>
      <c r="C878" s="3"/>
      <c r="D878" s="3"/>
      <c r="E878" s="3"/>
      <c r="F878" s="3"/>
      <c r="G878" s="3"/>
      <c r="H878" s="4"/>
      <c r="I878" s="4"/>
      <c r="J878" s="114"/>
      <c r="K878" s="20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</row>
    <row r="879" spans="1:221" ht="20" customHeight="1">
      <c r="A879" s="3"/>
      <c r="B879" s="2"/>
      <c r="C879" s="3"/>
      <c r="D879" s="3"/>
      <c r="E879" s="3"/>
      <c r="F879" s="3"/>
      <c r="G879" s="3"/>
      <c r="H879" s="4"/>
      <c r="I879" s="4"/>
      <c r="J879" s="114"/>
      <c r="K879" s="20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</row>
    <row r="880" spans="1:221" ht="20" customHeight="1">
      <c r="A880" s="3"/>
      <c r="B880" s="2"/>
      <c r="C880" s="3"/>
      <c r="D880" s="3"/>
      <c r="E880" s="3"/>
      <c r="F880" s="3"/>
      <c r="G880" s="3"/>
      <c r="H880" s="4"/>
      <c r="I880" s="4"/>
      <c r="J880" s="114"/>
      <c r="K880" s="20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</row>
    <row r="881" spans="1:221" ht="20" customHeight="1">
      <c r="A881" s="3"/>
      <c r="B881" s="2"/>
      <c r="C881" s="3"/>
      <c r="D881" s="3"/>
      <c r="E881" s="3"/>
      <c r="F881" s="3"/>
      <c r="G881" s="3"/>
      <c r="H881" s="4"/>
      <c r="I881" s="4"/>
      <c r="J881" s="114"/>
      <c r="K881" s="20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</row>
    <row r="882" spans="1:221" ht="20" customHeight="1">
      <c r="A882" s="3"/>
      <c r="B882" s="2"/>
      <c r="C882" s="3"/>
      <c r="D882" s="3"/>
      <c r="E882" s="3"/>
      <c r="F882" s="3"/>
      <c r="G882" s="3"/>
      <c r="H882" s="4"/>
      <c r="I882" s="4"/>
      <c r="J882" s="114"/>
      <c r="K882" s="20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</row>
    <row r="883" spans="1:221" ht="20" customHeight="1">
      <c r="A883" s="3"/>
      <c r="B883" s="2"/>
      <c r="C883" s="3"/>
      <c r="D883" s="3"/>
      <c r="E883" s="3"/>
      <c r="F883" s="3"/>
      <c r="G883" s="3"/>
      <c r="H883" s="4"/>
      <c r="I883" s="4"/>
      <c r="J883" s="114"/>
      <c r="K883" s="20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</row>
    <row r="884" spans="1:221" ht="20" customHeight="1">
      <c r="A884" s="3"/>
      <c r="B884" s="2"/>
      <c r="C884" s="3"/>
      <c r="D884" s="3"/>
      <c r="E884" s="3"/>
      <c r="F884" s="3"/>
      <c r="G884" s="3"/>
      <c r="H884" s="4"/>
      <c r="I884" s="4"/>
      <c r="J884" s="114"/>
      <c r="K884" s="20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</row>
    <row r="885" spans="1:221" ht="20" customHeight="1">
      <c r="A885" s="3"/>
      <c r="B885" s="2"/>
      <c r="C885" s="3"/>
      <c r="D885" s="3"/>
      <c r="E885" s="3"/>
      <c r="F885" s="3"/>
      <c r="G885" s="3"/>
      <c r="H885" s="4"/>
      <c r="I885" s="4"/>
      <c r="J885" s="114"/>
      <c r="K885" s="20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</row>
    <row r="886" spans="1:221" ht="20" customHeight="1">
      <c r="A886" s="3"/>
      <c r="B886" s="2"/>
      <c r="C886" s="3"/>
      <c r="D886" s="3"/>
      <c r="E886" s="3"/>
      <c r="F886" s="3"/>
      <c r="G886" s="3"/>
      <c r="H886" s="4"/>
      <c r="I886" s="4"/>
      <c r="J886" s="114"/>
      <c r="K886" s="20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</row>
    <row r="887" spans="1:221" ht="20" customHeight="1">
      <c r="A887" s="3"/>
      <c r="B887" s="2"/>
      <c r="C887" s="3"/>
      <c r="D887" s="3"/>
      <c r="E887" s="3"/>
      <c r="F887" s="3"/>
      <c r="G887" s="3"/>
      <c r="H887" s="4"/>
      <c r="I887" s="4"/>
      <c r="J887" s="114"/>
      <c r="K887" s="20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</row>
    <row r="888" spans="1:221" ht="20" customHeight="1">
      <c r="A888" s="3"/>
      <c r="B888" s="2"/>
      <c r="C888" s="3"/>
      <c r="D888" s="3"/>
      <c r="E888" s="3"/>
      <c r="F888" s="3"/>
      <c r="G888" s="3"/>
      <c r="H888" s="4"/>
      <c r="I888" s="4"/>
      <c r="J888" s="114"/>
      <c r="K888" s="20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</row>
    <row r="889" spans="1:221" ht="20" customHeight="1">
      <c r="A889" s="3"/>
      <c r="B889" s="2"/>
      <c r="C889" s="3"/>
      <c r="D889" s="3"/>
      <c r="E889" s="3"/>
      <c r="F889" s="3"/>
      <c r="G889" s="3"/>
      <c r="H889" s="4"/>
      <c r="I889" s="4"/>
      <c r="J889" s="114"/>
      <c r="K889" s="20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</row>
    <row r="890" spans="1:221" ht="20" customHeight="1">
      <c r="A890" s="3"/>
      <c r="B890" s="2"/>
      <c r="C890" s="3"/>
      <c r="D890" s="3"/>
      <c r="E890" s="3"/>
      <c r="F890" s="3"/>
      <c r="G890" s="3"/>
      <c r="H890" s="4"/>
      <c r="I890" s="4"/>
      <c r="J890" s="114"/>
      <c r="K890" s="20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</row>
    <row r="891" spans="1:221" ht="20" customHeight="1">
      <c r="A891" s="3"/>
      <c r="B891" s="2"/>
      <c r="C891" s="3"/>
      <c r="D891" s="3"/>
      <c r="E891" s="3"/>
      <c r="F891" s="3"/>
      <c r="G891" s="3"/>
      <c r="H891" s="4"/>
      <c r="I891" s="4"/>
      <c r="J891" s="114"/>
      <c r="K891" s="20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</row>
    <row r="892" spans="1:221" ht="20" customHeight="1">
      <c r="A892" s="3"/>
      <c r="B892" s="2"/>
      <c r="C892" s="3"/>
      <c r="D892" s="3"/>
      <c r="E892" s="3"/>
      <c r="F892" s="3"/>
      <c r="G892" s="3"/>
      <c r="H892" s="4"/>
      <c r="I892" s="4"/>
      <c r="J892" s="114"/>
      <c r="K892" s="20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</row>
    <row r="893" spans="1:221" ht="20" customHeight="1">
      <c r="A893" s="3"/>
      <c r="B893" s="2"/>
      <c r="C893" s="3"/>
      <c r="D893" s="3"/>
      <c r="E893" s="3"/>
      <c r="F893" s="3"/>
      <c r="G893" s="3"/>
      <c r="H893" s="4"/>
      <c r="I893" s="4"/>
      <c r="J893" s="114"/>
      <c r="K893" s="20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</row>
    <row r="894" spans="1:221" ht="20" customHeight="1">
      <c r="A894" s="3"/>
      <c r="B894" s="2"/>
      <c r="C894" s="3"/>
      <c r="D894" s="3"/>
      <c r="E894" s="3"/>
      <c r="F894" s="3"/>
      <c r="G894" s="3"/>
      <c r="H894" s="4"/>
      <c r="I894" s="4"/>
      <c r="J894" s="114"/>
      <c r="K894" s="20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</row>
    <row r="895" spans="1:221" ht="20" customHeight="1">
      <c r="A895" s="3"/>
      <c r="B895" s="2"/>
      <c r="C895" s="3"/>
      <c r="D895" s="3"/>
      <c r="E895" s="3"/>
      <c r="F895" s="3"/>
      <c r="G895" s="3"/>
      <c r="H895" s="4"/>
      <c r="I895" s="4"/>
      <c r="J895" s="114"/>
      <c r="K895" s="20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</row>
    <row r="896" spans="1:221" ht="20" customHeight="1">
      <c r="A896" s="3"/>
      <c r="B896" s="2"/>
      <c r="C896" s="3"/>
      <c r="D896" s="3"/>
      <c r="E896" s="3"/>
      <c r="F896" s="3"/>
      <c r="G896" s="3"/>
      <c r="H896" s="4"/>
      <c r="I896" s="4"/>
      <c r="J896" s="114"/>
      <c r="K896" s="20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</row>
    <row r="897" spans="1:221" ht="20" customHeight="1">
      <c r="A897" s="3"/>
      <c r="B897" s="2"/>
      <c r="C897" s="3"/>
      <c r="D897" s="3"/>
      <c r="E897" s="3"/>
      <c r="F897" s="3"/>
      <c r="G897" s="3"/>
      <c r="H897" s="4"/>
      <c r="I897" s="4"/>
      <c r="J897" s="114"/>
      <c r="K897" s="20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</row>
    <row r="898" spans="1:221" ht="20" customHeight="1">
      <c r="A898" s="3"/>
      <c r="B898" s="2"/>
      <c r="C898" s="3"/>
      <c r="D898" s="3"/>
      <c r="E898" s="3"/>
      <c r="F898" s="3"/>
      <c r="G898" s="3"/>
      <c r="H898" s="4"/>
      <c r="I898" s="4"/>
      <c r="J898" s="114"/>
      <c r="K898" s="20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</row>
    <row r="899" spans="1:221" ht="20" customHeight="1">
      <c r="A899" s="3"/>
      <c r="B899" s="2"/>
      <c r="C899" s="3"/>
      <c r="D899" s="3"/>
      <c r="E899" s="3"/>
      <c r="F899" s="3"/>
      <c r="G899" s="3"/>
      <c r="H899" s="4"/>
      <c r="I899" s="4"/>
      <c r="J899" s="114"/>
      <c r="K899" s="20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</row>
    <row r="900" spans="1:221" ht="20" customHeight="1">
      <c r="A900" s="3"/>
      <c r="B900" s="2"/>
      <c r="C900" s="3"/>
      <c r="D900" s="3"/>
      <c r="E900" s="3"/>
      <c r="F900" s="3"/>
      <c r="G900" s="3"/>
      <c r="H900" s="4"/>
      <c r="I900" s="4"/>
      <c r="J900" s="114"/>
      <c r="K900" s="20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</row>
    <row r="901" spans="1:221" ht="20" customHeight="1">
      <c r="A901" s="3"/>
      <c r="B901" s="2"/>
      <c r="C901" s="3"/>
      <c r="D901" s="3"/>
      <c r="E901" s="3"/>
      <c r="F901" s="3"/>
      <c r="G901" s="3"/>
      <c r="H901" s="4"/>
      <c r="I901" s="4"/>
      <c r="J901" s="114"/>
      <c r="K901" s="20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</row>
    <row r="902" spans="1:221" ht="20" customHeight="1">
      <c r="A902" s="3"/>
      <c r="B902" s="2"/>
      <c r="C902" s="3"/>
      <c r="D902" s="3"/>
      <c r="E902" s="3"/>
      <c r="F902" s="3"/>
      <c r="G902" s="3"/>
      <c r="H902" s="4"/>
      <c r="I902" s="4"/>
      <c r="J902" s="114"/>
      <c r="K902" s="20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</row>
    <row r="903" spans="1:221" ht="20" customHeight="1">
      <c r="A903" s="3"/>
      <c r="B903" s="2"/>
      <c r="C903" s="3"/>
      <c r="D903" s="3"/>
      <c r="E903" s="3"/>
      <c r="F903" s="3"/>
      <c r="G903" s="3"/>
      <c r="H903" s="4"/>
      <c r="I903" s="4"/>
      <c r="J903" s="114"/>
      <c r="K903" s="20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</row>
    <row r="904" spans="1:221" ht="20" customHeight="1">
      <c r="A904" s="3"/>
      <c r="B904" s="2"/>
      <c r="C904" s="3"/>
      <c r="D904" s="3"/>
      <c r="E904" s="3"/>
      <c r="F904" s="3"/>
      <c r="G904" s="3"/>
      <c r="H904" s="4"/>
      <c r="I904" s="4"/>
      <c r="J904" s="114"/>
      <c r="K904" s="20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</row>
    <row r="905" spans="1:221" ht="20" customHeight="1">
      <c r="A905" s="3"/>
      <c r="B905" s="2"/>
      <c r="C905" s="3"/>
      <c r="D905" s="3"/>
      <c r="E905" s="3"/>
      <c r="F905" s="3"/>
      <c r="G905" s="3"/>
      <c r="H905" s="4"/>
      <c r="I905" s="4"/>
      <c r="J905" s="114"/>
      <c r="K905" s="20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</row>
    <row r="906" spans="1:221" ht="20" customHeight="1">
      <c r="A906" s="3"/>
      <c r="B906" s="2"/>
      <c r="C906" s="3"/>
      <c r="D906" s="3"/>
      <c r="E906" s="3"/>
      <c r="F906" s="3"/>
      <c r="G906" s="3"/>
      <c r="H906" s="4"/>
      <c r="I906" s="4"/>
      <c r="J906" s="114"/>
      <c r="K906" s="20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</row>
    <row r="907" spans="1:221" ht="20" customHeight="1">
      <c r="A907" s="3"/>
      <c r="B907" s="2"/>
      <c r="C907" s="3"/>
      <c r="D907" s="3"/>
      <c r="E907" s="3"/>
      <c r="F907" s="3"/>
      <c r="G907" s="3"/>
      <c r="H907" s="4"/>
      <c r="I907" s="4"/>
      <c r="J907" s="114"/>
      <c r="K907" s="20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</row>
    <row r="908" spans="1:221" ht="20" customHeight="1">
      <c r="A908" s="3"/>
      <c r="B908" s="2"/>
      <c r="C908" s="3"/>
      <c r="D908" s="3"/>
      <c r="E908" s="3"/>
      <c r="F908" s="3"/>
      <c r="G908" s="3"/>
      <c r="H908" s="4"/>
      <c r="I908" s="4"/>
      <c r="J908" s="114"/>
      <c r="K908" s="20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</row>
    <row r="909" spans="1:221" ht="20" customHeight="1">
      <c r="A909" s="3"/>
      <c r="B909" s="2"/>
      <c r="C909" s="3"/>
      <c r="D909" s="3"/>
      <c r="E909" s="3"/>
      <c r="F909" s="3"/>
      <c r="G909" s="3"/>
      <c r="H909" s="4"/>
      <c r="I909" s="4"/>
      <c r="J909" s="114"/>
      <c r="K909" s="20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</row>
    <row r="910" spans="1:221" ht="20" customHeight="1">
      <c r="A910" s="3"/>
      <c r="B910" s="2"/>
      <c r="C910" s="3"/>
      <c r="D910" s="3"/>
      <c r="E910" s="3"/>
      <c r="F910" s="3"/>
      <c r="G910" s="3"/>
      <c r="H910" s="4"/>
      <c r="I910" s="4"/>
      <c r="J910" s="114"/>
      <c r="K910" s="20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</row>
    <row r="911" spans="1:221" ht="20" customHeight="1">
      <c r="A911" s="3"/>
      <c r="B911" s="2"/>
      <c r="C911" s="3"/>
      <c r="D911" s="3"/>
      <c r="E911" s="3"/>
      <c r="F911" s="3"/>
      <c r="G911" s="3"/>
      <c r="H911" s="4"/>
      <c r="I911" s="4"/>
      <c r="J911" s="114"/>
      <c r="K911" s="20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</row>
    <row r="912" spans="1:221" ht="20" customHeight="1">
      <c r="A912" s="3"/>
      <c r="B912" s="2"/>
      <c r="C912" s="3"/>
      <c r="D912" s="3"/>
      <c r="E912" s="3"/>
      <c r="F912" s="3"/>
      <c r="G912" s="3"/>
      <c r="H912" s="4"/>
      <c r="I912" s="4"/>
      <c r="J912" s="114"/>
      <c r="K912" s="20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</row>
    <row r="913" spans="1:221" ht="20" customHeight="1">
      <c r="A913" s="3"/>
      <c r="B913" s="2"/>
      <c r="C913" s="3"/>
      <c r="D913" s="3"/>
      <c r="E913" s="3"/>
      <c r="F913" s="3"/>
      <c r="G913" s="3"/>
      <c r="H913" s="4"/>
      <c r="I913" s="4"/>
      <c r="J913" s="114"/>
      <c r="K913" s="20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</row>
    <row r="914" spans="1:221" ht="20" customHeight="1">
      <c r="A914" s="3"/>
      <c r="B914" s="2"/>
      <c r="C914" s="3"/>
      <c r="D914" s="3"/>
      <c r="E914" s="3"/>
      <c r="F914" s="3"/>
      <c r="G914" s="3"/>
      <c r="H914" s="4"/>
      <c r="I914" s="4"/>
      <c r="J914" s="114"/>
      <c r="K914" s="20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</row>
    <row r="915" spans="1:221" ht="20" customHeight="1">
      <c r="A915" s="3"/>
      <c r="B915" s="2"/>
      <c r="C915" s="3"/>
      <c r="D915" s="3"/>
      <c r="E915" s="3"/>
      <c r="F915" s="3"/>
      <c r="G915" s="3"/>
      <c r="H915" s="4"/>
      <c r="I915" s="4"/>
      <c r="J915" s="114"/>
      <c r="K915" s="20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</row>
    <row r="916" spans="1:221" ht="20" customHeight="1">
      <c r="A916" s="3"/>
      <c r="B916" s="2"/>
      <c r="C916" s="3"/>
      <c r="D916" s="3"/>
      <c r="E916" s="3"/>
      <c r="F916" s="3"/>
      <c r="G916" s="3"/>
      <c r="H916" s="4"/>
      <c r="I916" s="4"/>
      <c r="J916" s="114"/>
      <c r="K916" s="20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</row>
    <row r="917" spans="1:221" ht="20" customHeight="1">
      <c r="A917" s="3"/>
      <c r="B917" s="2"/>
      <c r="C917" s="3"/>
      <c r="D917" s="3"/>
      <c r="E917" s="3"/>
      <c r="F917" s="3"/>
      <c r="G917" s="3"/>
      <c r="H917" s="4"/>
      <c r="I917" s="4"/>
      <c r="J917" s="114"/>
      <c r="K917" s="20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</row>
    <row r="918" spans="1:221" ht="20" customHeight="1">
      <c r="A918" s="3"/>
      <c r="B918" s="2"/>
      <c r="C918" s="3"/>
      <c r="D918" s="3"/>
      <c r="E918" s="3"/>
      <c r="F918" s="3"/>
      <c r="G918" s="3"/>
      <c r="H918" s="4"/>
      <c r="I918" s="4"/>
      <c r="J918" s="114"/>
      <c r="K918" s="20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</row>
    <row r="919" spans="1:221" ht="20" customHeight="1">
      <c r="A919" s="3"/>
      <c r="B919" s="2"/>
      <c r="C919" s="3"/>
      <c r="D919" s="3"/>
      <c r="E919" s="3"/>
      <c r="F919" s="3"/>
      <c r="G919" s="3"/>
      <c r="H919" s="4"/>
      <c r="I919" s="4"/>
      <c r="J919" s="114"/>
      <c r="K919" s="20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</row>
    <row r="920" spans="1:221" ht="20" customHeight="1">
      <c r="A920" s="3"/>
      <c r="B920" s="2"/>
      <c r="C920" s="3"/>
      <c r="D920" s="3"/>
      <c r="E920" s="3"/>
      <c r="F920" s="3"/>
      <c r="G920" s="3"/>
      <c r="H920" s="4"/>
      <c r="I920" s="4"/>
      <c r="J920" s="114"/>
      <c r="K920" s="20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</row>
    <row r="921" spans="1:221" ht="20" customHeight="1">
      <c r="A921" s="3"/>
      <c r="B921" s="2"/>
      <c r="C921" s="3"/>
      <c r="D921" s="3"/>
      <c r="E921" s="3"/>
      <c r="F921" s="3"/>
      <c r="G921" s="3"/>
      <c r="H921" s="4"/>
      <c r="I921" s="4"/>
      <c r="J921" s="114"/>
      <c r="K921" s="20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</row>
    <row r="922" spans="1:221" ht="20" customHeight="1">
      <c r="A922" s="3"/>
      <c r="B922" s="2"/>
      <c r="C922" s="3"/>
      <c r="D922" s="3"/>
      <c r="E922" s="3"/>
      <c r="F922" s="3"/>
      <c r="G922" s="3"/>
      <c r="H922" s="4"/>
      <c r="I922" s="4"/>
      <c r="J922" s="114"/>
      <c r="K922" s="20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</row>
    <row r="923" spans="1:221" ht="20" customHeight="1">
      <c r="A923" s="3"/>
      <c r="B923" s="2"/>
      <c r="C923" s="3"/>
      <c r="D923" s="3"/>
      <c r="E923" s="3"/>
      <c r="F923" s="3"/>
      <c r="G923" s="3"/>
      <c r="H923" s="4"/>
      <c r="I923" s="4"/>
      <c r="J923" s="114"/>
      <c r="K923" s="20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</row>
    <row r="924" spans="1:221" ht="20" customHeight="1">
      <c r="A924" s="3"/>
      <c r="B924" s="2"/>
      <c r="C924" s="3"/>
      <c r="D924" s="3"/>
      <c r="E924" s="3"/>
      <c r="F924" s="3"/>
      <c r="G924" s="3"/>
      <c r="H924" s="4"/>
      <c r="I924" s="4"/>
      <c r="J924" s="114"/>
      <c r="K924" s="20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</row>
    <row r="925" spans="1:221" ht="20" customHeight="1">
      <c r="A925" s="3"/>
      <c r="B925" s="2"/>
      <c r="C925" s="3"/>
      <c r="D925" s="3"/>
      <c r="E925" s="3"/>
      <c r="F925" s="3"/>
      <c r="G925" s="3"/>
      <c r="H925" s="4"/>
      <c r="I925" s="4"/>
      <c r="J925" s="114"/>
      <c r="K925" s="20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</row>
    <row r="926" spans="1:221" ht="20" customHeight="1">
      <c r="A926" s="3"/>
      <c r="B926" s="2"/>
      <c r="C926" s="3"/>
      <c r="D926" s="3"/>
      <c r="E926" s="3"/>
      <c r="F926" s="3"/>
      <c r="G926" s="3"/>
      <c r="H926" s="4"/>
      <c r="I926" s="4"/>
      <c r="J926" s="114"/>
      <c r="K926" s="20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</row>
    <row r="927" spans="1:221" ht="20" customHeight="1">
      <c r="A927" s="3"/>
      <c r="B927" s="2"/>
      <c r="C927" s="3"/>
      <c r="D927" s="3"/>
      <c r="E927" s="3"/>
      <c r="F927" s="3"/>
      <c r="G927" s="3"/>
      <c r="H927" s="4"/>
      <c r="I927" s="4"/>
      <c r="J927" s="114"/>
      <c r="K927" s="20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</row>
    <row r="928" spans="1:221" ht="20" customHeight="1">
      <c r="A928" s="3"/>
      <c r="B928" s="2"/>
      <c r="C928" s="3"/>
      <c r="D928" s="3"/>
      <c r="E928" s="3"/>
      <c r="F928" s="3"/>
      <c r="G928" s="3"/>
      <c r="H928" s="4"/>
      <c r="I928" s="4"/>
      <c r="J928" s="114"/>
      <c r="K928" s="20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</row>
    <row r="929" spans="1:221" ht="20" customHeight="1">
      <c r="A929" s="3"/>
      <c r="B929" s="2"/>
      <c r="C929" s="3"/>
      <c r="D929" s="3"/>
      <c r="E929" s="3"/>
      <c r="F929" s="3"/>
      <c r="G929" s="3"/>
      <c r="H929" s="4"/>
      <c r="I929" s="4"/>
      <c r="J929" s="114"/>
      <c r="K929" s="20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</row>
    <row r="930" spans="1:221" ht="20" customHeight="1">
      <c r="A930" s="3"/>
      <c r="B930" s="2"/>
      <c r="C930" s="3"/>
      <c r="D930" s="3"/>
      <c r="E930" s="3"/>
      <c r="F930" s="3"/>
      <c r="G930" s="3"/>
      <c r="H930" s="4"/>
      <c r="I930" s="4"/>
      <c r="J930" s="114"/>
      <c r="K930" s="20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</row>
    <row r="931" spans="1:221" ht="20" customHeight="1">
      <c r="A931" s="3"/>
      <c r="B931" s="2"/>
      <c r="C931" s="3"/>
      <c r="D931" s="3"/>
      <c r="E931" s="3"/>
      <c r="F931" s="3"/>
      <c r="G931" s="3"/>
      <c r="H931" s="4"/>
      <c r="I931" s="4"/>
      <c r="J931" s="114"/>
      <c r="K931" s="20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</row>
    <row r="932" spans="1:221" ht="20" customHeight="1">
      <c r="A932" s="3"/>
      <c r="B932" s="2"/>
      <c r="C932" s="3"/>
      <c r="D932" s="3"/>
      <c r="E932" s="3"/>
      <c r="F932" s="3"/>
      <c r="G932" s="3"/>
      <c r="H932" s="4"/>
      <c r="I932" s="4"/>
      <c r="J932" s="114"/>
      <c r="K932" s="20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</row>
    <row r="933" spans="1:221" ht="20" customHeight="1">
      <c r="A933" s="3"/>
      <c r="B933" s="2"/>
      <c r="C933" s="3"/>
      <c r="D933" s="3"/>
      <c r="E933" s="3"/>
      <c r="F933" s="3"/>
      <c r="G933" s="3"/>
      <c r="H933" s="4"/>
      <c r="I933" s="4"/>
      <c r="J933" s="114"/>
      <c r="K933" s="20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</row>
    <row r="934" spans="1:221" ht="20" customHeight="1">
      <c r="A934" s="3"/>
      <c r="B934" s="2"/>
      <c r="C934" s="3"/>
      <c r="D934" s="3"/>
      <c r="E934" s="3"/>
      <c r="F934" s="3"/>
      <c r="G934" s="3"/>
      <c r="H934" s="4"/>
      <c r="I934" s="4"/>
      <c r="J934" s="114"/>
      <c r="K934" s="20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</row>
    <row r="935" spans="1:221" ht="20" customHeight="1">
      <c r="A935" s="3"/>
      <c r="B935" s="2"/>
      <c r="C935" s="3"/>
      <c r="D935" s="3"/>
      <c r="E935" s="3"/>
      <c r="F935" s="3"/>
      <c r="G935" s="3"/>
      <c r="H935" s="4"/>
      <c r="I935" s="4"/>
      <c r="J935" s="114"/>
      <c r="K935" s="20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</row>
    <row r="936" spans="1:221" ht="20" customHeight="1">
      <c r="A936" s="3"/>
      <c r="B936" s="2"/>
      <c r="C936" s="3"/>
      <c r="D936" s="3"/>
      <c r="E936" s="3"/>
      <c r="F936" s="3"/>
      <c r="G936" s="3"/>
      <c r="H936" s="4"/>
      <c r="I936" s="4"/>
      <c r="J936" s="114"/>
      <c r="K936" s="20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</row>
    <row r="937" spans="1:221" ht="20" customHeight="1">
      <c r="A937" s="3"/>
      <c r="B937" s="2"/>
      <c r="C937" s="3"/>
      <c r="D937" s="3"/>
      <c r="E937" s="3"/>
      <c r="F937" s="3"/>
      <c r="G937" s="3"/>
      <c r="H937" s="4"/>
      <c r="I937" s="4"/>
      <c r="J937" s="114"/>
      <c r="K937" s="20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</row>
    <row r="938" spans="1:221" ht="20" customHeight="1">
      <c r="A938" s="3"/>
      <c r="B938" s="2"/>
      <c r="C938" s="3"/>
      <c r="D938" s="3"/>
      <c r="E938" s="3"/>
      <c r="F938" s="3"/>
      <c r="G938" s="3"/>
      <c r="H938" s="4"/>
      <c r="I938" s="4"/>
      <c r="J938" s="114"/>
      <c r="K938" s="20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</row>
    <row r="939" spans="1:221" ht="20" customHeight="1">
      <c r="A939" s="3"/>
      <c r="B939" s="2"/>
      <c r="C939" s="3"/>
      <c r="D939" s="3"/>
      <c r="E939" s="3"/>
      <c r="F939" s="3"/>
      <c r="G939" s="3"/>
      <c r="H939" s="4"/>
      <c r="I939" s="4"/>
      <c r="J939" s="114"/>
      <c r="K939" s="20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</row>
    <row r="940" spans="1:221" ht="20" customHeight="1">
      <c r="A940" s="3"/>
      <c r="B940" s="2"/>
      <c r="C940" s="3"/>
      <c r="D940" s="3"/>
      <c r="E940" s="3"/>
      <c r="F940" s="3"/>
      <c r="G940" s="3"/>
      <c r="H940" s="4"/>
      <c r="I940" s="4"/>
      <c r="J940" s="114"/>
      <c r="K940" s="20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</row>
    <row r="941" spans="1:221" ht="20" customHeight="1">
      <c r="A941" s="3"/>
      <c r="B941" s="2"/>
      <c r="C941" s="3"/>
      <c r="D941" s="3"/>
      <c r="E941" s="3"/>
      <c r="F941" s="3"/>
      <c r="G941" s="3"/>
      <c r="H941" s="4"/>
      <c r="I941" s="4"/>
      <c r="J941" s="114"/>
      <c r="K941" s="20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</row>
    <row r="942" spans="1:221" ht="20" customHeight="1">
      <c r="A942" s="3"/>
      <c r="B942" s="2"/>
      <c r="C942" s="3"/>
      <c r="D942" s="3"/>
      <c r="E942" s="3"/>
      <c r="F942" s="3"/>
      <c r="G942" s="3"/>
      <c r="H942" s="4"/>
      <c r="I942" s="4"/>
      <c r="J942" s="114"/>
      <c r="K942" s="20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</row>
    <row r="943" spans="1:221" ht="20" customHeight="1">
      <c r="A943" s="3"/>
      <c r="B943" s="2"/>
      <c r="C943" s="3"/>
      <c r="D943" s="3"/>
      <c r="E943" s="3"/>
      <c r="F943" s="3"/>
      <c r="G943" s="3"/>
      <c r="H943" s="4"/>
      <c r="I943" s="4"/>
      <c r="J943" s="114"/>
      <c r="K943" s="20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</row>
    <row r="944" spans="1:221" ht="20" customHeight="1">
      <c r="A944" s="3"/>
      <c r="B944" s="2"/>
      <c r="C944" s="3"/>
      <c r="D944" s="3"/>
      <c r="E944" s="3"/>
      <c r="F944" s="3"/>
      <c r="G944" s="3"/>
      <c r="H944" s="4"/>
      <c r="I944" s="4"/>
      <c r="J944" s="114"/>
      <c r="K944" s="20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</row>
    <row r="945" spans="1:221" ht="20" customHeight="1">
      <c r="A945" s="3"/>
      <c r="B945" s="2"/>
      <c r="C945" s="3"/>
      <c r="D945" s="3"/>
      <c r="E945" s="3"/>
      <c r="F945" s="3"/>
      <c r="G945" s="3"/>
      <c r="H945" s="4"/>
      <c r="I945" s="4"/>
      <c r="J945" s="114"/>
      <c r="K945" s="20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</row>
    <row r="946" spans="1:221" ht="20" customHeight="1">
      <c r="A946" s="3"/>
      <c r="B946" s="2"/>
      <c r="C946" s="3"/>
      <c r="D946" s="3"/>
      <c r="E946" s="3"/>
      <c r="F946" s="3"/>
      <c r="G946" s="3"/>
      <c r="H946" s="4"/>
      <c r="I946" s="4"/>
      <c r="J946" s="114"/>
      <c r="K946" s="20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</row>
    <row r="947" spans="1:221" ht="20" customHeight="1">
      <c r="A947" s="3"/>
      <c r="B947" s="2"/>
      <c r="C947" s="3"/>
      <c r="D947" s="3"/>
      <c r="E947" s="3"/>
      <c r="F947" s="3"/>
      <c r="G947" s="3"/>
      <c r="H947" s="4"/>
      <c r="I947" s="4"/>
      <c r="J947" s="114"/>
      <c r="K947" s="20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</row>
    <row r="948" spans="1:221" ht="20" customHeight="1">
      <c r="A948" s="3"/>
      <c r="B948" s="2"/>
      <c r="C948" s="3"/>
      <c r="D948" s="3"/>
      <c r="E948" s="3"/>
      <c r="F948" s="3"/>
      <c r="G948" s="3"/>
      <c r="H948" s="4"/>
      <c r="I948" s="4"/>
      <c r="J948" s="114"/>
      <c r="K948" s="20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</row>
    <row r="949" spans="1:221" ht="20" customHeight="1">
      <c r="A949" s="3"/>
      <c r="B949" s="2"/>
      <c r="C949" s="3"/>
      <c r="D949" s="3"/>
      <c r="E949" s="3"/>
      <c r="F949" s="3"/>
      <c r="G949" s="3"/>
      <c r="H949" s="4"/>
      <c r="I949" s="4"/>
      <c r="J949" s="114"/>
      <c r="K949" s="20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</row>
    <row r="950" spans="1:221" ht="20" customHeight="1">
      <c r="A950" s="3"/>
      <c r="B950" s="2"/>
      <c r="C950" s="3"/>
      <c r="D950" s="3"/>
      <c r="E950" s="3"/>
      <c r="F950" s="3"/>
      <c r="G950" s="3"/>
      <c r="H950" s="4"/>
      <c r="I950" s="4"/>
      <c r="J950" s="114"/>
      <c r="K950" s="20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</row>
    <row r="951" spans="1:221" ht="20" customHeight="1">
      <c r="A951" s="3"/>
      <c r="B951" s="2"/>
      <c r="C951" s="3"/>
      <c r="D951" s="3"/>
      <c r="E951" s="3"/>
      <c r="F951" s="3"/>
      <c r="G951" s="3"/>
      <c r="H951" s="4"/>
      <c r="I951" s="4"/>
      <c r="J951" s="114"/>
      <c r="K951" s="20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</row>
    <row r="952" spans="1:221" ht="20" customHeight="1">
      <c r="A952" s="3"/>
      <c r="B952" s="2"/>
      <c r="C952" s="3"/>
      <c r="D952" s="3"/>
      <c r="E952" s="3"/>
      <c r="F952" s="3"/>
      <c r="G952" s="3"/>
      <c r="H952" s="4"/>
      <c r="I952" s="4"/>
      <c r="J952" s="114"/>
      <c r="K952" s="20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</row>
    <row r="953" spans="1:221" ht="20" customHeight="1">
      <c r="A953" s="3"/>
      <c r="B953" s="2"/>
      <c r="C953" s="3"/>
      <c r="D953" s="3"/>
      <c r="E953" s="3"/>
      <c r="F953" s="3"/>
      <c r="G953" s="3"/>
      <c r="H953" s="4"/>
      <c r="I953" s="4"/>
      <c r="J953" s="114"/>
      <c r="K953" s="20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</row>
    <row r="954" spans="1:221" ht="20" customHeight="1">
      <c r="A954" s="3"/>
      <c r="B954" s="2"/>
      <c r="C954" s="3"/>
      <c r="D954" s="3"/>
      <c r="E954" s="3"/>
      <c r="F954" s="3"/>
      <c r="G954" s="3"/>
      <c r="H954" s="4"/>
      <c r="I954" s="4"/>
      <c r="J954" s="114"/>
      <c r="K954" s="20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</row>
    <row r="955" spans="1:221" ht="20" customHeight="1">
      <c r="A955" s="3"/>
      <c r="B955" s="2"/>
      <c r="C955" s="3"/>
      <c r="D955" s="3"/>
      <c r="E955" s="3"/>
      <c r="F955" s="3"/>
      <c r="G955" s="3"/>
      <c r="H955" s="4"/>
      <c r="I955" s="4"/>
      <c r="J955" s="114"/>
      <c r="K955" s="20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</row>
    <row r="956" spans="1:221" ht="20" customHeight="1">
      <c r="A956" s="3"/>
      <c r="B956" s="2"/>
      <c r="C956" s="3"/>
      <c r="D956" s="3"/>
      <c r="E956" s="3"/>
      <c r="F956" s="3"/>
      <c r="G956" s="3"/>
      <c r="H956" s="4"/>
      <c r="I956" s="4"/>
      <c r="J956" s="114"/>
      <c r="K956" s="20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</row>
    <row r="957" spans="1:221" ht="20" customHeight="1">
      <c r="A957" s="3"/>
      <c r="B957" s="2"/>
      <c r="C957" s="3"/>
      <c r="D957" s="3"/>
      <c r="E957" s="3"/>
      <c r="F957" s="3"/>
      <c r="G957" s="3"/>
      <c r="H957" s="4"/>
      <c r="I957" s="4"/>
      <c r="J957" s="114"/>
      <c r="K957" s="20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</row>
    <row r="958" spans="1:221" ht="20" customHeight="1">
      <c r="A958" s="3"/>
      <c r="B958" s="2"/>
      <c r="C958" s="3"/>
      <c r="D958" s="3"/>
      <c r="E958" s="3"/>
      <c r="F958" s="3"/>
      <c r="G958" s="3"/>
      <c r="H958" s="4"/>
      <c r="I958" s="4"/>
      <c r="J958" s="114"/>
      <c r="K958" s="20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</row>
    <row r="959" spans="1:221" ht="20" customHeight="1">
      <c r="A959" s="3"/>
      <c r="B959" s="2"/>
      <c r="C959" s="3"/>
      <c r="D959" s="3"/>
      <c r="E959" s="3"/>
      <c r="F959" s="3"/>
      <c r="G959" s="3"/>
      <c r="H959" s="4"/>
      <c r="I959" s="4"/>
      <c r="J959" s="114"/>
      <c r="K959" s="20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</row>
    <row r="960" spans="1:221" ht="20" customHeight="1">
      <c r="A960" s="3"/>
      <c r="B960" s="2"/>
      <c r="C960" s="3"/>
      <c r="D960" s="3"/>
      <c r="E960" s="3"/>
      <c r="F960" s="3"/>
      <c r="G960" s="3"/>
      <c r="H960" s="4"/>
      <c r="I960" s="4"/>
      <c r="J960" s="114"/>
      <c r="K960" s="20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</row>
    <row r="961" spans="1:221" ht="20" customHeight="1">
      <c r="A961" s="3"/>
      <c r="B961" s="2"/>
      <c r="C961" s="3"/>
      <c r="D961" s="3"/>
      <c r="E961" s="3"/>
      <c r="F961" s="3"/>
      <c r="G961" s="3"/>
      <c r="H961" s="4"/>
      <c r="I961" s="4"/>
      <c r="J961" s="114"/>
      <c r="K961" s="20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</row>
    <row r="962" spans="1:221" ht="20" customHeight="1">
      <c r="A962" s="3"/>
      <c r="B962" s="2"/>
      <c r="C962" s="3"/>
      <c r="D962" s="3"/>
      <c r="E962" s="3"/>
      <c r="F962" s="3"/>
      <c r="G962" s="3"/>
      <c r="H962" s="4"/>
      <c r="I962" s="4"/>
      <c r="J962" s="114"/>
      <c r="K962" s="20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</row>
    <row r="963" spans="1:221" ht="20" customHeight="1">
      <c r="A963" s="3"/>
      <c r="B963" s="2"/>
      <c r="C963" s="3"/>
      <c r="D963" s="3"/>
      <c r="E963" s="3"/>
      <c r="F963" s="3"/>
      <c r="G963" s="3"/>
      <c r="H963" s="4"/>
      <c r="I963" s="4"/>
      <c r="J963" s="114"/>
      <c r="K963" s="20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</row>
    <row r="964" spans="1:221" ht="20" customHeight="1">
      <c r="A964" s="3"/>
      <c r="B964" s="2"/>
      <c r="C964" s="3"/>
      <c r="D964" s="3"/>
      <c r="E964" s="3"/>
      <c r="F964" s="3"/>
      <c r="G964" s="3"/>
      <c r="H964" s="4"/>
      <c r="I964" s="4"/>
      <c r="J964" s="114"/>
      <c r="K964" s="20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</row>
    <row r="965" spans="1:221" ht="20" customHeight="1">
      <c r="A965" s="3"/>
      <c r="B965" s="2"/>
      <c r="C965" s="3"/>
      <c r="D965" s="3"/>
      <c r="E965" s="3"/>
      <c r="F965" s="3"/>
      <c r="G965" s="3"/>
      <c r="H965" s="4"/>
      <c r="I965" s="4"/>
      <c r="J965" s="114"/>
      <c r="K965" s="20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</row>
    <row r="966" spans="1:221" ht="20" customHeight="1">
      <c r="A966" s="3"/>
      <c r="B966" s="2"/>
      <c r="C966" s="3"/>
      <c r="D966" s="3"/>
      <c r="E966" s="3"/>
      <c r="F966" s="3"/>
      <c r="G966" s="3"/>
      <c r="H966" s="4"/>
      <c r="I966" s="4"/>
      <c r="J966" s="114"/>
      <c r="K966" s="20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</row>
    <row r="967" spans="1:221" ht="20" customHeight="1">
      <c r="A967" s="3"/>
      <c r="B967" s="2"/>
      <c r="C967" s="3"/>
      <c r="D967" s="3"/>
      <c r="E967" s="3"/>
      <c r="F967" s="3"/>
      <c r="G967" s="3"/>
      <c r="H967" s="4"/>
      <c r="I967" s="4"/>
      <c r="J967" s="114"/>
      <c r="K967" s="20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</row>
    <row r="968" spans="1:221" ht="20" customHeight="1">
      <c r="A968" s="3"/>
      <c r="B968" s="2"/>
      <c r="C968" s="3"/>
      <c r="D968" s="3"/>
      <c r="E968" s="3"/>
      <c r="F968" s="3"/>
      <c r="G968" s="3"/>
      <c r="H968" s="4"/>
      <c r="I968" s="4"/>
      <c r="J968" s="114"/>
      <c r="K968" s="20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</row>
    <row r="969" spans="1:221" ht="20" customHeight="1">
      <c r="A969" s="3"/>
      <c r="B969" s="2"/>
      <c r="C969" s="3"/>
      <c r="D969" s="3"/>
      <c r="E969" s="3"/>
      <c r="F969" s="3"/>
      <c r="G969" s="3"/>
      <c r="H969" s="4"/>
      <c r="I969" s="4"/>
      <c r="J969" s="114"/>
      <c r="K969" s="20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</row>
    <row r="970" spans="1:221" ht="20" customHeight="1">
      <c r="A970" s="3"/>
      <c r="B970" s="2"/>
      <c r="C970" s="3"/>
      <c r="D970" s="3"/>
      <c r="E970" s="3"/>
      <c r="F970" s="3"/>
      <c r="G970" s="3"/>
      <c r="H970" s="4"/>
      <c r="I970" s="4"/>
      <c r="J970" s="114"/>
      <c r="K970" s="20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</row>
    <row r="971" spans="1:221" ht="20" customHeight="1">
      <c r="A971" s="3"/>
      <c r="B971" s="2"/>
      <c r="C971" s="3"/>
      <c r="D971" s="3"/>
      <c r="E971" s="3"/>
      <c r="F971" s="3"/>
      <c r="G971" s="3"/>
      <c r="H971" s="4"/>
      <c r="I971" s="4"/>
      <c r="J971" s="114"/>
      <c r="K971" s="20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</row>
    <row r="972" spans="1:221" ht="20" customHeight="1">
      <c r="A972" s="3"/>
      <c r="B972" s="2"/>
      <c r="C972" s="3"/>
      <c r="D972" s="3"/>
      <c r="E972" s="3"/>
      <c r="F972" s="3"/>
      <c r="G972" s="3"/>
      <c r="H972" s="4"/>
      <c r="I972" s="4"/>
      <c r="J972" s="114"/>
      <c r="K972" s="20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</row>
    <row r="973" spans="1:221" ht="20" customHeight="1">
      <c r="A973" s="3"/>
      <c r="B973" s="2"/>
      <c r="C973" s="3"/>
      <c r="D973" s="3"/>
      <c r="E973" s="3"/>
      <c r="F973" s="3"/>
      <c r="G973" s="3"/>
      <c r="H973" s="4"/>
      <c r="I973" s="4"/>
      <c r="J973" s="114"/>
      <c r="K973" s="20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</row>
    <row r="974" spans="1:221" ht="20" customHeight="1">
      <c r="A974" s="3"/>
      <c r="B974" s="2"/>
      <c r="C974" s="3"/>
      <c r="D974" s="3"/>
      <c r="E974" s="3"/>
      <c r="F974" s="3"/>
      <c r="G974" s="3"/>
      <c r="H974" s="4"/>
      <c r="I974" s="4"/>
      <c r="J974" s="114"/>
      <c r="K974" s="20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</row>
    <row r="975" spans="1:221" ht="20" customHeight="1">
      <c r="A975" s="3"/>
      <c r="B975" s="2"/>
      <c r="C975" s="3"/>
      <c r="D975" s="3"/>
      <c r="E975" s="3"/>
      <c r="F975" s="3"/>
      <c r="G975" s="3"/>
      <c r="H975" s="4"/>
      <c r="I975" s="4"/>
      <c r="J975" s="114"/>
      <c r="K975" s="20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</row>
    <row r="976" spans="1:221" ht="20" customHeight="1">
      <c r="A976" s="3"/>
      <c r="B976" s="2"/>
      <c r="C976" s="3"/>
      <c r="D976" s="3"/>
      <c r="E976" s="3"/>
      <c r="F976" s="3"/>
      <c r="G976" s="3"/>
      <c r="H976" s="4"/>
      <c r="I976" s="4"/>
      <c r="J976" s="114"/>
      <c r="K976" s="20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</row>
    <row r="977" spans="1:221" ht="20" customHeight="1">
      <c r="A977" s="3"/>
      <c r="B977" s="2"/>
      <c r="C977" s="3"/>
      <c r="D977" s="3"/>
      <c r="E977" s="3"/>
      <c r="F977" s="3"/>
      <c r="G977" s="3"/>
      <c r="H977" s="4"/>
      <c r="I977" s="4"/>
      <c r="J977" s="114"/>
      <c r="K977" s="20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</row>
    <row r="978" spans="1:221" ht="20" customHeight="1">
      <c r="A978" s="3"/>
      <c r="B978" s="2"/>
      <c r="C978" s="3"/>
      <c r="D978" s="3"/>
      <c r="E978" s="3"/>
      <c r="F978" s="3"/>
      <c r="G978" s="3"/>
      <c r="H978" s="4"/>
      <c r="I978" s="4"/>
      <c r="J978" s="114"/>
      <c r="K978" s="20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</row>
    <row r="979" spans="1:221" ht="20" customHeight="1">
      <c r="A979" s="3"/>
      <c r="B979" s="2"/>
      <c r="C979" s="3"/>
      <c r="D979" s="3"/>
      <c r="E979" s="3"/>
      <c r="F979" s="3"/>
      <c r="G979" s="3"/>
      <c r="H979" s="4"/>
      <c r="I979" s="4"/>
      <c r="J979" s="114"/>
      <c r="K979" s="20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</row>
    <row r="980" spans="1:221" ht="20" customHeight="1">
      <c r="A980" s="3"/>
      <c r="B980" s="2"/>
      <c r="C980" s="3"/>
      <c r="D980" s="3"/>
      <c r="E980" s="3"/>
      <c r="F980" s="3"/>
      <c r="G980" s="3"/>
      <c r="H980" s="4"/>
      <c r="I980" s="4"/>
      <c r="J980" s="114"/>
      <c r="K980" s="20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</row>
    <row r="981" spans="1:221" ht="20" customHeight="1">
      <c r="A981" s="3"/>
      <c r="B981" s="2"/>
      <c r="C981" s="3"/>
      <c r="D981" s="3"/>
      <c r="E981" s="3"/>
      <c r="F981" s="3"/>
      <c r="G981" s="3"/>
      <c r="H981" s="4"/>
      <c r="I981" s="4"/>
      <c r="J981" s="114"/>
      <c r="K981" s="20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</row>
    <row r="982" spans="1:221" ht="20" customHeight="1">
      <c r="A982" s="3"/>
      <c r="B982" s="2"/>
      <c r="C982" s="3"/>
      <c r="D982" s="3"/>
      <c r="E982" s="3"/>
      <c r="F982" s="3"/>
      <c r="G982" s="3"/>
      <c r="H982" s="4"/>
      <c r="I982" s="4"/>
      <c r="J982" s="114"/>
      <c r="K982" s="20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</row>
    <row r="983" spans="1:221" ht="20" customHeight="1">
      <c r="A983" s="3"/>
      <c r="B983" s="2"/>
      <c r="C983" s="3"/>
      <c r="D983" s="3"/>
      <c r="E983" s="3"/>
      <c r="F983" s="3"/>
      <c r="G983" s="3"/>
      <c r="H983" s="4"/>
      <c r="I983" s="4"/>
      <c r="J983" s="114"/>
      <c r="K983" s="20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</row>
    <row r="984" spans="1:221" ht="20" customHeight="1">
      <c r="A984" s="3"/>
      <c r="B984" s="2"/>
      <c r="C984" s="3"/>
      <c r="D984" s="3"/>
      <c r="E984" s="3"/>
      <c r="F984" s="3"/>
      <c r="G984" s="3"/>
      <c r="H984" s="4"/>
      <c r="I984" s="4"/>
      <c r="J984" s="114"/>
      <c r="K984" s="20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</row>
    <row r="985" spans="1:221" ht="20" customHeight="1">
      <c r="A985" s="3"/>
      <c r="B985" s="2"/>
      <c r="C985" s="3"/>
      <c r="D985" s="3"/>
      <c r="E985" s="3"/>
      <c r="F985" s="3"/>
      <c r="G985" s="3"/>
      <c r="H985" s="4"/>
      <c r="I985" s="4"/>
      <c r="J985" s="114"/>
      <c r="K985" s="20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</row>
    <row r="986" spans="1:221" ht="20" customHeight="1">
      <c r="A986" s="3"/>
      <c r="B986" s="2"/>
      <c r="C986" s="3"/>
      <c r="D986" s="3"/>
      <c r="E986" s="3"/>
      <c r="F986" s="3"/>
      <c r="G986" s="3"/>
      <c r="H986" s="4"/>
      <c r="I986" s="4"/>
      <c r="J986" s="114"/>
      <c r="K986" s="20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</row>
    <row r="987" spans="1:221" ht="20" customHeight="1">
      <c r="A987" s="3"/>
      <c r="B987" s="2"/>
      <c r="C987" s="3"/>
      <c r="D987" s="3"/>
      <c r="E987" s="3"/>
      <c r="F987" s="3"/>
      <c r="G987" s="3"/>
      <c r="H987" s="4"/>
      <c r="I987" s="4"/>
      <c r="J987" s="114"/>
      <c r="K987" s="20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</row>
    <row r="988" spans="1:221" ht="20" customHeight="1">
      <c r="A988" s="3"/>
      <c r="B988" s="2"/>
      <c r="C988" s="3"/>
      <c r="D988" s="3"/>
      <c r="E988" s="3"/>
      <c r="F988" s="3"/>
      <c r="G988" s="3"/>
      <c r="H988" s="4"/>
      <c r="I988" s="4"/>
      <c r="J988" s="114"/>
      <c r="K988" s="20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</row>
    <row r="989" spans="1:221" ht="20" customHeight="1">
      <c r="A989" s="3"/>
      <c r="B989" s="2"/>
      <c r="C989" s="3"/>
      <c r="D989" s="3"/>
      <c r="E989" s="3"/>
      <c r="F989" s="3"/>
      <c r="G989" s="3"/>
      <c r="H989" s="4"/>
      <c r="I989" s="4"/>
      <c r="J989" s="114"/>
      <c r="K989" s="20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</row>
    <row r="990" spans="1:221" ht="20" customHeight="1">
      <c r="A990" s="3"/>
      <c r="B990" s="2"/>
      <c r="C990" s="3"/>
      <c r="D990" s="3"/>
      <c r="E990" s="3"/>
      <c r="F990" s="3"/>
      <c r="G990" s="3"/>
      <c r="H990" s="4"/>
      <c r="I990" s="4"/>
      <c r="J990" s="114"/>
      <c r="K990" s="20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</row>
    <row r="991" spans="1:221" ht="20" customHeight="1">
      <c r="A991" s="3"/>
      <c r="B991" s="2"/>
      <c r="C991" s="3"/>
      <c r="D991" s="3"/>
      <c r="E991" s="3"/>
      <c r="F991" s="3"/>
      <c r="G991" s="3"/>
      <c r="H991" s="4"/>
      <c r="I991" s="4"/>
      <c r="J991" s="114"/>
      <c r="K991" s="20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</row>
    <row r="992" spans="1:221" ht="20" customHeight="1">
      <c r="A992" s="3"/>
      <c r="B992" s="2"/>
      <c r="C992" s="3"/>
      <c r="D992" s="3"/>
      <c r="E992" s="3"/>
      <c r="F992" s="3"/>
      <c r="G992" s="3"/>
      <c r="H992" s="4"/>
      <c r="I992" s="4"/>
      <c r="J992" s="114"/>
      <c r="K992" s="20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</row>
    <row r="993" spans="1:221" ht="20" customHeight="1">
      <c r="A993" s="3"/>
      <c r="B993" s="2"/>
      <c r="C993" s="3"/>
      <c r="D993" s="3"/>
      <c r="E993" s="3"/>
      <c r="F993" s="3"/>
      <c r="G993" s="3"/>
      <c r="H993" s="4"/>
      <c r="I993" s="4"/>
      <c r="J993" s="114"/>
      <c r="K993" s="20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</row>
    <row r="994" spans="1:221" ht="20" customHeight="1">
      <c r="A994" s="3"/>
      <c r="B994" s="2"/>
      <c r="C994" s="3"/>
      <c r="D994" s="3"/>
      <c r="E994" s="3"/>
      <c r="F994" s="3"/>
      <c r="G994" s="3"/>
      <c r="H994" s="4"/>
      <c r="I994" s="4"/>
      <c r="J994" s="114"/>
      <c r="K994" s="20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</row>
    <row r="995" spans="1:221" ht="20" customHeight="1">
      <c r="A995" s="3"/>
      <c r="B995" s="2"/>
      <c r="C995" s="3"/>
      <c r="D995" s="3"/>
      <c r="E995" s="3"/>
      <c r="F995" s="3"/>
      <c r="G995" s="3"/>
      <c r="H995" s="4"/>
      <c r="I995" s="4"/>
      <c r="J995" s="114"/>
      <c r="K995" s="20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</row>
    <row r="996" spans="1:221" ht="20" customHeight="1">
      <c r="A996" s="3"/>
      <c r="B996" s="2"/>
      <c r="C996" s="3"/>
      <c r="D996" s="3"/>
      <c r="E996" s="3"/>
      <c r="F996" s="3"/>
      <c r="G996" s="3"/>
      <c r="H996" s="4"/>
      <c r="I996" s="4"/>
      <c r="J996" s="114"/>
      <c r="K996" s="20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</row>
    <row r="997" spans="1:221" ht="20" customHeight="1">
      <c r="A997" s="3"/>
      <c r="B997" s="2"/>
      <c r="C997" s="3"/>
      <c r="D997" s="3"/>
      <c r="E997" s="3"/>
      <c r="F997" s="3"/>
      <c r="G997" s="3"/>
      <c r="H997" s="4"/>
      <c r="I997" s="4"/>
      <c r="J997" s="114"/>
      <c r="K997" s="20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</row>
    <row r="998" spans="1:221" ht="20" customHeight="1">
      <c r="A998" s="3"/>
      <c r="B998" s="2"/>
      <c r="C998" s="3"/>
      <c r="D998" s="3"/>
      <c r="E998" s="3"/>
      <c r="F998" s="3"/>
      <c r="G998" s="3"/>
      <c r="H998" s="4"/>
      <c r="I998" s="4"/>
      <c r="J998" s="114"/>
      <c r="K998" s="20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</row>
    <row r="999" spans="1:221" ht="20" customHeight="1">
      <c r="A999" s="3"/>
      <c r="B999" s="2"/>
      <c r="C999" s="3"/>
      <c r="D999" s="3"/>
      <c r="E999" s="3"/>
      <c r="F999" s="3"/>
      <c r="G999" s="3"/>
      <c r="H999" s="4"/>
      <c r="I999" s="4"/>
      <c r="J999" s="114"/>
      <c r="K999" s="20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</row>
    <row r="1000" spans="1:221" ht="20" customHeight="1">
      <c r="A1000" s="3"/>
      <c r="B1000" s="2"/>
      <c r="C1000" s="3"/>
      <c r="D1000" s="3"/>
      <c r="E1000" s="3"/>
      <c r="F1000" s="3"/>
      <c r="G1000" s="3"/>
      <c r="H1000" s="4"/>
      <c r="I1000" s="4"/>
      <c r="J1000" s="114"/>
      <c r="K1000" s="20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</row>
    <row r="1001" spans="1:221" ht="20" customHeight="1">
      <c r="A1001" s="3"/>
      <c r="B1001" s="2"/>
      <c r="C1001" s="3"/>
      <c r="D1001" s="3"/>
      <c r="E1001" s="3"/>
      <c r="F1001" s="3"/>
      <c r="G1001" s="3"/>
      <c r="H1001" s="4"/>
      <c r="I1001" s="4"/>
      <c r="J1001" s="114"/>
      <c r="K1001" s="20"/>
      <c r="L1001" s="5"/>
      <c r="M1001" s="5"/>
      <c r="N1001" s="5"/>
      <c r="O1001" s="5"/>
      <c r="P1001" s="5"/>
      <c r="Q1001" s="5"/>
      <c r="R1001" s="5"/>
      <c r="S1001" s="6"/>
      <c r="T1001" s="6"/>
      <c r="U1001" s="6"/>
      <c r="V1001" s="6"/>
      <c r="W1001" s="6"/>
      <c r="X1001" s="6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</row>
    <row r="1002" spans="1:221" ht="20" customHeight="1">
      <c r="A1002" s="3"/>
      <c r="B1002" s="2"/>
      <c r="C1002" s="3"/>
      <c r="D1002" s="3"/>
      <c r="E1002" s="3"/>
      <c r="F1002" s="3"/>
      <c r="G1002" s="3"/>
      <c r="H1002" s="4"/>
      <c r="I1002" s="4"/>
      <c r="J1002" s="114"/>
      <c r="K1002" s="20"/>
      <c r="L1002" s="5"/>
      <c r="M1002" s="5"/>
      <c r="N1002" s="5"/>
      <c r="O1002" s="5"/>
      <c r="P1002" s="5"/>
      <c r="Q1002" s="5"/>
      <c r="R1002" s="5"/>
      <c r="S1002" s="6"/>
      <c r="T1002" s="6"/>
      <c r="U1002" s="6"/>
      <c r="V1002" s="6"/>
      <c r="W1002" s="6"/>
      <c r="X1002" s="6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</row>
    <row r="1003" spans="1:221" ht="20" customHeight="1">
      <c r="A1003" s="3"/>
      <c r="B1003" s="2"/>
      <c r="C1003" s="3"/>
      <c r="D1003" s="3"/>
      <c r="E1003" s="3"/>
      <c r="F1003" s="3"/>
      <c r="G1003" s="3"/>
      <c r="H1003" s="4"/>
      <c r="I1003" s="4"/>
      <c r="J1003" s="114"/>
      <c r="K1003" s="20"/>
      <c r="L1003" s="5"/>
      <c r="M1003" s="5"/>
      <c r="N1003" s="5"/>
      <c r="O1003" s="5"/>
      <c r="P1003" s="5"/>
      <c r="Q1003" s="5"/>
      <c r="R1003" s="5"/>
      <c r="S1003" s="6"/>
      <c r="T1003" s="6"/>
      <c r="U1003" s="6"/>
      <c r="V1003" s="6"/>
      <c r="W1003" s="6"/>
      <c r="X1003" s="6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</row>
    <row r="1004" spans="1:221" ht="20" customHeight="1">
      <c r="A1004" s="3"/>
      <c r="B1004" s="2"/>
      <c r="C1004" s="3"/>
      <c r="D1004" s="3"/>
      <c r="E1004" s="3"/>
      <c r="F1004" s="3"/>
      <c r="G1004" s="3"/>
      <c r="H1004" s="4"/>
      <c r="I1004" s="4"/>
      <c r="J1004" s="114"/>
      <c r="K1004" s="20"/>
      <c r="L1004" s="5"/>
      <c r="M1004" s="5"/>
      <c r="N1004" s="5"/>
      <c r="O1004" s="5"/>
      <c r="P1004" s="5"/>
      <c r="Q1004" s="5"/>
      <c r="R1004" s="5"/>
      <c r="S1004" s="6"/>
      <c r="T1004" s="6"/>
      <c r="U1004" s="6"/>
      <c r="V1004" s="6"/>
      <c r="W1004" s="6"/>
      <c r="X1004" s="6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</row>
    <row r="1005" spans="1:221" ht="20" customHeight="1">
      <c r="A1005" s="3"/>
      <c r="B1005" s="2"/>
      <c r="C1005" s="3"/>
      <c r="D1005" s="3"/>
      <c r="E1005" s="3"/>
      <c r="F1005" s="3"/>
      <c r="G1005" s="3"/>
      <c r="H1005" s="4"/>
      <c r="I1005" s="4"/>
      <c r="J1005" s="114"/>
      <c r="K1005" s="20"/>
      <c r="L1005" s="5"/>
      <c r="M1005" s="5"/>
      <c r="N1005" s="5"/>
      <c r="O1005" s="5"/>
      <c r="P1005" s="5"/>
      <c r="Q1005" s="5"/>
      <c r="R1005" s="5"/>
      <c r="S1005" s="6"/>
      <c r="T1005" s="6"/>
      <c r="U1005" s="6"/>
      <c r="V1005" s="6"/>
      <c r="W1005" s="6"/>
      <c r="X1005" s="6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</row>
    <row r="1006" spans="1:221" ht="20" customHeight="1">
      <c r="A1006" s="3"/>
      <c r="B1006" s="2"/>
      <c r="C1006" s="3"/>
      <c r="D1006" s="3"/>
      <c r="E1006" s="3"/>
      <c r="F1006" s="3"/>
      <c r="G1006" s="3"/>
      <c r="H1006" s="4"/>
      <c r="I1006" s="4"/>
      <c r="J1006" s="114"/>
      <c r="K1006" s="20"/>
      <c r="L1006" s="5"/>
      <c r="M1006" s="5"/>
      <c r="N1006" s="5"/>
      <c r="O1006" s="5"/>
      <c r="P1006" s="5"/>
      <c r="Q1006" s="5"/>
      <c r="R1006" s="5"/>
      <c r="S1006" s="6"/>
      <c r="T1006" s="6"/>
      <c r="U1006" s="6"/>
      <c r="V1006" s="6"/>
      <c r="W1006" s="6"/>
      <c r="X1006" s="6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</row>
    <row r="1007" spans="1:221" ht="20" customHeight="1">
      <c r="A1007" s="3"/>
      <c r="B1007" s="2"/>
      <c r="C1007" s="3"/>
      <c r="D1007" s="3"/>
      <c r="E1007" s="3"/>
      <c r="F1007" s="3"/>
      <c r="G1007" s="3"/>
      <c r="H1007" s="4"/>
      <c r="I1007" s="4"/>
      <c r="J1007" s="114"/>
      <c r="K1007" s="20"/>
      <c r="L1007" s="5"/>
      <c r="M1007" s="5"/>
      <c r="N1007" s="5"/>
      <c r="O1007" s="5"/>
      <c r="P1007" s="5"/>
      <c r="Q1007" s="5"/>
      <c r="R1007" s="5"/>
      <c r="S1007" s="6"/>
      <c r="T1007" s="6"/>
      <c r="U1007" s="6"/>
      <c r="V1007" s="6"/>
      <c r="W1007" s="6"/>
      <c r="X1007" s="6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</row>
    <row r="1008" spans="1:221" ht="20" customHeight="1">
      <c r="A1008" s="3"/>
      <c r="B1008" s="2"/>
      <c r="C1008" s="3"/>
      <c r="D1008" s="3"/>
      <c r="E1008" s="3"/>
      <c r="F1008" s="3"/>
      <c r="G1008" s="3"/>
      <c r="H1008" s="4"/>
      <c r="I1008" s="4"/>
      <c r="J1008" s="114"/>
      <c r="K1008" s="20"/>
      <c r="L1008" s="5"/>
      <c r="M1008" s="5"/>
      <c r="N1008" s="5"/>
      <c r="O1008" s="5"/>
      <c r="P1008" s="5"/>
      <c r="Q1008" s="5"/>
      <c r="R1008" s="5"/>
      <c r="S1008" s="6"/>
      <c r="T1008" s="6"/>
      <c r="U1008" s="6"/>
      <c r="V1008" s="6"/>
      <c r="W1008" s="6"/>
      <c r="X1008" s="6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</row>
    <row r="1009" spans="1:221" ht="20" customHeight="1">
      <c r="A1009" s="3"/>
      <c r="B1009" s="2"/>
      <c r="C1009" s="3"/>
      <c r="D1009" s="3"/>
      <c r="E1009" s="3"/>
      <c r="F1009" s="3"/>
      <c r="G1009" s="3"/>
      <c r="H1009" s="4"/>
      <c r="I1009" s="4"/>
      <c r="J1009" s="114"/>
      <c r="K1009" s="20"/>
      <c r="L1009" s="5"/>
      <c r="M1009" s="5"/>
      <c r="N1009" s="5"/>
      <c r="O1009" s="5"/>
      <c r="P1009" s="5"/>
      <c r="Q1009" s="5"/>
      <c r="R1009" s="5"/>
      <c r="S1009" s="6"/>
      <c r="T1009" s="6"/>
      <c r="U1009" s="6"/>
      <c r="V1009" s="6"/>
      <c r="W1009" s="6"/>
      <c r="X1009" s="6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</row>
    <row r="1010" spans="1:221" ht="20" customHeight="1">
      <c r="A1010" s="3"/>
      <c r="B1010" s="2"/>
      <c r="C1010" s="3"/>
      <c r="D1010" s="3"/>
      <c r="E1010" s="3"/>
      <c r="F1010" s="3"/>
      <c r="G1010" s="3"/>
      <c r="H1010" s="4"/>
      <c r="I1010" s="4"/>
      <c r="J1010" s="114"/>
      <c r="K1010" s="20"/>
      <c r="L1010" s="5"/>
      <c r="M1010" s="5"/>
      <c r="N1010" s="5"/>
      <c r="O1010" s="5"/>
      <c r="P1010" s="5"/>
      <c r="Q1010" s="5"/>
      <c r="R1010" s="5"/>
      <c r="S1010" s="6"/>
      <c r="T1010" s="6"/>
      <c r="U1010" s="6"/>
      <c r="V1010" s="6"/>
      <c r="W1010" s="6"/>
      <c r="X1010" s="6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</row>
    <row r="1011" spans="1:221" ht="20" customHeight="1">
      <c r="A1011" s="3"/>
      <c r="B1011" s="2"/>
      <c r="C1011" s="3"/>
      <c r="D1011" s="3"/>
      <c r="E1011" s="3"/>
      <c r="F1011" s="3"/>
      <c r="G1011" s="3"/>
      <c r="H1011" s="4"/>
      <c r="I1011" s="4"/>
      <c r="J1011" s="114"/>
      <c r="K1011" s="20"/>
      <c r="L1011" s="5"/>
      <c r="M1011" s="5"/>
      <c r="N1011" s="5"/>
      <c r="O1011" s="5"/>
      <c r="P1011" s="5"/>
      <c r="Q1011" s="5"/>
      <c r="R1011" s="5"/>
      <c r="S1011" s="6"/>
      <c r="T1011" s="6"/>
      <c r="U1011" s="6"/>
      <c r="V1011" s="6"/>
      <c r="W1011" s="6"/>
      <c r="X1011" s="6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</row>
    <row r="1012" spans="1:221" ht="20" customHeight="1">
      <c r="A1012" s="3"/>
      <c r="B1012" s="2"/>
      <c r="C1012" s="3"/>
      <c r="D1012" s="3"/>
      <c r="E1012" s="3"/>
      <c r="F1012" s="3"/>
      <c r="G1012" s="3"/>
      <c r="H1012" s="4"/>
      <c r="I1012" s="4"/>
      <c r="J1012" s="114"/>
      <c r="K1012" s="20"/>
      <c r="L1012" s="5"/>
      <c r="M1012" s="5"/>
      <c r="N1012" s="5"/>
      <c r="O1012" s="5"/>
      <c r="P1012" s="5"/>
      <c r="Q1012" s="5"/>
      <c r="R1012" s="5"/>
      <c r="S1012" s="6"/>
      <c r="T1012" s="6"/>
      <c r="U1012" s="6"/>
      <c r="V1012" s="6"/>
      <c r="W1012" s="6"/>
      <c r="X1012" s="6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</row>
    <row r="1013" spans="1:221" ht="20" customHeight="1">
      <c r="A1013" s="3"/>
      <c r="B1013" s="2"/>
      <c r="C1013" s="3"/>
      <c r="D1013" s="3"/>
      <c r="E1013" s="3"/>
      <c r="F1013" s="3"/>
      <c r="G1013" s="3"/>
      <c r="H1013" s="4"/>
      <c r="I1013" s="4"/>
      <c r="J1013" s="114"/>
      <c r="K1013" s="20"/>
      <c r="L1013" s="5"/>
      <c r="M1013" s="5"/>
      <c r="N1013" s="5"/>
      <c r="O1013" s="5"/>
      <c r="P1013" s="5"/>
      <c r="Q1013" s="5"/>
      <c r="R1013" s="5"/>
      <c r="S1013" s="6"/>
      <c r="T1013" s="6"/>
      <c r="U1013" s="6"/>
      <c r="V1013" s="6"/>
      <c r="W1013" s="6"/>
      <c r="X1013" s="6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</row>
    <row r="1014" spans="1:221" ht="20" customHeight="1">
      <c r="A1014" s="3"/>
      <c r="B1014" s="2"/>
      <c r="C1014" s="3"/>
      <c r="D1014" s="3"/>
      <c r="E1014" s="3"/>
      <c r="F1014" s="3"/>
      <c r="G1014" s="3"/>
      <c r="H1014" s="4"/>
      <c r="I1014" s="4"/>
      <c r="J1014" s="114"/>
      <c r="K1014" s="20"/>
      <c r="L1014" s="5"/>
      <c r="M1014" s="5"/>
      <c r="N1014" s="5"/>
      <c r="O1014" s="5"/>
      <c r="P1014" s="5"/>
      <c r="Q1014" s="5"/>
      <c r="R1014" s="5"/>
      <c r="S1014" s="6"/>
      <c r="T1014" s="6"/>
      <c r="U1014" s="6"/>
      <c r="V1014" s="6"/>
      <c r="W1014" s="6"/>
      <c r="X1014" s="6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</row>
    <row r="1015" spans="1:221" ht="20" customHeight="1">
      <c r="A1015" s="3"/>
      <c r="B1015" s="2"/>
      <c r="C1015" s="3"/>
      <c r="D1015" s="3"/>
      <c r="E1015" s="3"/>
      <c r="F1015" s="3"/>
      <c r="G1015" s="3"/>
      <c r="H1015" s="4"/>
      <c r="I1015" s="4"/>
      <c r="J1015" s="114"/>
      <c r="K1015" s="20"/>
      <c r="L1015" s="5"/>
      <c r="M1015" s="5"/>
      <c r="N1015" s="5"/>
      <c r="O1015" s="5"/>
      <c r="P1015" s="5"/>
      <c r="Q1015" s="5"/>
      <c r="R1015" s="5"/>
      <c r="S1015" s="6"/>
      <c r="T1015" s="6"/>
      <c r="U1015" s="6"/>
      <c r="V1015" s="6"/>
      <c r="W1015" s="6"/>
      <c r="X1015" s="6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</row>
    <row r="1016" spans="1:221" ht="20" customHeight="1">
      <c r="A1016" s="3"/>
      <c r="B1016" s="2"/>
      <c r="C1016" s="3"/>
      <c r="D1016" s="3"/>
      <c r="E1016" s="3"/>
      <c r="F1016" s="3"/>
      <c r="G1016" s="3"/>
      <c r="H1016" s="4"/>
      <c r="I1016" s="4"/>
      <c r="J1016" s="114"/>
      <c r="K1016" s="20"/>
      <c r="L1016" s="5"/>
      <c r="M1016" s="5"/>
      <c r="N1016" s="5"/>
      <c r="O1016" s="5"/>
      <c r="P1016" s="5"/>
      <c r="Q1016" s="5"/>
      <c r="R1016" s="5"/>
      <c r="S1016" s="6"/>
      <c r="T1016" s="6"/>
      <c r="U1016" s="6"/>
      <c r="V1016" s="6"/>
      <c r="W1016" s="6"/>
      <c r="X1016" s="6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</row>
    <row r="1017" spans="1:221" ht="20" customHeight="1">
      <c r="A1017" s="3"/>
      <c r="B1017" s="2"/>
      <c r="C1017" s="3"/>
      <c r="D1017" s="3"/>
      <c r="E1017" s="3"/>
      <c r="F1017" s="3"/>
      <c r="G1017" s="3"/>
      <c r="H1017" s="4"/>
      <c r="I1017" s="4"/>
      <c r="J1017" s="114"/>
      <c r="K1017" s="20"/>
      <c r="L1017" s="5"/>
      <c r="M1017" s="5"/>
      <c r="N1017" s="5"/>
      <c r="O1017" s="5"/>
      <c r="P1017" s="5"/>
      <c r="Q1017" s="5"/>
      <c r="R1017" s="5"/>
      <c r="S1017" s="6"/>
      <c r="T1017" s="6"/>
      <c r="U1017" s="6"/>
      <c r="V1017" s="6"/>
      <c r="W1017" s="6"/>
      <c r="X1017" s="6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</row>
    <row r="1018" spans="1:221" ht="20" customHeight="1">
      <c r="A1018" s="3"/>
      <c r="B1018" s="2"/>
      <c r="C1018" s="3"/>
      <c r="D1018" s="3"/>
      <c r="E1018" s="3"/>
      <c r="F1018" s="3"/>
      <c r="G1018" s="3"/>
      <c r="H1018" s="4"/>
      <c r="I1018" s="4"/>
      <c r="J1018" s="114"/>
      <c r="K1018" s="20"/>
      <c r="L1018" s="5"/>
      <c r="M1018" s="5"/>
      <c r="N1018" s="5"/>
      <c r="O1018" s="5"/>
      <c r="P1018" s="5"/>
      <c r="Q1018" s="5"/>
      <c r="R1018" s="5"/>
      <c r="S1018" s="6"/>
      <c r="T1018" s="6"/>
      <c r="U1018" s="6"/>
      <c r="V1018" s="6"/>
      <c r="W1018" s="6"/>
      <c r="X1018" s="6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</row>
    <row r="1019" spans="1:221" ht="20" customHeight="1">
      <c r="A1019" s="3"/>
      <c r="B1019" s="2"/>
      <c r="C1019" s="3"/>
      <c r="D1019" s="3"/>
      <c r="E1019" s="3"/>
      <c r="F1019" s="3"/>
      <c r="G1019" s="3"/>
      <c r="H1019" s="4"/>
      <c r="I1019" s="4"/>
      <c r="J1019" s="114"/>
      <c r="K1019" s="20"/>
      <c r="L1019" s="5"/>
      <c r="M1019" s="5"/>
      <c r="N1019" s="5"/>
      <c r="O1019" s="5"/>
      <c r="P1019" s="5"/>
      <c r="Q1019" s="5"/>
      <c r="R1019" s="5"/>
      <c r="S1019" s="6"/>
      <c r="T1019" s="6"/>
      <c r="U1019" s="6"/>
      <c r="V1019" s="6"/>
      <c r="W1019" s="6"/>
      <c r="X1019" s="6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</row>
    <row r="1020" spans="1:221" ht="20" customHeight="1">
      <c r="A1020" s="3"/>
      <c r="B1020" s="2"/>
      <c r="C1020" s="3"/>
      <c r="D1020" s="3"/>
      <c r="E1020" s="3"/>
      <c r="F1020" s="3"/>
      <c r="G1020" s="3"/>
      <c r="H1020" s="4"/>
      <c r="I1020" s="4"/>
      <c r="J1020" s="114"/>
      <c r="K1020" s="20"/>
      <c r="L1020" s="5"/>
      <c r="M1020" s="5"/>
      <c r="N1020" s="5"/>
      <c r="O1020" s="5"/>
      <c r="P1020" s="5"/>
      <c r="Q1020" s="5"/>
      <c r="R1020" s="5"/>
      <c r="S1020" s="6"/>
      <c r="T1020" s="6"/>
      <c r="U1020" s="6"/>
      <c r="V1020" s="6"/>
      <c r="W1020" s="6"/>
      <c r="X1020" s="6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</row>
    <row r="1021" spans="1:221" ht="20" customHeight="1">
      <c r="A1021" s="3"/>
      <c r="B1021" s="2"/>
      <c r="C1021" s="3"/>
      <c r="D1021" s="3"/>
      <c r="E1021" s="3"/>
      <c r="F1021" s="3"/>
      <c r="G1021" s="3"/>
      <c r="H1021" s="4"/>
      <c r="I1021" s="4"/>
      <c r="J1021" s="114"/>
      <c r="K1021" s="20"/>
      <c r="L1021" s="5"/>
      <c r="M1021" s="5"/>
      <c r="N1021" s="5"/>
      <c r="O1021" s="5"/>
      <c r="P1021" s="5"/>
      <c r="Q1021" s="5"/>
      <c r="R1021" s="5"/>
      <c r="S1021" s="6"/>
      <c r="T1021" s="6"/>
      <c r="U1021" s="6"/>
      <c r="V1021" s="6"/>
      <c r="W1021" s="6"/>
      <c r="X1021" s="6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</row>
    <row r="1022" spans="1:221" ht="20" customHeight="1">
      <c r="A1022" s="3"/>
      <c r="B1022" s="2"/>
      <c r="C1022" s="3"/>
      <c r="D1022" s="3"/>
      <c r="E1022" s="3"/>
      <c r="F1022" s="3"/>
      <c r="G1022" s="3"/>
      <c r="H1022" s="4"/>
      <c r="I1022" s="4"/>
      <c r="J1022" s="114"/>
      <c r="K1022" s="20"/>
      <c r="L1022" s="5"/>
      <c r="M1022" s="5"/>
      <c r="N1022" s="5"/>
      <c r="O1022" s="5"/>
      <c r="P1022" s="5"/>
      <c r="Q1022" s="5"/>
      <c r="R1022" s="5"/>
      <c r="S1022" s="6"/>
      <c r="T1022" s="6"/>
      <c r="U1022" s="6"/>
      <c r="V1022" s="6"/>
      <c r="W1022" s="6"/>
      <c r="X1022" s="6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</row>
    <row r="1023" spans="1:221" ht="20" customHeight="1">
      <c r="A1023" s="3"/>
      <c r="B1023" s="2"/>
      <c r="C1023" s="3"/>
      <c r="D1023" s="3"/>
      <c r="E1023" s="3"/>
      <c r="F1023" s="3"/>
      <c r="G1023" s="3"/>
      <c r="H1023" s="4"/>
      <c r="I1023" s="4"/>
      <c r="J1023" s="114"/>
      <c r="K1023" s="20"/>
      <c r="L1023" s="5"/>
      <c r="M1023" s="5"/>
      <c r="N1023" s="5"/>
      <c r="O1023" s="5"/>
      <c r="P1023" s="5"/>
      <c r="Q1023" s="5"/>
      <c r="R1023" s="5"/>
      <c r="S1023" s="6"/>
      <c r="T1023" s="6"/>
      <c r="U1023" s="6"/>
      <c r="V1023" s="6"/>
      <c r="W1023" s="6"/>
      <c r="X1023" s="6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</row>
    <row r="1024" spans="1:221" ht="20" customHeight="1">
      <c r="A1024" s="3"/>
      <c r="B1024" s="2"/>
      <c r="C1024" s="3"/>
      <c r="D1024" s="3"/>
      <c r="E1024" s="3"/>
      <c r="F1024" s="3"/>
      <c r="G1024" s="3"/>
      <c r="H1024" s="4"/>
      <c r="I1024" s="4"/>
      <c r="J1024" s="114"/>
      <c r="K1024" s="20"/>
      <c r="L1024" s="5"/>
      <c r="M1024" s="5"/>
      <c r="N1024" s="5"/>
      <c r="O1024" s="5"/>
      <c r="P1024" s="5"/>
      <c r="Q1024" s="5"/>
      <c r="R1024" s="5"/>
      <c r="S1024" s="6"/>
      <c r="T1024" s="6"/>
      <c r="U1024" s="6"/>
      <c r="V1024" s="6"/>
      <c r="W1024" s="6"/>
      <c r="X1024" s="6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</row>
    <row r="1025" spans="1:221" ht="20" customHeight="1">
      <c r="A1025" s="3"/>
      <c r="B1025" s="2"/>
      <c r="C1025" s="3"/>
      <c r="D1025" s="3"/>
      <c r="E1025" s="3"/>
      <c r="F1025" s="3"/>
      <c r="G1025" s="3"/>
      <c r="H1025" s="4"/>
      <c r="I1025" s="4"/>
      <c r="J1025" s="114"/>
      <c r="K1025" s="20"/>
      <c r="L1025" s="5"/>
      <c r="M1025" s="5"/>
      <c r="N1025" s="5"/>
      <c r="O1025" s="5"/>
      <c r="P1025" s="5"/>
      <c r="Q1025" s="5"/>
      <c r="R1025" s="5"/>
      <c r="S1025" s="6"/>
      <c r="T1025" s="6"/>
      <c r="U1025" s="6"/>
      <c r="V1025" s="6"/>
      <c r="W1025" s="6"/>
      <c r="X1025" s="6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</row>
    <row r="1026" spans="1:221" ht="20" customHeight="1">
      <c r="A1026" s="3"/>
      <c r="B1026" s="2"/>
      <c r="C1026" s="3"/>
      <c r="D1026" s="3"/>
      <c r="E1026" s="3"/>
      <c r="F1026" s="3"/>
      <c r="G1026" s="3"/>
      <c r="H1026" s="4"/>
      <c r="I1026" s="4"/>
      <c r="J1026" s="114"/>
      <c r="K1026" s="20"/>
      <c r="L1026" s="5"/>
      <c r="M1026" s="5"/>
      <c r="N1026" s="5"/>
      <c r="O1026" s="5"/>
      <c r="P1026" s="5"/>
      <c r="Q1026" s="5"/>
      <c r="R1026" s="5"/>
      <c r="S1026" s="6"/>
      <c r="T1026" s="6"/>
      <c r="U1026" s="6"/>
      <c r="V1026" s="6"/>
      <c r="W1026" s="6"/>
      <c r="X1026" s="6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</row>
    <row r="1027" spans="1:221" ht="20" customHeight="1">
      <c r="A1027" s="3"/>
      <c r="B1027" s="2"/>
      <c r="C1027" s="3"/>
      <c r="D1027" s="3"/>
      <c r="E1027" s="3"/>
      <c r="F1027" s="3"/>
      <c r="G1027" s="3"/>
      <c r="H1027" s="4"/>
      <c r="I1027" s="4"/>
      <c r="J1027" s="114"/>
      <c r="K1027" s="20"/>
      <c r="L1027" s="5"/>
      <c r="M1027" s="5"/>
      <c r="N1027" s="5"/>
      <c r="O1027" s="5"/>
      <c r="P1027" s="5"/>
      <c r="Q1027" s="5"/>
      <c r="R1027" s="5"/>
      <c r="S1027" s="6"/>
      <c r="T1027" s="6"/>
      <c r="U1027" s="6"/>
      <c r="V1027" s="6"/>
      <c r="W1027" s="6"/>
      <c r="X1027" s="6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</row>
    <row r="1028" spans="1:221" ht="20" customHeight="1">
      <c r="A1028" s="3"/>
      <c r="B1028" s="2"/>
      <c r="C1028" s="3"/>
      <c r="D1028" s="3"/>
      <c r="E1028" s="3"/>
      <c r="F1028" s="3"/>
      <c r="G1028" s="3"/>
      <c r="H1028" s="4"/>
      <c r="I1028" s="4"/>
      <c r="J1028" s="114"/>
      <c r="K1028" s="20"/>
      <c r="L1028" s="5"/>
      <c r="M1028" s="5"/>
      <c r="N1028" s="5"/>
      <c r="O1028" s="5"/>
      <c r="P1028" s="5"/>
      <c r="Q1028" s="5"/>
      <c r="R1028" s="5"/>
      <c r="S1028" s="6"/>
      <c r="T1028" s="6"/>
      <c r="U1028" s="6"/>
      <c r="V1028" s="6"/>
      <c r="W1028" s="6"/>
      <c r="X1028" s="6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</row>
    <row r="1029" spans="1:221" ht="20" customHeight="1">
      <c r="A1029" s="3"/>
      <c r="B1029" s="2"/>
      <c r="C1029" s="3"/>
      <c r="D1029" s="3"/>
      <c r="E1029" s="3"/>
      <c r="F1029" s="3"/>
      <c r="G1029" s="3"/>
      <c r="H1029" s="4"/>
      <c r="I1029" s="4"/>
      <c r="J1029" s="114"/>
      <c r="K1029" s="20"/>
      <c r="L1029" s="5"/>
      <c r="M1029" s="5"/>
      <c r="N1029" s="5"/>
      <c r="O1029" s="5"/>
      <c r="P1029" s="5"/>
      <c r="Q1029" s="5"/>
      <c r="R1029" s="5"/>
      <c r="S1029" s="6"/>
      <c r="T1029" s="6"/>
      <c r="U1029" s="6"/>
      <c r="V1029" s="6"/>
      <c r="W1029" s="6"/>
      <c r="X1029" s="6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</row>
    <row r="1030" spans="1:221" ht="20" customHeight="1">
      <c r="A1030" s="3"/>
      <c r="B1030" s="2"/>
      <c r="C1030" s="3"/>
      <c r="D1030" s="3"/>
      <c r="E1030" s="3"/>
      <c r="F1030" s="3"/>
      <c r="G1030" s="3"/>
      <c r="H1030" s="4"/>
      <c r="I1030" s="4"/>
      <c r="J1030" s="114"/>
      <c r="K1030" s="20"/>
      <c r="L1030" s="5"/>
      <c r="M1030" s="5"/>
      <c r="N1030" s="5"/>
      <c r="O1030" s="5"/>
      <c r="P1030" s="5"/>
      <c r="Q1030" s="5"/>
      <c r="R1030" s="5"/>
      <c r="S1030" s="6"/>
      <c r="T1030" s="6"/>
      <c r="U1030" s="6"/>
      <c r="V1030" s="6"/>
      <c r="W1030" s="6"/>
      <c r="X1030" s="6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</row>
    <row r="1031" spans="1:221" ht="20" customHeight="1">
      <c r="A1031" s="3"/>
      <c r="B1031" s="2"/>
      <c r="C1031" s="3"/>
      <c r="D1031" s="3"/>
      <c r="E1031" s="3"/>
      <c r="F1031" s="3"/>
      <c r="G1031" s="3"/>
      <c r="H1031" s="4"/>
      <c r="I1031" s="4"/>
      <c r="J1031" s="114"/>
      <c r="K1031" s="20"/>
      <c r="L1031" s="5"/>
      <c r="M1031" s="5"/>
      <c r="N1031" s="5"/>
      <c r="O1031" s="5"/>
      <c r="P1031" s="5"/>
      <c r="Q1031" s="5"/>
      <c r="R1031" s="5"/>
      <c r="S1031" s="6"/>
      <c r="T1031" s="6"/>
      <c r="U1031" s="6"/>
      <c r="V1031" s="6"/>
      <c r="W1031" s="6"/>
      <c r="X1031" s="6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</row>
    <row r="1032" spans="1:221" ht="20" customHeight="1">
      <c r="A1032" s="3"/>
      <c r="B1032" s="2"/>
      <c r="C1032" s="3"/>
      <c r="D1032" s="3"/>
      <c r="E1032" s="3"/>
      <c r="F1032" s="3"/>
      <c r="G1032" s="3"/>
      <c r="H1032" s="4"/>
      <c r="I1032" s="4"/>
      <c r="J1032" s="114"/>
      <c r="K1032" s="20"/>
      <c r="L1032" s="5"/>
      <c r="M1032" s="5"/>
      <c r="N1032" s="5"/>
      <c r="O1032" s="5"/>
      <c r="P1032" s="5"/>
      <c r="Q1032" s="5"/>
      <c r="R1032" s="5"/>
      <c r="S1032" s="6"/>
      <c r="T1032" s="6"/>
      <c r="U1032" s="6"/>
      <c r="V1032" s="6"/>
      <c r="W1032" s="6"/>
      <c r="X1032" s="6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</row>
    <row r="1033" spans="1:221" ht="20" customHeight="1">
      <c r="A1033" s="3"/>
      <c r="B1033" s="2"/>
      <c r="C1033" s="3"/>
      <c r="D1033" s="3"/>
      <c r="E1033" s="3"/>
      <c r="F1033" s="3"/>
      <c r="G1033" s="3"/>
      <c r="H1033" s="4"/>
      <c r="I1033" s="4"/>
      <c r="J1033" s="114"/>
      <c r="K1033" s="20"/>
      <c r="L1033" s="5"/>
      <c r="M1033" s="5"/>
      <c r="N1033" s="5"/>
      <c r="O1033" s="5"/>
      <c r="P1033" s="5"/>
      <c r="Q1033" s="5"/>
      <c r="R1033" s="5"/>
      <c r="S1033" s="6"/>
      <c r="T1033" s="6"/>
      <c r="U1033" s="6"/>
      <c r="V1033" s="6"/>
      <c r="W1033" s="6"/>
      <c r="X1033" s="6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</row>
    <row r="1034" spans="1:221" ht="20" customHeight="1">
      <c r="A1034" s="3"/>
      <c r="B1034" s="2"/>
      <c r="C1034" s="3"/>
      <c r="D1034" s="3"/>
      <c r="E1034" s="3"/>
      <c r="F1034" s="3"/>
      <c r="G1034" s="3"/>
      <c r="H1034" s="4"/>
      <c r="I1034" s="4"/>
      <c r="J1034" s="114"/>
      <c r="K1034" s="20"/>
      <c r="L1034" s="5"/>
      <c r="M1034" s="5"/>
      <c r="N1034" s="5"/>
      <c r="O1034" s="5"/>
      <c r="P1034" s="5"/>
      <c r="Q1034" s="5"/>
      <c r="R1034" s="5"/>
      <c r="S1034" s="6"/>
      <c r="T1034" s="6"/>
      <c r="U1034" s="6"/>
      <c r="V1034" s="6"/>
      <c r="W1034" s="6"/>
      <c r="X1034" s="6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</row>
    <row r="1035" spans="1:221" ht="20" customHeight="1">
      <c r="A1035" s="3"/>
      <c r="B1035" s="2"/>
      <c r="C1035" s="3"/>
      <c r="D1035" s="3"/>
      <c r="E1035" s="3"/>
      <c r="F1035" s="3"/>
      <c r="G1035" s="3"/>
      <c r="H1035" s="4"/>
      <c r="I1035" s="4"/>
      <c r="J1035" s="114"/>
      <c r="K1035" s="20"/>
      <c r="L1035" s="5"/>
      <c r="M1035" s="5"/>
      <c r="N1035" s="5"/>
      <c r="O1035" s="5"/>
      <c r="P1035" s="5"/>
      <c r="Q1035" s="5"/>
      <c r="R1035" s="5"/>
      <c r="S1035" s="6"/>
      <c r="T1035" s="6"/>
      <c r="U1035" s="6"/>
      <c r="V1035" s="6"/>
      <c r="W1035" s="6"/>
      <c r="X1035" s="6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</row>
    <row r="1036" spans="1:221" ht="20" customHeight="1">
      <c r="A1036" s="3"/>
      <c r="B1036" s="2"/>
      <c r="C1036" s="3"/>
      <c r="D1036" s="3"/>
      <c r="E1036" s="3"/>
      <c r="F1036" s="3"/>
      <c r="G1036" s="3"/>
      <c r="H1036" s="4"/>
      <c r="I1036" s="4"/>
      <c r="J1036" s="114"/>
      <c r="K1036" s="20"/>
      <c r="L1036" s="5"/>
      <c r="M1036" s="5"/>
      <c r="N1036" s="5"/>
      <c r="O1036" s="5"/>
      <c r="P1036" s="5"/>
      <c r="Q1036" s="5"/>
      <c r="R1036" s="5"/>
      <c r="S1036" s="6"/>
      <c r="T1036" s="6"/>
      <c r="U1036" s="6"/>
      <c r="V1036" s="6"/>
      <c r="W1036" s="6"/>
      <c r="X1036" s="6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</row>
    <row r="1037" spans="1:221" ht="20" customHeight="1">
      <c r="A1037" s="3"/>
      <c r="B1037" s="2"/>
      <c r="C1037" s="3"/>
      <c r="D1037" s="3"/>
      <c r="E1037" s="3"/>
      <c r="F1037" s="3"/>
      <c r="G1037" s="3"/>
      <c r="H1037" s="4"/>
      <c r="I1037" s="4"/>
      <c r="J1037" s="114"/>
      <c r="K1037" s="20"/>
      <c r="L1037" s="5"/>
      <c r="M1037" s="5"/>
      <c r="N1037" s="5"/>
      <c r="O1037" s="5"/>
      <c r="P1037" s="5"/>
      <c r="Q1037" s="5"/>
      <c r="R1037" s="5"/>
      <c r="S1037" s="6"/>
      <c r="T1037" s="6"/>
      <c r="U1037" s="6"/>
      <c r="V1037" s="6"/>
      <c r="W1037" s="6"/>
      <c r="X1037" s="6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</row>
    <row r="1038" spans="1:221" ht="20" customHeight="1">
      <c r="A1038" s="3"/>
      <c r="B1038" s="2"/>
      <c r="C1038" s="3"/>
      <c r="D1038" s="3"/>
      <c r="E1038" s="3"/>
      <c r="F1038" s="3"/>
      <c r="G1038" s="3"/>
      <c r="H1038" s="4"/>
      <c r="I1038" s="4"/>
      <c r="J1038" s="114"/>
      <c r="K1038" s="20"/>
      <c r="L1038" s="5"/>
      <c r="M1038" s="5"/>
      <c r="N1038" s="5"/>
      <c r="O1038" s="5"/>
      <c r="P1038" s="5"/>
      <c r="Q1038" s="5"/>
      <c r="R1038" s="5"/>
      <c r="S1038" s="6"/>
      <c r="T1038" s="6"/>
      <c r="U1038" s="6"/>
      <c r="V1038" s="6"/>
      <c r="W1038" s="6"/>
      <c r="X1038" s="6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</row>
    <row r="1039" spans="1:221" ht="20" customHeight="1">
      <c r="A1039" s="3"/>
      <c r="B1039" s="2"/>
      <c r="C1039" s="3"/>
      <c r="D1039" s="3"/>
      <c r="E1039" s="3"/>
      <c r="F1039" s="3"/>
      <c r="G1039" s="3"/>
      <c r="H1039" s="4"/>
      <c r="I1039" s="4"/>
      <c r="J1039" s="114"/>
      <c r="K1039" s="20"/>
      <c r="L1039" s="5"/>
      <c r="M1039" s="5"/>
      <c r="N1039" s="5"/>
      <c r="O1039" s="5"/>
      <c r="P1039" s="5"/>
      <c r="Q1039" s="5"/>
      <c r="R1039" s="5"/>
      <c r="S1039" s="6"/>
      <c r="T1039" s="6"/>
      <c r="U1039" s="6"/>
      <c r="V1039" s="6"/>
      <c r="W1039" s="6"/>
      <c r="X1039" s="6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</row>
    <row r="1040" spans="1:221" ht="20" customHeight="1">
      <c r="A1040" s="3"/>
      <c r="B1040" s="2"/>
      <c r="C1040" s="3"/>
      <c r="D1040" s="3"/>
      <c r="E1040" s="3"/>
      <c r="F1040" s="3"/>
      <c r="G1040" s="3"/>
      <c r="H1040" s="4"/>
      <c r="I1040" s="4"/>
      <c r="J1040" s="114"/>
      <c r="K1040" s="20"/>
      <c r="L1040" s="5"/>
      <c r="M1040" s="5"/>
      <c r="N1040" s="5"/>
      <c r="O1040" s="5"/>
      <c r="P1040" s="5"/>
      <c r="Q1040" s="5"/>
      <c r="R1040" s="5"/>
      <c r="S1040" s="6"/>
      <c r="T1040" s="6"/>
      <c r="U1040" s="6"/>
      <c r="V1040" s="6"/>
      <c r="W1040" s="6"/>
      <c r="X1040" s="6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</row>
    <row r="1041" spans="1:221" ht="20" customHeight="1">
      <c r="A1041" s="3"/>
      <c r="B1041" s="2"/>
      <c r="C1041" s="3"/>
      <c r="D1041" s="3"/>
      <c r="E1041" s="3"/>
      <c r="F1041" s="3"/>
      <c r="G1041" s="3"/>
      <c r="H1041" s="4"/>
      <c r="I1041" s="4"/>
      <c r="J1041" s="114"/>
      <c r="K1041" s="20"/>
      <c r="L1041" s="5"/>
      <c r="M1041" s="5"/>
      <c r="N1041" s="5"/>
      <c r="O1041" s="5"/>
      <c r="P1041" s="5"/>
      <c r="Q1041" s="5"/>
      <c r="R1041" s="5"/>
      <c r="S1041" s="6"/>
      <c r="T1041" s="6"/>
      <c r="U1041" s="6"/>
      <c r="V1041" s="6"/>
      <c r="W1041" s="6"/>
      <c r="X1041" s="6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</row>
    <row r="1042" spans="1:221" ht="20" customHeight="1">
      <c r="A1042" s="3"/>
      <c r="B1042" s="2"/>
      <c r="C1042" s="3"/>
      <c r="D1042" s="3"/>
      <c r="E1042" s="3"/>
      <c r="F1042" s="3"/>
      <c r="G1042" s="3"/>
      <c r="H1042" s="4"/>
      <c r="I1042" s="4"/>
      <c r="J1042" s="114"/>
      <c r="K1042" s="20"/>
      <c r="L1042" s="5"/>
      <c r="M1042" s="5"/>
      <c r="N1042" s="5"/>
      <c r="O1042" s="5"/>
      <c r="P1042" s="5"/>
      <c r="Q1042" s="5"/>
      <c r="R1042" s="5"/>
      <c r="S1042" s="6"/>
      <c r="T1042" s="6"/>
      <c r="U1042" s="6"/>
      <c r="V1042" s="6"/>
      <c r="W1042" s="6"/>
      <c r="X1042" s="6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</row>
    <row r="1043" spans="1:221" ht="20" customHeight="1">
      <c r="A1043" s="3"/>
      <c r="B1043" s="2"/>
      <c r="C1043" s="3"/>
      <c r="D1043" s="3"/>
      <c r="E1043" s="3"/>
      <c r="F1043" s="3"/>
      <c r="G1043" s="3"/>
      <c r="H1043" s="4"/>
      <c r="I1043" s="4"/>
      <c r="J1043" s="114"/>
      <c r="K1043" s="20"/>
      <c r="L1043" s="5"/>
      <c r="M1043" s="5"/>
      <c r="N1043" s="5"/>
      <c r="O1043" s="5"/>
      <c r="P1043" s="5"/>
      <c r="Q1043" s="5"/>
      <c r="R1043" s="5"/>
      <c r="S1043" s="6"/>
      <c r="T1043" s="6"/>
      <c r="U1043" s="6"/>
      <c r="V1043" s="6"/>
      <c r="W1043" s="6"/>
      <c r="X1043" s="6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</row>
    <row r="1044" spans="1:221" ht="20" customHeight="1">
      <c r="A1044" s="3"/>
      <c r="B1044" s="2"/>
      <c r="C1044" s="3"/>
      <c r="D1044" s="3"/>
      <c r="E1044" s="3"/>
      <c r="F1044" s="3"/>
      <c r="G1044" s="3"/>
      <c r="H1044" s="4"/>
      <c r="I1044" s="4"/>
      <c r="J1044" s="114"/>
      <c r="K1044" s="20"/>
      <c r="L1044" s="5"/>
      <c r="M1044" s="5"/>
      <c r="N1044" s="5"/>
      <c r="O1044" s="5"/>
      <c r="P1044" s="5"/>
      <c r="Q1044" s="5"/>
      <c r="R1044" s="5"/>
      <c r="S1044" s="6"/>
      <c r="T1044" s="6"/>
      <c r="U1044" s="6"/>
      <c r="V1044" s="6"/>
      <c r="W1044" s="6"/>
      <c r="X1044" s="6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</row>
    <row r="1045" spans="1:221" ht="20" customHeight="1">
      <c r="A1045" s="3"/>
      <c r="B1045" s="2"/>
      <c r="C1045" s="3"/>
      <c r="D1045" s="3"/>
      <c r="E1045" s="3"/>
      <c r="F1045" s="3"/>
      <c r="G1045" s="3"/>
      <c r="H1045" s="4"/>
      <c r="I1045" s="4"/>
      <c r="J1045" s="114"/>
      <c r="K1045" s="20"/>
      <c r="L1045" s="5"/>
      <c r="M1045" s="5"/>
      <c r="N1045" s="5"/>
      <c r="O1045" s="5"/>
      <c r="P1045" s="5"/>
      <c r="Q1045" s="5"/>
      <c r="R1045" s="5"/>
      <c r="S1045" s="6"/>
      <c r="T1045" s="6"/>
      <c r="U1045" s="6"/>
      <c r="V1045" s="6"/>
      <c r="W1045" s="6"/>
      <c r="X1045" s="6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</row>
    <row r="1046" spans="1:221" ht="20" customHeight="1">
      <c r="A1046" s="3"/>
      <c r="B1046" s="2"/>
      <c r="C1046" s="3"/>
      <c r="D1046" s="3"/>
      <c r="E1046" s="3"/>
      <c r="F1046" s="3"/>
      <c r="G1046" s="3"/>
      <c r="H1046" s="4"/>
      <c r="I1046" s="4"/>
      <c r="J1046" s="114"/>
      <c r="K1046" s="20"/>
      <c r="L1046" s="5"/>
      <c r="M1046" s="5"/>
      <c r="N1046" s="5"/>
      <c r="O1046" s="5"/>
      <c r="P1046" s="5"/>
      <c r="Q1046" s="5"/>
      <c r="R1046" s="5"/>
      <c r="S1046" s="6"/>
      <c r="T1046" s="6"/>
      <c r="U1046" s="6"/>
      <c r="V1046" s="6"/>
      <c r="W1046" s="6"/>
      <c r="X1046" s="6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</row>
    <row r="1047" spans="1:221" ht="20" customHeight="1">
      <c r="A1047" s="3"/>
      <c r="B1047" s="2"/>
      <c r="C1047" s="3"/>
      <c r="D1047" s="3"/>
      <c r="E1047" s="3"/>
      <c r="F1047" s="3"/>
      <c r="G1047" s="3"/>
      <c r="H1047" s="4"/>
      <c r="I1047" s="4"/>
      <c r="J1047" s="114"/>
      <c r="K1047" s="20"/>
      <c r="L1047" s="5"/>
      <c r="M1047" s="5"/>
      <c r="N1047" s="5"/>
      <c r="O1047" s="5"/>
      <c r="P1047" s="5"/>
      <c r="Q1047" s="5"/>
      <c r="R1047" s="5"/>
      <c r="S1047" s="6"/>
      <c r="T1047" s="6"/>
      <c r="U1047" s="6"/>
      <c r="V1047" s="6"/>
      <c r="W1047" s="6"/>
      <c r="X1047" s="6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</row>
    <row r="1048" spans="1:221" ht="20" customHeight="1">
      <c r="A1048" s="3"/>
      <c r="B1048" s="2"/>
      <c r="C1048" s="3"/>
      <c r="D1048" s="3"/>
      <c r="E1048" s="3"/>
      <c r="F1048" s="3"/>
      <c r="G1048" s="3"/>
      <c r="H1048" s="4"/>
      <c r="I1048" s="4"/>
      <c r="J1048" s="114"/>
      <c r="K1048" s="20"/>
      <c r="L1048" s="5"/>
      <c r="M1048" s="5"/>
      <c r="N1048" s="5"/>
      <c r="O1048" s="5"/>
      <c r="P1048" s="5"/>
      <c r="Q1048" s="5"/>
      <c r="R1048" s="5"/>
      <c r="S1048" s="6"/>
      <c r="T1048" s="6"/>
      <c r="U1048" s="6"/>
      <c r="V1048" s="6"/>
      <c r="W1048" s="6"/>
      <c r="X1048" s="6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</row>
    <row r="1049" spans="1:221" ht="20" customHeight="1">
      <c r="A1049" s="3"/>
      <c r="B1049" s="2"/>
      <c r="C1049" s="3"/>
      <c r="D1049" s="3"/>
      <c r="E1049" s="3"/>
      <c r="F1049" s="3"/>
      <c r="G1049" s="3"/>
      <c r="H1049" s="4"/>
      <c r="I1049" s="4"/>
      <c r="J1049" s="114"/>
      <c r="K1049" s="20"/>
      <c r="L1049" s="5"/>
      <c r="M1049" s="5"/>
      <c r="N1049" s="5"/>
      <c r="O1049" s="5"/>
      <c r="P1049" s="5"/>
      <c r="Q1049" s="5"/>
      <c r="R1049" s="5"/>
      <c r="S1049" s="6"/>
      <c r="T1049" s="6"/>
      <c r="U1049" s="6"/>
      <c r="V1049" s="6"/>
      <c r="W1049" s="6"/>
      <c r="X1049" s="6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</row>
    <row r="1050" spans="1:221" ht="20" customHeight="1">
      <c r="A1050" s="3"/>
      <c r="B1050" s="2"/>
      <c r="C1050" s="3"/>
      <c r="D1050" s="3"/>
      <c r="E1050" s="3"/>
      <c r="F1050" s="3"/>
      <c r="G1050" s="3"/>
      <c r="H1050" s="4"/>
      <c r="I1050" s="4"/>
      <c r="J1050" s="114"/>
      <c r="K1050" s="20"/>
      <c r="L1050" s="5"/>
      <c r="M1050" s="5"/>
      <c r="N1050" s="5"/>
      <c r="O1050" s="5"/>
      <c r="P1050" s="5"/>
      <c r="Q1050" s="5"/>
      <c r="R1050" s="5"/>
      <c r="S1050" s="6"/>
      <c r="T1050" s="6"/>
      <c r="U1050" s="6"/>
      <c r="V1050" s="6"/>
      <c r="W1050" s="6"/>
      <c r="X1050" s="6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</row>
    <row r="1051" spans="1:221" ht="20" customHeight="1">
      <c r="A1051" s="3"/>
      <c r="B1051" s="2"/>
      <c r="C1051" s="3"/>
      <c r="D1051" s="3"/>
      <c r="E1051" s="3"/>
      <c r="F1051" s="3"/>
      <c r="G1051" s="3"/>
      <c r="H1051" s="4"/>
      <c r="I1051" s="4"/>
      <c r="J1051" s="114"/>
      <c r="K1051" s="20"/>
      <c r="L1051" s="5"/>
      <c r="M1051" s="5"/>
      <c r="N1051" s="5"/>
      <c r="O1051" s="5"/>
      <c r="P1051" s="5"/>
      <c r="Q1051" s="5"/>
      <c r="R1051" s="5"/>
      <c r="S1051" s="6"/>
      <c r="T1051" s="6"/>
      <c r="U1051" s="6"/>
      <c r="V1051" s="6"/>
      <c r="W1051" s="6"/>
      <c r="X1051" s="6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</row>
    <row r="1052" spans="1:221" ht="20" customHeight="1">
      <c r="A1052" s="3"/>
      <c r="B1052" s="2"/>
      <c r="C1052" s="3"/>
      <c r="D1052" s="3"/>
      <c r="E1052" s="3"/>
      <c r="F1052" s="3"/>
      <c r="G1052" s="3"/>
      <c r="H1052" s="4"/>
      <c r="I1052" s="4"/>
      <c r="J1052" s="114"/>
      <c r="K1052" s="20"/>
      <c r="L1052" s="5"/>
      <c r="M1052" s="5"/>
      <c r="N1052" s="5"/>
      <c r="O1052" s="5"/>
      <c r="P1052" s="5"/>
      <c r="Q1052" s="5"/>
      <c r="R1052" s="5"/>
      <c r="S1052" s="6"/>
      <c r="T1052" s="6"/>
      <c r="U1052" s="6"/>
      <c r="V1052" s="6"/>
      <c r="W1052" s="6"/>
      <c r="X1052" s="6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</row>
    <row r="1053" spans="1:221" ht="20" customHeight="1">
      <c r="A1053" s="3"/>
      <c r="B1053" s="2"/>
      <c r="C1053" s="3"/>
      <c r="D1053" s="3"/>
      <c r="E1053" s="3"/>
      <c r="F1053" s="3"/>
      <c r="G1053" s="3"/>
      <c r="H1053" s="4"/>
      <c r="I1053" s="4"/>
      <c r="J1053" s="114"/>
      <c r="K1053" s="20"/>
      <c r="L1053" s="5"/>
      <c r="M1053" s="5"/>
      <c r="N1053" s="5"/>
      <c r="O1053" s="5"/>
      <c r="P1053" s="5"/>
      <c r="Q1053" s="5"/>
      <c r="R1053" s="5"/>
      <c r="S1053" s="6"/>
      <c r="T1053" s="6"/>
      <c r="U1053" s="6"/>
      <c r="V1053" s="6"/>
      <c r="W1053" s="6"/>
      <c r="X1053" s="6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</row>
    <row r="1054" spans="1:221" ht="20" customHeight="1">
      <c r="A1054" s="3"/>
      <c r="B1054" s="2"/>
      <c r="C1054" s="3"/>
      <c r="D1054" s="3"/>
      <c r="E1054" s="3"/>
      <c r="F1054" s="3"/>
      <c r="G1054" s="3"/>
      <c r="H1054" s="4"/>
      <c r="I1054" s="4"/>
      <c r="J1054" s="114"/>
      <c r="K1054" s="20"/>
      <c r="L1054" s="5"/>
      <c r="M1054" s="5"/>
      <c r="N1054" s="5"/>
      <c r="O1054" s="5"/>
      <c r="P1054" s="5"/>
      <c r="Q1054" s="5"/>
      <c r="R1054" s="5"/>
      <c r="S1054" s="6"/>
      <c r="T1054" s="6"/>
      <c r="U1054" s="6"/>
      <c r="V1054" s="6"/>
      <c r="W1054" s="6"/>
      <c r="X1054" s="6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</row>
    <row r="1055" spans="1:221" ht="20" customHeight="1">
      <c r="A1055" s="3"/>
      <c r="B1055" s="2"/>
      <c r="C1055" s="3"/>
      <c r="D1055" s="3"/>
      <c r="E1055" s="3"/>
      <c r="F1055" s="3"/>
      <c r="G1055" s="3"/>
      <c r="H1055" s="4"/>
      <c r="I1055" s="4"/>
      <c r="J1055" s="114"/>
      <c r="K1055" s="20"/>
      <c r="L1055" s="5"/>
      <c r="M1055" s="5"/>
      <c r="N1055" s="5"/>
      <c r="O1055" s="5"/>
      <c r="P1055" s="5"/>
      <c r="Q1055" s="5"/>
      <c r="R1055" s="5"/>
      <c r="S1055" s="6"/>
      <c r="T1055" s="6"/>
      <c r="U1055" s="6"/>
      <c r="V1055" s="6"/>
      <c r="W1055" s="6"/>
      <c r="X1055" s="6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</row>
    <row r="1056" spans="1:221" ht="20" customHeight="1">
      <c r="A1056" s="3"/>
      <c r="B1056" s="2"/>
      <c r="C1056" s="3"/>
      <c r="D1056" s="3"/>
      <c r="E1056" s="3"/>
      <c r="F1056" s="3"/>
      <c r="G1056" s="3"/>
      <c r="H1056" s="4"/>
      <c r="I1056" s="4"/>
      <c r="J1056" s="114"/>
      <c r="K1056" s="20"/>
      <c r="L1056" s="5"/>
      <c r="M1056" s="5"/>
      <c r="N1056" s="5"/>
      <c r="O1056" s="5"/>
      <c r="P1056" s="5"/>
      <c r="Q1056" s="5"/>
      <c r="R1056" s="5"/>
      <c r="S1056" s="6"/>
      <c r="T1056" s="6"/>
      <c r="U1056" s="6"/>
      <c r="V1056" s="6"/>
      <c r="W1056" s="6"/>
      <c r="X1056" s="6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</row>
    <row r="1057" spans="1:221" ht="20" customHeight="1">
      <c r="A1057" s="3"/>
      <c r="B1057" s="2"/>
      <c r="C1057" s="3"/>
      <c r="D1057" s="3"/>
      <c r="E1057" s="3"/>
      <c r="F1057" s="3"/>
      <c r="G1057" s="3"/>
      <c r="H1057" s="4"/>
      <c r="I1057" s="4"/>
      <c r="J1057" s="114"/>
      <c r="K1057" s="20"/>
      <c r="L1057" s="5"/>
      <c r="M1057" s="5"/>
      <c r="N1057" s="5"/>
      <c r="O1057" s="5"/>
      <c r="P1057" s="5"/>
      <c r="Q1057" s="5"/>
      <c r="R1057" s="5"/>
      <c r="S1057" s="6"/>
      <c r="T1057" s="6"/>
      <c r="U1057" s="6"/>
      <c r="V1057" s="6"/>
      <c r="W1057" s="6"/>
      <c r="X1057" s="6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</row>
    <row r="1058" spans="1:221" ht="20" customHeight="1">
      <c r="A1058" s="3"/>
      <c r="B1058" s="2"/>
      <c r="C1058" s="3"/>
      <c r="D1058" s="3"/>
      <c r="E1058" s="3"/>
      <c r="F1058" s="3"/>
      <c r="G1058" s="3"/>
      <c r="H1058" s="4"/>
      <c r="I1058" s="4"/>
      <c r="J1058" s="114"/>
      <c r="K1058" s="20"/>
      <c r="L1058" s="5"/>
      <c r="M1058" s="5"/>
      <c r="N1058" s="5"/>
      <c r="O1058" s="5"/>
      <c r="P1058" s="5"/>
      <c r="Q1058" s="5"/>
      <c r="R1058" s="5"/>
      <c r="S1058" s="6"/>
      <c r="T1058" s="6"/>
      <c r="U1058" s="6"/>
      <c r="V1058" s="6"/>
      <c r="W1058" s="6"/>
      <c r="X1058" s="6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</row>
    <row r="1059" spans="1:221" ht="20" customHeight="1">
      <c r="A1059" s="3"/>
      <c r="B1059" s="2"/>
      <c r="C1059" s="3"/>
      <c r="D1059" s="3"/>
      <c r="E1059" s="3"/>
      <c r="F1059" s="3"/>
      <c r="G1059" s="3"/>
      <c r="H1059" s="4"/>
      <c r="I1059" s="4"/>
      <c r="J1059" s="114"/>
      <c r="K1059" s="20"/>
      <c r="L1059" s="5"/>
      <c r="M1059" s="5"/>
      <c r="N1059" s="5"/>
      <c r="O1059" s="5"/>
      <c r="P1059" s="5"/>
      <c r="Q1059" s="5"/>
      <c r="R1059" s="5"/>
      <c r="S1059" s="6"/>
      <c r="T1059" s="6"/>
      <c r="U1059" s="6"/>
      <c r="V1059" s="6"/>
      <c r="W1059" s="6"/>
      <c r="X1059" s="6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</row>
    <row r="1060" spans="1:221" ht="20" customHeight="1">
      <c r="A1060" s="3"/>
      <c r="B1060" s="2"/>
      <c r="C1060" s="3"/>
      <c r="D1060" s="3"/>
      <c r="E1060" s="3"/>
      <c r="F1060" s="3"/>
      <c r="G1060" s="3"/>
      <c r="H1060" s="4"/>
      <c r="I1060" s="4"/>
      <c r="J1060" s="114"/>
      <c r="K1060" s="20"/>
      <c r="L1060" s="5"/>
      <c r="M1060" s="5"/>
      <c r="N1060" s="5"/>
      <c r="O1060" s="5"/>
      <c r="P1060" s="5"/>
      <c r="Q1060" s="5"/>
      <c r="R1060" s="5"/>
      <c r="S1060" s="6"/>
      <c r="T1060" s="6"/>
      <c r="U1060" s="6"/>
      <c r="V1060" s="6"/>
      <c r="W1060" s="6"/>
      <c r="X1060" s="6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</row>
    <row r="1061" spans="1:221" ht="20" customHeight="1">
      <c r="A1061" s="3"/>
      <c r="B1061" s="2"/>
      <c r="C1061" s="3"/>
      <c r="D1061" s="3"/>
      <c r="E1061" s="3"/>
      <c r="F1061" s="3"/>
      <c r="G1061" s="3"/>
      <c r="H1061" s="4"/>
      <c r="I1061" s="4"/>
      <c r="J1061" s="114"/>
      <c r="K1061" s="20"/>
      <c r="L1061" s="5"/>
      <c r="M1061" s="5"/>
      <c r="N1061" s="5"/>
      <c r="O1061" s="5"/>
      <c r="P1061" s="5"/>
      <c r="Q1061" s="5"/>
      <c r="R1061" s="5"/>
      <c r="S1061" s="6"/>
      <c r="T1061" s="6"/>
      <c r="U1061" s="6"/>
      <c r="V1061" s="6"/>
      <c r="W1061" s="6"/>
      <c r="X1061" s="6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</row>
    <row r="1062" spans="1:221" ht="20" customHeight="1">
      <c r="A1062" s="3"/>
      <c r="B1062" s="2"/>
      <c r="C1062" s="3"/>
      <c r="D1062" s="3"/>
      <c r="E1062" s="3"/>
      <c r="F1062" s="3"/>
      <c r="G1062" s="3"/>
      <c r="H1062" s="4"/>
      <c r="I1062" s="4"/>
      <c r="J1062" s="114"/>
      <c r="K1062" s="20"/>
      <c r="L1062" s="5"/>
      <c r="M1062" s="5"/>
      <c r="N1062" s="5"/>
      <c r="O1062" s="5"/>
      <c r="P1062" s="5"/>
      <c r="Q1062" s="5"/>
      <c r="R1062" s="5"/>
      <c r="S1062" s="6"/>
      <c r="T1062" s="6"/>
      <c r="U1062" s="6"/>
      <c r="V1062" s="6"/>
      <c r="W1062" s="6"/>
      <c r="X1062" s="6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</row>
    <row r="1063" spans="1:221" ht="20" customHeight="1">
      <c r="A1063" s="3"/>
      <c r="B1063" s="2"/>
      <c r="C1063" s="3"/>
      <c r="D1063" s="3"/>
      <c r="E1063" s="3"/>
      <c r="F1063" s="3"/>
      <c r="G1063" s="3"/>
      <c r="H1063" s="4"/>
      <c r="I1063" s="4"/>
      <c r="J1063" s="114"/>
      <c r="K1063" s="20"/>
      <c r="L1063" s="5"/>
      <c r="M1063" s="5"/>
      <c r="N1063" s="5"/>
      <c r="O1063" s="5"/>
      <c r="P1063" s="5"/>
      <c r="Q1063" s="5"/>
      <c r="R1063" s="5"/>
      <c r="S1063" s="6"/>
      <c r="T1063" s="6"/>
      <c r="U1063" s="6"/>
      <c r="V1063" s="6"/>
      <c r="W1063" s="6"/>
      <c r="X1063" s="6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</row>
    <row r="1064" spans="1:221" ht="20" customHeight="1">
      <c r="A1064" s="3"/>
      <c r="B1064" s="2"/>
      <c r="C1064" s="3"/>
      <c r="D1064" s="3"/>
      <c r="E1064" s="3"/>
      <c r="F1064" s="3"/>
      <c r="G1064" s="3"/>
      <c r="H1064" s="4"/>
      <c r="I1064" s="4"/>
      <c r="J1064" s="114"/>
      <c r="K1064" s="20"/>
      <c r="L1064" s="5"/>
      <c r="M1064" s="5"/>
      <c r="N1064" s="5"/>
      <c r="O1064" s="5"/>
      <c r="P1064" s="5"/>
      <c r="Q1064" s="5"/>
      <c r="R1064" s="5"/>
      <c r="S1064" s="6"/>
      <c r="T1064" s="6"/>
      <c r="U1064" s="6"/>
      <c r="V1064" s="6"/>
      <c r="W1064" s="6"/>
      <c r="X1064" s="6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</row>
    <row r="1065" spans="1:221" ht="20" customHeight="1">
      <c r="A1065" s="3"/>
      <c r="B1065" s="2"/>
      <c r="C1065" s="3"/>
      <c r="D1065" s="3"/>
      <c r="E1065" s="3"/>
      <c r="F1065" s="3"/>
      <c r="G1065" s="3"/>
      <c r="H1065" s="4"/>
      <c r="I1065" s="4"/>
      <c r="J1065" s="114"/>
      <c r="K1065" s="20"/>
      <c r="L1065" s="5"/>
      <c r="M1065" s="5"/>
      <c r="N1065" s="5"/>
      <c r="O1065" s="5"/>
      <c r="P1065" s="5"/>
      <c r="Q1065" s="5"/>
      <c r="R1065" s="5"/>
      <c r="S1065" s="6"/>
      <c r="T1065" s="6"/>
      <c r="U1065" s="6"/>
      <c r="V1065" s="6"/>
      <c r="W1065" s="6"/>
      <c r="X1065" s="6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</row>
    <row r="1066" spans="1:221" ht="20" customHeight="1">
      <c r="A1066" s="3"/>
      <c r="B1066" s="2"/>
      <c r="C1066" s="3"/>
      <c r="D1066" s="3"/>
      <c r="E1066" s="3"/>
      <c r="F1066" s="3"/>
      <c r="G1066" s="3"/>
      <c r="H1066" s="4"/>
      <c r="I1066" s="4"/>
      <c r="J1066" s="114"/>
      <c r="K1066" s="20"/>
      <c r="L1066" s="5"/>
      <c r="M1066" s="5"/>
      <c r="N1066" s="5"/>
      <c r="O1066" s="5"/>
      <c r="P1066" s="5"/>
      <c r="Q1066" s="5"/>
      <c r="R1066" s="5"/>
      <c r="S1066" s="6"/>
      <c r="T1066" s="6"/>
      <c r="U1066" s="6"/>
      <c r="V1066" s="6"/>
      <c r="W1066" s="6"/>
      <c r="X1066" s="6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</row>
    <row r="1067" spans="1:221" ht="20" customHeight="1">
      <c r="A1067" s="3"/>
      <c r="B1067" s="2"/>
      <c r="C1067" s="3"/>
      <c r="D1067" s="3"/>
      <c r="E1067" s="3"/>
      <c r="F1067" s="3"/>
      <c r="G1067" s="3"/>
      <c r="H1067" s="4"/>
      <c r="I1067" s="4"/>
      <c r="J1067" s="114"/>
      <c r="K1067" s="20"/>
      <c r="L1067" s="5"/>
      <c r="M1067" s="5"/>
      <c r="N1067" s="5"/>
      <c r="O1067" s="5"/>
      <c r="P1067" s="5"/>
      <c r="Q1067" s="5"/>
      <c r="R1067" s="5"/>
      <c r="S1067" s="6"/>
      <c r="T1067" s="6"/>
      <c r="U1067" s="6"/>
      <c r="V1067" s="6"/>
      <c r="W1067" s="6"/>
      <c r="X1067" s="6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</row>
    <row r="1068" spans="1:221" ht="20" customHeight="1">
      <c r="A1068" s="3"/>
      <c r="B1068" s="2"/>
      <c r="C1068" s="3"/>
      <c r="D1068" s="3"/>
      <c r="E1068" s="3"/>
      <c r="F1068" s="3"/>
      <c r="G1068" s="3"/>
      <c r="H1068" s="4"/>
      <c r="I1068" s="4"/>
      <c r="J1068" s="114"/>
      <c r="K1068" s="20"/>
      <c r="L1068" s="5"/>
      <c r="M1068" s="5"/>
      <c r="N1068" s="5"/>
      <c r="O1068" s="5"/>
      <c r="P1068" s="5"/>
      <c r="Q1068" s="5"/>
      <c r="R1068" s="5"/>
      <c r="S1068" s="6"/>
      <c r="T1068" s="6"/>
      <c r="U1068" s="6"/>
      <c r="V1068" s="6"/>
      <c r="W1068" s="6"/>
      <c r="X1068" s="6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</row>
    <row r="1069" spans="1:221" ht="20" customHeight="1">
      <c r="A1069" s="3"/>
      <c r="B1069" s="2"/>
      <c r="C1069" s="3"/>
      <c r="D1069" s="3"/>
      <c r="E1069" s="3"/>
      <c r="F1069" s="3"/>
      <c r="G1069" s="3"/>
      <c r="H1069" s="4"/>
      <c r="I1069" s="4"/>
      <c r="J1069" s="114"/>
      <c r="K1069" s="20"/>
      <c r="L1069" s="5"/>
      <c r="M1069" s="5"/>
      <c r="N1069" s="5"/>
      <c r="O1069" s="5"/>
      <c r="P1069" s="5"/>
      <c r="Q1069" s="5"/>
      <c r="R1069" s="5"/>
      <c r="S1069" s="6"/>
      <c r="T1069" s="6"/>
      <c r="U1069" s="6"/>
      <c r="V1069" s="6"/>
      <c r="W1069" s="6"/>
      <c r="X1069" s="6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</row>
    <row r="1070" spans="1:221" ht="20" customHeight="1">
      <c r="A1070" s="3"/>
      <c r="B1070" s="2"/>
      <c r="C1070" s="3"/>
      <c r="D1070" s="3"/>
      <c r="E1070" s="3"/>
      <c r="F1070" s="3"/>
      <c r="G1070" s="3"/>
      <c r="H1070" s="4"/>
      <c r="I1070" s="4"/>
      <c r="J1070" s="114"/>
      <c r="K1070" s="20"/>
      <c r="L1070" s="5"/>
      <c r="M1070" s="5"/>
      <c r="N1070" s="5"/>
      <c r="O1070" s="5"/>
      <c r="P1070" s="5"/>
      <c r="Q1070" s="5"/>
      <c r="R1070" s="5"/>
      <c r="S1070" s="6"/>
      <c r="T1070" s="6"/>
      <c r="U1070" s="6"/>
      <c r="V1070" s="6"/>
      <c r="W1070" s="6"/>
      <c r="X1070" s="6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</row>
    <row r="1071" spans="1:221" ht="20" customHeight="1">
      <c r="A1071" s="3"/>
      <c r="B1071" s="2"/>
      <c r="C1071" s="3"/>
      <c r="D1071" s="3"/>
      <c r="E1071" s="3"/>
      <c r="F1071" s="3"/>
      <c r="G1071" s="3"/>
      <c r="H1071" s="4"/>
      <c r="I1071" s="4"/>
      <c r="J1071" s="114"/>
      <c r="K1071" s="20"/>
      <c r="L1071" s="5"/>
      <c r="M1071" s="5"/>
      <c r="N1071" s="5"/>
      <c r="O1071" s="5"/>
      <c r="P1071" s="5"/>
      <c r="Q1071" s="5"/>
      <c r="R1071" s="5"/>
      <c r="S1071" s="6"/>
      <c r="T1071" s="6"/>
      <c r="U1071" s="6"/>
      <c r="V1071" s="6"/>
      <c r="W1071" s="6"/>
      <c r="X1071" s="6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</row>
    <row r="1072" spans="1:221" ht="20" customHeight="1">
      <c r="A1072" s="3"/>
      <c r="B1072" s="2"/>
      <c r="C1072" s="3"/>
      <c r="D1072" s="3"/>
      <c r="E1072" s="3"/>
      <c r="F1072" s="3"/>
      <c r="G1072" s="3"/>
      <c r="H1072" s="4"/>
      <c r="I1072" s="4"/>
      <c r="J1072" s="114"/>
      <c r="K1072" s="20"/>
      <c r="L1072" s="5"/>
      <c r="M1072" s="5"/>
      <c r="N1072" s="5"/>
      <c r="O1072" s="5"/>
      <c r="P1072" s="5"/>
      <c r="Q1072" s="5"/>
      <c r="R1072" s="5"/>
      <c r="S1072" s="6"/>
      <c r="T1072" s="6"/>
      <c r="U1072" s="6"/>
      <c r="V1072" s="6"/>
      <c r="W1072" s="6"/>
      <c r="X1072" s="6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</row>
    <row r="1073" spans="1:221" ht="20" customHeight="1">
      <c r="A1073" s="3"/>
      <c r="B1073" s="2"/>
      <c r="C1073" s="3"/>
      <c r="D1073" s="3"/>
      <c r="E1073" s="3"/>
      <c r="F1073" s="3"/>
      <c r="G1073" s="3"/>
      <c r="H1073" s="4"/>
      <c r="I1073" s="4"/>
      <c r="J1073" s="114"/>
      <c r="K1073" s="20"/>
      <c r="L1073" s="5"/>
      <c r="M1073" s="5"/>
      <c r="N1073" s="5"/>
      <c r="O1073" s="5"/>
      <c r="P1073" s="5"/>
      <c r="Q1073" s="5"/>
      <c r="R1073" s="5"/>
      <c r="S1073" s="6"/>
      <c r="T1073" s="6"/>
      <c r="U1073" s="6"/>
      <c r="V1073" s="6"/>
      <c r="W1073" s="6"/>
      <c r="X1073" s="6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</row>
    <row r="1074" spans="1:221" ht="20" customHeight="1">
      <c r="A1074" s="3"/>
      <c r="B1074" s="2"/>
      <c r="C1074" s="3"/>
      <c r="D1074" s="3"/>
      <c r="E1074" s="3"/>
      <c r="F1074" s="3"/>
      <c r="G1074" s="3"/>
      <c r="H1074" s="4"/>
      <c r="I1074" s="4"/>
      <c r="J1074" s="114"/>
      <c r="K1074" s="20"/>
      <c r="L1074" s="5"/>
      <c r="M1074" s="5"/>
      <c r="N1074" s="5"/>
      <c r="O1074" s="5"/>
      <c r="P1074" s="5"/>
      <c r="Q1074" s="5"/>
      <c r="R1074" s="5"/>
      <c r="S1074" s="6"/>
      <c r="T1074" s="6"/>
      <c r="U1074" s="6"/>
      <c r="V1074" s="6"/>
      <c r="W1074" s="6"/>
      <c r="X1074" s="6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</row>
    <row r="1075" spans="1:221" ht="20" customHeight="1">
      <c r="A1075" s="3"/>
      <c r="B1075" s="2"/>
      <c r="C1075" s="3"/>
      <c r="D1075" s="3"/>
      <c r="E1075" s="3"/>
      <c r="F1075" s="3"/>
      <c r="G1075" s="3"/>
      <c r="H1075" s="4"/>
      <c r="I1075" s="4"/>
      <c r="J1075" s="114"/>
      <c r="K1075" s="20"/>
      <c r="L1075" s="5"/>
      <c r="M1075" s="5"/>
      <c r="N1075" s="5"/>
      <c r="O1075" s="5"/>
      <c r="P1075" s="5"/>
      <c r="Q1075" s="5"/>
      <c r="R1075" s="5"/>
      <c r="S1075" s="6"/>
      <c r="T1075" s="6"/>
      <c r="U1075" s="6"/>
      <c r="V1075" s="6"/>
      <c r="W1075" s="6"/>
      <c r="X1075" s="6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</row>
    <row r="1076" spans="1:221" ht="20" customHeight="1">
      <c r="A1076" s="3"/>
      <c r="B1076" s="2"/>
      <c r="C1076" s="3"/>
      <c r="D1076" s="3"/>
      <c r="E1076" s="3"/>
      <c r="F1076" s="3"/>
      <c r="G1076" s="3"/>
      <c r="H1076" s="4"/>
      <c r="I1076" s="4"/>
      <c r="J1076" s="114"/>
      <c r="K1076" s="20"/>
      <c r="L1076" s="5"/>
      <c r="M1076" s="5"/>
      <c r="N1076" s="5"/>
      <c r="O1076" s="5"/>
      <c r="P1076" s="5"/>
      <c r="Q1076" s="5"/>
      <c r="R1076" s="5"/>
      <c r="S1076" s="6"/>
      <c r="T1076" s="6"/>
      <c r="U1076" s="6"/>
      <c r="V1076" s="6"/>
      <c r="W1076" s="6"/>
      <c r="X1076" s="6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</row>
    <row r="1077" spans="1:221" ht="20" customHeight="1">
      <c r="A1077" s="3"/>
      <c r="B1077" s="2"/>
      <c r="C1077" s="3"/>
      <c r="D1077" s="3"/>
      <c r="E1077" s="3"/>
      <c r="F1077" s="3"/>
      <c r="G1077" s="3"/>
      <c r="H1077" s="4"/>
      <c r="I1077" s="4"/>
      <c r="J1077" s="114"/>
      <c r="K1077" s="20"/>
      <c r="L1077" s="5"/>
      <c r="M1077" s="5"/>
      <c r="N1077" s="5"/>
      <c r="O1077" s="5"/>
      <c r="P1077" s="5"/>
      <c r="Q1077" s="5"/>
      <c r="R1077" s="5"/>
      <c r="S1077" s="6"/>
      <c r="T1077" s="6"/>
      <c r="U1077" s="6"/>
      <c r="V1077" s="6"/>
      <c r="W1077" s="6"/>
      <c r="X1077" s="6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</row>
    <row r="1078" spans="1:221" ht="20" customHeight="1">
      <c r="A1078" s="3"/>
      <c r="B1078" s="2"/>
      <c r="C1078" s="3"/>
      <c r="D1078" s="3"/>
      <c r="E1078" s="3"/>
      <c r="F1078" s="3"/>
      <c r="G1078" s="3"/>
      <c r="H1078" s="4"/>
      <c r="I1078" s="4"/>
      <c r="J1078" s="114"/>
      <c r="K1078" s="20"/>
      <c r="L1078" s="5"/>
      <c r="M1078" s="5"/>
      <c r="N1078" s="5"/>
      <c r="O1078" s="5"/>
      <c r="P1078" s="5"/>
      <c r="Q1078" s="5"/>
      <c r="R1078" s="5"/>
      <c r="S1078" s="6"/>
      <c r="T1078" s="6"/>
      <c r="U1078" s="6"/>
      <c r="V1078" s="6"/>
      <c r="W1078" s="6"/>
      <c r="X1078" s="6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</row>
    <row r="1079" spans="1:221" ht="20" customHeight="1">
      <c r="A1079" s="3"/>
      <c r="B1079" s="2"/>
      <c r="C1079" s="3"/>
      <c r="D1079" s="3"/>
      <c r="E1079" s="3"/>
      <c r="F1079" s="3"/>
      <c r="G1079" s="3"/>
      <c r="H1079" s="4"/>
      <c r="I1079" s="4"/>
      <c r="J1079" s="114"/>
      <c r="K1079" s="20"/>
      <c r="L1079" s="5"/>
      <c r="M1079" s="5"/>
      <c r="N1079" s="5"/>
      <c r="O1079" s="5"/>
      <c r="P1079" s="5"/>
      <c r="Q1079" s="5"/>
      <c r="R1079" s="5"/>
      <c r="S1079" s="6"/>
      <c r="T1079" s="6"/>
      <c r="U1079" s="6"/>
      <c r="V1079" s="6"/>
      <c r="W1079" s="6"/>
      <c r="X1079" s="6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</row>
    <row r="1080" spans="1:221" ht="20" customHeight="1">
      <c r="A1080" s="3"/>
      <c r="B1080" s="2"/>
      <c r="C1080" s="3"/>
      <c r="D1080" s="3"/>
      <c r="E1080" s="3"/>
      <c r="F1080" s="3"/>
      <c r="G1080" s="3"/>
      <c r="H1080" s="4"/>
      <c r="I1080" s="4"/>
      <c r="J1080" s="114"/>
      <c r="K1080" s="20"/>
      <c r="L1080" s="5"/>
      <c r="M1080" s="5"/>
      <c r="N1080" s="5"/>
      <c r="O1080" s="5"/>
      <c r="P1080" s="5"/>
      <c r="Q1080" s="5"/>
      <c r="R1080" s="5"/>
      <c r="S1080" s="6"/>
      <c r="T1080" s="6"/>
      <c r="U1080" s="6"/>
      <c r="V1080" s="6"/>
      <c r="W1080" s="6"/>
      <c r="X1080" s="6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</row>
    <row r="1081" spans="1:221" ht="20" customHeight="1">
      <c r="A1081" s="3"/>
      <c r="B1081" s="2"/>
      <c r="C1081" s="3"/>
      <c r="D1081" s="3"/>
      <c r="E1081" s="3"/>
      <c r="F1081" s="3"/>
      <c r="G1081" s="3"/>
      <c r="H1081" s="4"/>
      <c r="I1081" s="4"/>
      <c r="J1081" s="114"/>
      <c r="K1081" s="20"/>
      <c r="L1081" s="5"/>
      <c r="M1081" s="5"/>
      <c r="N1081" s="5"/>
      <c r="O1081" s="5"/>
      <c r="P1081" s="5"/>
      <c r="Q1081" s="5"/>
      <c r="R1081" s="5"/>
      <c r="S1081" s="6"/>
      <c r="T1081" s="6"/>
      <c r="U1081" s="6"/>
      <c r="V1081" s="6"/>
      <c r="W1081" s="6"/>
      <c r="X1081" s="6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</row>
    <row r="1082" spans="1:221" ht="20" customHeight="1">
      <c r="A1082" s="3"/>
      <c r="B1082" s="2"/>
      <c r="C1082" s="3"/>
      <c r="D1082" s="3"/>
      <c r="E1082" s="3"/>
      <c r="F1082" s="3"/>
      <c r="G1082" s="3"/>
      <c r="H1082" s="4"/>
      <c r="I1082" s="4"/>
      <c r="J1082" s="114"/>
      <c r="K1082" s="20"/>
      <c r="L1082" s="5"/>
      <c r="M1082" s="5"/>
      <c r="N1082" s="5"/>
      <c r="O1082" s="5"/>
      <c r="P1082" s="5"/>
      <c r="Q1082" s="5"/>
      <c r="R1082" s="5"/>
      <c r="S1082" s="6"/>
      <c r="T1082" s="6"/>
      <c r="U1082" s="6"/>
      <c r="V1082" s="6"/>
      <c r="W1082" s="6"/>
      <c r="X1082" s="6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</row>
    <row r="1083" spans="1:221" ht="20" customHeight="1">
      <c r="A1083" s="3"/>
      <c r="B1083" s="2"/>
      <c r="C1083" s="3"/>
      <c r="D1083" s="3"/>
      <c r="E1083" s="3"/>
      <c r="F1083" s="3"/>
      <c r="G1083" s="3"/>
      <c r="H1083" s="4"/>
      <c r="I1083" s="4"/>
      <c r="J1083" s="114"/>
      <c r="K1083" s="20"/>
      <c r="L1083" s="5"/>
      <c r="M1083" s="5"/>
      <c r="N1083" s="5"/>
      <c r="O1083" s="5"/>
      <c r="P1083" s="5"/>
      <c r="Q1083" s="5"/>
      <c r="R1083" s="5"/>
      <c r="S1083" s="6"/>
      <c r="T1083" s="6"/>
      <c r="U1083" s="6"/>
      <c r="V1083" s="6"/>
      <c r="W1083" s="6"/>
      <c r="X1083" s="6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</row>
    <row r="1084" spans="1:221" ht="20" customHeight="1">
      <c r="A1084" s="3"/>
      <c r="B1084" s="2"/>
      <c r="C1084" s="3"/>
      <c r="D1084" s="3"/>
      <c r="E1084" s="3"/>
      <c r="F1084" s="3"/>
      <c r="G1084" s="3"/>
      <c r="H1084" s="4"/>
      <c r="I1084" s="4"/>
      <c r="J1084" s="114"/>
      <c r="K1084" s="20"/>
      <c r="L1084" s="5"/>
      <c r="M1084" s="5"/>
      <c r="N1084" s="5"/>
      <c r="O1084" s="5"/>
      <c r="P1084" s="5"/>
      <c r="Q1084" s="5"/>
      <c r="R1084" s="5"/>
      <c r="S1084" s="6"/>
      <c r="T1084" s="6"/>
      <c r="U1084" s="6"/>
      <c r="V1084" s="6"/>
      <c r="W1084" s="6"/>
      <c r="X1084" s="6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</row>
    <row r="1085" spans="1:221" ht="20" customHeight="1">
      <c r="A1085" s="3"/>
      <c r="B1085" s="2"/>
      <c r="C1085" s="3"/>
      <c r="D1085" s="3"/>
      <c r="E1085" s="3"/>
      <c r="F1085" s="3"/>
      <c r="G1085" s="3"/>
      <c r="H1085" s="4"/>
      <c r="I1085" s="4"/>
      <c r="J1085" s="114"/>
      <c r="K1085" s="20"/>
      <c r="L1085" s="5"/>
      <c r="M1085" s="5"/>
      <c r="N1085" s="5"/>
      <c r="O1085" s="5"/>
      <c r="P1085" s="5"/>
      <c r="Q1085" s="5"/>
      <c r="R1085" s="5"/>
      <c r="S1085" s="6"/>
      <c r="T1085" s="6"/>
      <c r="U1085" s="6"/>
      <c r="V1085" s="6"/>
      <c r="W1085" s="6"/>
      <c r="X1085" s="6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</row>
    <row r="1086" spans="1:221" ht="20" customHeight="1">
      <c r="A1086" s="3"/>
      <c r="B1086" s="2"/>
      <c r="C1086" s="3"/>
      <c r="D1086" s="3"/>
      <c r="E1086" s="3"/>
      <c r="F1086" s="3"/>
      <c r="G1086" s="3"/>
      <c r="H1086" s="4"/>
      <c r="I1086" s="4"/>
      <c r="J1086" s="114"/>
      <c r="K1086" s="20"/>
      <c r="L1086" s="5"/>
      <c r="M1086" s="5"/>
      <c r="N1086" s="5"/>
      <c r="O1086" s="5"/>
      <c r="P1086" s="5"/>
      <c r="Q1086" s="5"/>
      <c r="R1086" s="5"/>
      <c r="S1086" s="6"/>
      <c r="T1086" s="6"/>
      <c r="U1086" s="6"/>
      <c r="V1086" s="6"/>
      <c r="W1086" s="6"/>
      <c r="X1086" s="6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</row>
    <row r="1087" spans="1:221" ht="20" customHeight="1">
      <c r="A1087" s="3"/>
      <c r="B1087" s="2"/>
      <c r="C1087" s="3"/>
      <c r="D1087" s="3"/>
      <c r="E1087" s="3"/>
      <c r="F1087" s="3"/>
      <c r="G1087" s="3"/>
      <c r="H1087" s="4"/>
      <c r="I1087" s="4"/>
      <c r="J1087" s="114"/>
      <c r="K1087" s="20"/>
      <c r="L1087" s="5"/>
      <c r="M1087" s="5"/>
      <c r="N1087" s="5"/>
      <c r="O1087" s="5"/>
      <c r="P1087" s="5"/>
      <c r="Q1087" s="5"/>
      <c r="R1087" s="5"/>
      <c r="S1087" s="6"/>
      <c r="T1087" s="6"/>
      <c r="U1087" s="6"/>
      <c r="V1087" s="6"/>
      <c r="W1087" s="6"/>
      <c r="X1087" s="6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</row>
    <row r="1088" spans="1:221" ht="20" customHeight="1">
      <c r="A1088" s="3"/>
      <c r="B1088" s="2"/>
      <c r="C1088" s="3"/>
      <c r="D1088" s="3"/>
      <c r="E1088" s="3"/>
      <c r="F1088" s="3"/>
      <c r="G1088" s="3"/>
      <c r="H1088" s="4"/>
      <c r="I1088" s="4"/>
      <c r="J1088" s="114"/>
      <c r="K1088" s="20"/>
      <c r="L1088" s="5"/>
      <c r="M1088" s="5"/>
      <c r="N1088" s="5"/>
      <c r="O1088" s="5"/>
      <c r="P1088" s="5"/>
      <c r="Q1088" s="5"/>
      <c r="R1088" s="5"/>
      <c r="S1088" s="6"/>
      <c r="T1088" s="6"/>
      <c r="U1088" s="6"/>
      <c r="V1088" s="6"/>
      <c r="W1088" s="6"/>
      <c r="X1088" s="6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</row>
    <row r="1089" spans="1:221" ht="20" customHeight="1">
      <c r="A1089" s="3"/>
      <c r="B1089" s="2"/>
      <c r="C1089" s="3"/>
      <c r="D1089" s="3"/>
      <c r="E1089" s="3"/>
      <c r="F1089" s="3"/>
      <c r="G1089" s="3"/>
      <c r="H1089" s="4"/>
      <c r="I1089" s="4"/>
      <c r="J1089" s="114"/>
      <c r="K1089" s="20"/>
      <c r="L1089" s="5"/>
      <c r="M1089" s="5"/>
      <c r="N1089" s="5"/>
      <c r="O1089" s="5"/>
      <c r="P1089" s="5"/>
      <c r="Q1089" s="5"/>
      <c r="R1089" s="5"/>
      <c r="S1089" s="6"/>
      <c r="T1089" s="6"/>
      <c r="U1089" s="6"/>
      <c r="V1089" s="6"/>
      <c r="W1089" s="6"/>
      <c r="X1089" s="6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</row>
    <row r="1090" spans="1:221" ht="20" customHeight="1">
      <c r="A1090" s="3"/>
      <c r="B1090" s="2"/>
      <c r="C1090" s="3"/>
      <c r="D1090" s="3"/>
      <c r="E1090" s="3"/>
      <c r="F1090" s="3"/>
      <c r="G1090" s="3"/>
      <c r="H1090" s="4"/>
      <c r="I1090" s="4"/>
      <c r="J1090" s="114"/>
      <c r="K1090" s="20"/>
      <c r="L1090" s="5"/>
      <c r="M1090" s="5"/>
      <c r="N1090" s="5"/>
      <c r="O1090" s="5"/>
      <c r="P1090" s="5"/>
      <c r="Q1090" s="5"/>
      <c r="R1090" s="5"/>
      <c r="S1090" s="6"/>
      <c r="T1090" s="6"/>
      <c r="U1090" s="6"/>
      <c r="V1090" s="6"/>
      <c r="W1090" s="6"/>
      <c r="X1090" s="6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</row>
    <row r="1091" spans="1:221" ht="20" customHeight="1">
      <c r="A1091" s="3"/>
      <c r="B1091" s="2"/>
      <c r="C1091" s="3"/>
      <c r="D1091" s="3"/>
      <c r="E1091" s="3"/>
      <c r="F1091" s="3"/>
      <c r="G1091" s="3"/>
      <c r="H1091" s="4"/>
      <c r="I1091" s="4"/>
      <c r="J1091" s="114"/>
      <c r="K1091" s="20"/>
      <c r="L1091" s="5"/>
      <c r="M1091" s="5"/>
      <c r="N1091" s="5"/>
      <c r="O1091" s="5"/>
      <c r="P1091" s="5"/>
      <c r="Q1091" s="5"/>
      <c r="R1091" s="5"/>
      <c r="S1091" s="6"/>
      <c r="T1091" s="6"/>
      <c r="U1091" s="6"/>
      <c r="V1091" s="6"/>
      <c r="W1091" s="6"/>
      <c r="X1091" s="6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</row>
    <row r="1092" spans="1:221" ht="20" customHeight="1">
      <c r="A1092" s="3"/>
      <c r="B1092" s="2"/>
      <c r="C1092" s="3"/>
      <c r="D1092" s="3"/>
      <c r="E1092" s="3"/>
      <c r="F1092" s="3"/>
      <c r="G1092" s="3"/>
      <c r="H1092" s="4"/>
      <c r="I1092" s="4"/>
      <c r="J1092" s="114"/>
      <c r="K1092" s="20"/>
      <c r="L1092" s="5"/>
      <c r="M1092" s="5"/>
      <c r="N1092" s="5"/>
      <c r="O1092" s="5"/>
      <c r="P1092" s="5"/>
      <c r="Q1092" s="5"/>
      <c r="R1092" s="5"/>
      <c r="S1092" s="6"/>
      <c r="T1092" s="6"/>
      <c r="U1092" s="6"/>
      <c r="V1092" s="6"/>
      <c r="W1092" s="6"/>
      <c r="X1092" s="6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</row>
    <row r="1093" spans="1:221" ht="20" customHeight="1">
      <c r="A1093" s="3"/>
      <c r="B1093" s="2"/>
      <c r="C1093" s="3"/>
      <c r="D1093" s="3"/>
      <c r="E1093" s="3"/>
      <c r="F1093" s="3"/>
      <c r="G1093" s="3"/>
      <c r="H1093" s="4"/>
      <c r="I1093" s="4"/>
      <c r="J1093" s="114"/>
      <c r="K1093" s="20"/>
      <c r="L1093" s="5"/>
      <c r="M1093" s="5"/>
      <c r="N1093" s="5"/>
      <c r="O1093" s="5"/>
      <c r="P1093" s="5"/>
      <c r="Q1093" s="5"/>
      <c r="R1093" s="5"/>
      <c r="S1093" s="6"/>
      <c r="T1093" s="6"/>
      <c r="U1093" s="6"/>
      <c r="V1093" s="6"/>
      <c r="W1093" s="6"/>
      <c r="X1093" s="6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</row>
    <row r="1094" spans="1:221" ht="20" customHeight="1">
      <c r="A1094" s="3"/>
      <c r="B1094" s="2"/>
      <c r="C1094" s="3"/>
      <c r="D1094" s="3"/>
      <c r="E1094" s="3"/>
      <c r="F1094" s="3"/>
      <c r="G1094" s="3"/>
      <c r="H1094" s="4"/>
      <c r="I1094" s="4"/>
      <c r="J1094" s="114"/>
      <c r="K1094" s="20"/>
      <c r="L1094" s="5"/>
      <c r="M1094" s="5"/>
      <c r="N1094" s="5"/>
      <c r="O1094" s="5"/>
      <c r="P1094" s="5"/>
      <c r="Q1094" s="5"/>
      <c r="R1094" s="5"/>
      <c r="S1094" s="6"/>
      <c r="T1094" s="6"/>
      <c r="U1094" s="6"/>
      <c r="V1094" s="6"/>
      <c r="W1094" s="6"/>
      <c r="X1094" s="6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</row>
    <row r="1095" spans="1:221" ht="20" customHeight="1">
      <c r="A1095" s="3"/>
      <c r="B1095" s="2"/>
      <c r="C1095" s="3"/>
      <c r="D1095" s="3"/>
      <c r="E1095" s="3"/>
      <c r="F1095" s="3"/>
      <c r="G1095" s="3"/>
      <c r="H1095" s="4"/>
      <c r="I1095" s="4"/>
      <c r="J1095" s="114"/>
      <c r="K1095" s="20"/>
      <c r="L1095" s="5"/>
      <c r="M1095" s="5"/>
      <c r="N1095" s="5"/>
      <c r="O1095" s="5"/>
      <c r="P1095" s="5"/>
      <c r="Q1095" s="5"/>
      <c r="R1095" s="5"/>
      <c r="S1095" s="6"/>
      <c r="T1095" s="6"/>
      <c r="U1095" s="6"/>
      <c r="V1095" s="6"/>
      <c r="W1095" s="6"/>
      <c r="X1095" s="6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</row>
    <row r="1096" spans="1:221" ht="20" customHeight="1">
      <c r="A1096" s="3"/>
      <c r="B1096" s="2"/>
      <c r="C1096" s="3"/>
      <c r="D1096" s="3"/>
      <c r="E1096" s="3"/>
      <c r="F1096" s="3"/>
      <c r="G1096" s="3"/>
      <c r="H1096" s="4"/>
      <c r="I1096" s="4"/>
      <c r="J1096" s="114"/>
      <c r="K1096" s="20"/>
      <c r="L1096" s="5"/>
      <c r="M1096" s="5"/>
      <c r="N1096" s="5"/>
      <c r="O1096" s="5"/>
      <c r="P1096" s="5"/>
      <c r="Q1096" s="5"/>
      <c r="R1096" s="5"/>
      <c r="S1096" s="6"/>
      <c r="T1096" s="6"/>
      <c r="U1096" s="6"/>
      <c r="V1096" s="6"/>
      <c r="W1096" s="6"/>
      <c r="X1096" s="6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</row>
    <row r="1097" spans="1:221" ht="20" customHeight="1">
      <c r="A1097" s="3"/>
      <c r="B1097" s="2"/>
      <c r="C1097" s="3"/>
      <c r="D1097" s="3"/>
      <c r="E1097" s="3"/>
      <c r="F1097" s="3"/>
      <c r="G1097" s="3"/>
      <c r="H1097" s="4"/>
      <c r="I1097" s="4"/>
      <c r="J1097" s="114"/>
      <c r="K1097" s="20"/>
      <c r="L1097" s="5"/>
      <c r="M1097" s="5"/>
      <c r="N1097" s="5"/>
      <c r="O1097" s="5"/>
      <c r="P1097" s="5"/>
      <c r="Q1097" s="5"/>
      <c r="R1097" s="5"/>
      <c r="S1097" s="6"/>
      <c r="T1097" s="6"/>
      <c r="U1097" s="6"/>
      <c r="V1097" s="6"/>
      <c r="W1097" s="6"/>
      <c r="X1097" s="6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</row>
    <row r="1098" spans="1:221" ht="20" customHeight="1">
      <c r="A1098" s="3"/>
      <c r="B1098" s="2"/>
      <c r="C1098" s="3"/>
      <c r="D1098" s="3"/>
      <c r="E1098" s="3"/>
      <c r="F1098" s="3"/>
      <c r="G1098" s="3"/>
      <c r="H1098" s="4"/>
      <c r="I1098" s="4"/>
      <c r="J1098" s="114"/>
      <c r="K1098" s="20"/>
      <c r="L1098" s="5"/>
      <c r="M1098" s="5"/>
      <c r="N1098" s="5"/>
      <c r="O1098" s="5"/>
      <c r="P1098" s="5"/>
      <c r="Q1098" s="5"/>
      <c r="R1098" s="5"/>
      <c r="S1098" s="6"/>
      <c r="T1098" s="6"/>
      <c r="U1098" s="6"/>
      <c r="V1098" s="6"/>
      <c r="W1098" s="6"/>
      <c r="X1098" s="6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</row>
    <row r="1099" spans="1:221" ht="20" customHeight="1">
      <c r="A1099" s="3"/>
      <c r="B1099" s="2"/>
      <c r="C1099" s="3"/>
      <c r="D1099" s="3"/>
      <c r="E1099" s="3"/>
      <c r="F1099" s="3"/>
      <c r="G1099" s="3"/>
      <c r="H1099" s="4"/>
      <c r="I1099" s="4"/>
      <c r="J1099" s="114"/>
      <c r="K1099" s="20"/>
      <c r="L1099" s="5"/>
      <c r="M1099" s="5"/>
      <c r="N1099" s="5"/>
      <c r="O1099" s="5"/>
      <c r="P1099" s="5"/>
      <c r="Q1099" s="5"/>
      <c r="R1099" s="5"/>
      <c r="S1099" s="6"/>
      <c r="T1099" s="6"/>
      <c r="U1099" s="6"/>
      <c r="V1099" s="6"/>
      <c r="W1099" s="6"/>
      <c r="X1099" s="6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</row>
    <row r="1100" spans="1:221" ht="20" customHeight="1">
      <c r="A1100" s="3"/>
      <c r="B1100" s="2"/>
      <c r="C1100" s="3"/>
      <c r="D1100" s="3"/>
      <c r="E1100" s="3"/>
      <c r="F1100" s="3"/>
      <c r="G1100" s="3"/>
      <c r="H1100" s="4"/>
      <c r="I1100" s="4"/>
      <c r="J1100" s="114"/>
      <c r="K1100" s="20"/>
      <c r="L1100" s="5"/>
      <c r="M1100" s="5"/>
      <c r="N1100" s="5"/>
      <c r="O1100" s="5"/>
      <c r="P1100" s="5"/>
      <c r="Q1100" s="5"/>
      <c r="R1100" s="5"/>
      <c r="S1100" s="6"/>
      <c r="T1100" s="6"/>
      <c r="U1100" s="6"/>
      <c r="V1100" s="6"/>
      <c r="W1100" s="6"/>
      <c r="X1100" s="6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</row>
    <row r="1101" spans="1:221" ht="20" customHeight="1">
      <c r="A1101" s="3"/>
      <c r="B1101" s="2"/>
      <c r="C1101" s="3"/>
      <c r="D1101" s="3"/>
      <c r="E1101" s="3"/>
      <c r="F1101" s="3"/>
      <c r="G1101" s="3"/>
      <c r="H1101" s="4"/>
      <c r="I1101" s="4"/>
      <c r="J1101" s="114"/>
      <c r="K1101" s="20"/>
      <c r="L1101" s="5"/>
      <c r="M1101" s="5"/>
      <c r="N1101" s="5"/>
      <c r="O1101" s="5"/>
      <c r="P1101" s="5"/>
      <c r="Q1101" s="5"/>
      <c r="R1101" s="5"/>
      <c r="S1101" s="6"/>
      <c r="T1101" s="6"/>
      <c r="U1101" s="6"/>
      <c r="V1101" s="6"/>
      <c r="W1101" s="6"/>
      <c r="X1101" s="6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</row>
    <row r="1102" spans="1:221" ht="20" customHeight="1">
      <c r="A1102" s="3"/>
      <c r="B1102" s="2"/>
      <c r="C1102" s="3"/>
      <c r="D1102" s="3"/>
      <c r="E1102" s="3"/>
      <c r="F1102" s="3"/>
      <c r="G1102" s="3"/>
      <c r="H1102" s="4"/>
      <c r="I1102" s="4"/>
      <c r="J1102" s="114"/>
      <c r="K1102" s="20"/>
      <c r="L1102" s="5"/>
      <c r="M1102" s="5"/>
      <c r="N1102" s="5"/>
      <c r="O1102" s="5"/>
      <c r="P1102" s="5"/>
      <c r="Q1102" s="5"/>
      <c r="R1102" s="5"/>
      <c r="S1102" s="6"/>
      <c r="T1102" s="6"/>
      <c r="U1102" s="6"/>
      <c r="V1102" s="6"/>
      <c r="W1102" s="6"/>
      <c r="X1102" s="6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  <c r="HM1102" s="4"/>
    </row>
    <row r="1103" spans="1:221" ht="20" customHeight="1">
      <c r="A1103" s="3"/>
      <c r="B1103" s="2"/>
      <c r="C1103" s="3"/>
      <c r="D1103" s="3"/>
      <c r="E1103" s="3"/>
      <c r="F1103" s="3"/>
      <c r="G1103" s="3"/>
      <c r="H1103" s="4"/>
      <c r="I1103" s="4"/>
      <c r="J1103" s="114"/>
      <c r="K1103" s="20"/>
      <c r="L1103" s="5"/>
      <c r="M1103" s="5"/>
      <c r="N1103" s="5"/>
      <c r="O1103" s="5"/>
      <c r="P1103" s="5"/>
      <c r="Q1103" s="5"/>
      <c r="R1103" s="5"/>
      <c r="S1103" s="6"/>
      <c r="T1103" s="6"/>
      <c r="U1103" s="6"/>
      <c r="V1103" s="6"/>
      <c r="W1103" s="6"/>
      <c r="X1103" s="6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</row>
    <row r="1104" spans="1:221" ht="20" customHeight="1">
      <c r="A1104" s="3"/>
      <c r="B1104" s="2"/>
      <c r="C1104" s="3"/>
      <c r="D1104" s="3"/>
      <c r="E1104" s="3"/>
      <c r="F1104" s="3"/>
      <c r="G1104" s="3"/>
      <c r="H1104" s="4"/>
      <c r="I1104" s="4"/>
      <c r="J1104" s="114"/>
      <c r="K1104" s="20"/>
      <c r="L1104" s="5"/>
      <c r="M1104" s="5"/>
      <c r="N1104" s="5"/>
      <c r="O1104" s="5"/>
      <c r="P1104" s="5"/>
      <c r="Q1104" s="5"/>
      <c r="R1104" s="5"/>
      <c r="S1104" s="6"/>
      <c r="T1104" s="6"/>
      <c r="U1104" s="6"/>
      <c r="V1104" s="6"/>
      <c r="W1104" s="6"/>
      <c r="X1104" s="6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</row>
    <row r="1105" spans="1:221" ht="20" customHeight="1">
      <c r="A1105" s="3"/>
      <c r="B1105" s="2"/>
      <c r="C1105" s="3"/>
      <c r="D1105" s="3"/>
      <c r="E1105" s="3"/>
      <c r="F1105" s="3"/>
      <c r="G1105" s="3"/>
      <c r="H1105" s="4"/>
      <c r="I1105" s="4"/>
      <c r="J1105" s="114"/>
      <c r="K1105" s="20"/>
      <c r="L1105" s="5"/>
      <c r="M1105" s="5"/>
      <c r="N1105" s="5"/>
      <c r="O1105" s="5"/>
      <c r="P1105" s="5"/>
      <c r="Q1105" s="5"/>
      <c r="R1105" s="5"/>
      <c r="S1105" s="6"/>
      <c r="T1105" s="6"/>
      <c r="U1105" s="6"/>
      <c r="V1105" s="6"/>
      <c r="W1105" s="6"/>
      <c r="X1105" s="6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</row>
    <row r="1106" spans="1:221" ht="20" customHeight="1">
      <c r="A1106" s="3"/>
      <c r="B1106" s="2"/>
      <c r="C1106" s="3"/>
      <c r="D1106" s="3"/>
      <c r="E1106" s="3"/>
      <c r="F1106" s="3"/>
      <c r="G1106" s="3"/>
      <c r="H1106" s="4"/>
      <c r="I1106" s="4"/>
      <c r="J1106" s="114"/>
      <c r="K1106" s="20"/>
      <c r="L1106" s="5"/>
      <c r="M1106" s="5"/>
      <c r="N1106" s="5"/>
      <c r="O1106" s="5"/>
      <c r="P1106" s="5"/>
      <c r="Q1106" s="5"/>
      <c r="R1106" s="5"/>
      <c r="S1106" s="6"/>
      <c r="T1106" s="6"/>
      <c r="U1106" s="6"/>
      <c r="V1106" s="6"/>
      <c r="W1106" s="6"/>
      <c r="X1106" s="6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</row>
    <row r="1107" spans="1:221" ht="20" customHeight="1">
      <c r="A1107" s="3"/>
      <c r="B1107" s="2"/>
      <c r="C1107" s="3"/>
      <c r="D1107" s="3"/>
      <c r="E1107" s="3"/>
      <c r="F1107" s="3"/>
      <c r="G1107" s="3"/>
      <c r="H1107" s="4"/>
      <c r="I1107" s="4"/>
      <c r="J1107" s="114"/>
      <c r="K1107" s="20"/>
      <c r="L1107" s="5"/>
      <c r="M1107" s="5"/>
      <c r="N1107" s="5"/>
      <c r="O1107" s="5"/>
      <c r="P1107" s="5"/>
      <c r="Q1107" s="5"/>
      <c r="R1107" s="5"/>
      <c r="S1107" s="6"/>
      <c r="T1107" s="6"/>
      <c r="U1107" s="6"/>
      <c r="V1107" s="6"/>
      <c r="W1107" s="6"/>
      <c r="X1107" s="6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</row>
    <row r="1108" spans="1:221" ht="20" customHeight="1">
      <c r="A1108" s="3"/>
      <c r="B1108" s="2"/>
      <c r="C1108" s="3"/>
      <c r="D1108" s="3"/>
      <c r="E1108" s="3"/>
      <c r="F1108" s="3"/>
      <c r="G1108" s="3"/>
      <c r="H1108" s="4"/>
      <c r="I1108" s="4"/>
      <c r="J1108" s="114"/>
      <c r="K1108" s="20"/>
      <c r="L1108" s="5"/>
      <c r="M1108" s="5"/>
      <c r="N1108" s="5"/>
      <c r="O1108" s="5"/>
      <c r="P1108" s="5"/>
      <c r="Q1108" s="5"/>
      <c r="R1108" s="5"/>
      <c r="S1108" s="6"/>
      <c r="T1108" s="6"/>
      <c r="U1108" s="6"/>
      <c r="V1108" s="6"/>
      <c r="W1108" s="6"/>
      <c r="X1108" s="6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</row>
    <row r="1109" spans="1:221" ht="20" customHeight="1">
      <c r="A1109" s="3"/>
      <c r="B1109" s="2"/>
      <c r="C1109" s="3"/>
      <c r="D1109" s="3"/>
      <c r="E1109" s="3"/>
      <c r="F1109" s="3"/>
      <c r="G1109" s="3"/>
      <c r="H1109" s="4"/>
      <c r="I1109" s="4"/>
      <c r="J1109" s="114"/>
      <c r="K1109" s="20"/>
      <c r="L1109" s="5"/>
      <c r="M1109" s="5"/>
      <c r="N1109" s="5"/>
      <c r="O1109" s="5"/>
      <c r="P1109" s="5"/>
      <c r="Q1109" s="5"/>
      <c r="R1109" s="5"/>
      <c r="S1109" s="6"/>
      <c r="T1109" s="6"/>
      <c r="U1109" s="6"/>
      <c r="V1109" s="6"/>
      <c r="W1109" s="6"/>
      <c r="X1109" s="6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</row>
    <row r="1110" spans="1:221" ht="20" customHeight="1">
      <c r="A1110" s="3"/>
      <c r="B1110" s="2"/>
      <c r="C1110" s="3"/>
      <c r="D1110" s="3"/>
      <c r="E1110" s="3"/>
      <c r="F1110" s="3"/>
      <c r="G1110" s="3"/>
      <c r="H1110" s="4"/>
      <c r="I1110" s="4"/>
      <c r="J1110" s="114"/>
      <c r="K1110" s="20"/>
      <c r="L1110" s="5"/>
      <c r="M1110" s="5"/>
      <c r="N1110" s="5"/>
      <c r="O1110" s="5"/>
      <c r="P1110" s="5"/>
      <c r="Q1110" s="5"/>
      <c r="R1110" s="5"/>
      <c r="S1110" s="6"/>
      <c r="T1110" s="6"/>
      <c r="U1110" s="6"/>
      <c r="V1110" s="6"/>
      <c r="W1110" s="6"/>
      <c r="X1110" s="6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</row>
    <row r="1111" spans="1:221" ht="20" customHeight="1">
      <c r="A1111" s="3"/>
      <c r="B1111" s="2"/>
      <c r="C1111" s="3"/>
      <c r="D1111" s="3"/>
      <c r="E1111" s="3"/>
      <c r="F1111" s="3"/>
      <c r="G1111" s="3"/>
      <c r="H1111" s="4"/>
      <c r="I1111" s="4"/>
      <c r="J1111" s="114"/>
      <c r="K1111" s="20"/>
      <c r="L1111" s="5"/>
      <c r="M1111" s="5"/>
      <c r="N1111" s="5"/>
      <c r="O1111" s="5"/>
      <c r="P1111" s="5"/>
      <c r="Q1111" s="5"/>
      <c r="R1111" s="5"/>
      <c r="S1111" s="6"/>
      <c r="T1111" s="6"/>
      <c r="U1111" s="6"/>
      <c r="V1111" s="6"/>
      <c r="W1111" s="6"/>
      <c r="X1111" s="6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</row>
    <row r="1112" spans="1:221" ht="20" customHeight="1">
      <c r="A1112" s="3"/>
      <c r="B1112" s="2"/>
      <c r="C1112" s="3"/>
      <c r="D1112" s="3"/>
      <c r="E1112" s="3"/>
      <c r="F1112" s="3"/>
      <c r="G1112" s="3"/>
      <c r="H1112" s="4"/>
      <c r="I1112" s="4"/>
      <c r="J1112" s="114"/>
      <c r="K1112" s="20"/>
      <c r="L1112" s="5"/>
      <c r="M1112" s="5"/>
      <c r="N1112" s="5"/>
      <c r="O1112" s="5"/>
      <c r="P1112" s="5"/>
      <c r="Q1112" s="5"/>
      <c r="R1112" s="5"/>
      <c r="S1112" s="6"/>
      <c r="T1112" s="6"/>
      <c r="U1112" s="6"/>
      <c r="V1112" s="6"/>
      <c r="W1112" s="6"/>
      <c r="X1112" s="6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</row>
    <row r="1113" spans="1:221" ht="20" customHeight="1">
      <c r="A1113" s="3"/>
      <c r="B1113" s="2"/>
      <c r="C1113" s="3"/>
      <c r="D1113" s="3"/>
      <c r="E1113" s="3"/>
      <c r="F1113" s="3"/>
      <c r="G1113" s="3"/>
      <c r="H1113" s="4"/>
      <c r="I1113" s="4"/>
      <c r="J1113" s="114"/>
      <c r="K1113" s="20"/>
      <c r="L1113" s="5"/>
      <c r="M1113" s="5"/>
      <c r="N1113" s="5"/>
      <c r="O1113" s="5"/>
      <c r="P1113" s="5"/>
      <c r="Q1113" s="5"/>
      <c r="R1113" s="5"/>
      <c r="S1113" s="6"/>
      <c r="T1113" s="6"/>
      <c r="U1113" s="6"/>
      <c r="V1113" s="6"/>
      <c r="W1113" s="6"/>
      <c r="X1113" s="6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</row>
    <row r="1114" spans="1:221" ht="20" customHeight="1">
      <c r="A1114" s="3"/>
      <c r="B1114" s="2"/>
      <c r="C1114" s="3"/>
      <c r="D1114" s="3"/>
      <c r="E1114" s="3"/>
      <c r="F1114" s="3"/>
      <c r="G1114" s="3"/>
      <c r="H1114" s="4"/>
      <c r="I1114" s="4"/>
      <c r="J1114" s="114"/>
      <c r="K1114" s="20"/>
      <c r="L1114" s="5"/>
      <c r="M1114" s="5"/>
      <c r="N1114" s="5"/>
      <c r="O1114" s="5"/>
      <c r="P1114" s="5"/>
      <c r="Q1114" s="5"/>
      <c r="R1114" s="5"/>
      <c r="S1114" s="6"/>
      <c r="T1114" s="6"/>
      <c r="U1114" s="6"/>
      <c r="V1114" s="6"/>
      <c r="W1114" s="6"/>
      <c r="X1114" s="6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</row>
    <row r="1115" spans="1:221" ht="20" customHeight="1">
      <c r="A1115" s="3"/>
      <c r="B1115" s="2"/>
      <c r="C1115" s="3"/>
      <c r="D1115" s="3"/>
      <c r="E1115" s="3"/>
      <c r="F1115" s="3"/>
      <c r="G1115" s="3"/>
      <c r="H1115" s="4"/>
      <c r="I1115" s="4"/>
      <c r="J1115" s="114"/>
      <c r="K1115" s="20"/>
      <c r="L1115" s="5"/>
      <c r="M1115" s="5"/>
      <c r="N1115" s="5"/>
      <c r="O1115" s="5"/>
      <c r="P1115" s="5"/>
      <c r="Q1115" s="5"/>
      <c r="R1115" s="5"/>
      <c r="S1115" s="6"/>
      <c r="T1115" s="6"/>
      <c r="U1115" s="6"/>
      <c r="V1115" s="6"/>
      <c r="W1115" s="6"/>
      <c r="X1115" s="6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</row>
    <row r="1116" spans="1:221" ht="20" customHeight="1">
      <c r="A1116" s="3"/>
      <c r="B1116" s="2"/>
      <c r="C1116" s="3"/>
      <c r="D1116" s="3"/>
      <c r="E1116" s="3"/>
      <c r="F1116" s="3"/>
      <c r="G1116" s="3"/>
      <c r="H1116" s="4"/>
      <c r="I1116" s="4"/>
      <c r="J1116" s="114"/>
      <c r="K1116" s="20"/>
      <c r="L1116" s="5"/>
      <c r="M1116" s="5"/>
      <c r="N1116" s="5"/>
      <c r="O1116" s="5"/>
      <c r="P1116" s="5"/>
      <c r="Q1116" s="5"/>
      <c r="R1116" s="5"/>
      <c r="S1116" s="6"/>
      <c r="T1116" s="6"/>
      <c r="U1116" s="6"/>
      <c r="V1116" s="6"/>
      <c r="W1116" s="6"/>
      <c r="X1116" s="6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</row>
    <row r="1117" spans="1:221" ht="20" customHeight="1">
      <c r="A1117" s="3"/>
      <c r="B1117" s="2"/>
      <c r="C1117" s="3"/>
      <c r="D1117" s="3"/>
      <c r="E1117" s="3"/>
      <c r="F1117" s="3"/>
      <c r="G1117" s="3"/>
      <c r="H1117" s="4"/>
      <c r="I1117" s="4"/>
      <c r="J1117" s="114"/>
      <c r="K1117" s="20"/>
      <c r="L1117" s="5"/>
      <c r="M1117" s="5"/>
      <c r="N1117" s="5"/>
      <c r="O1117" s="5"/>
      <c r="P1117" s="5"/>
      <c r="Q1117" s="5"/>
      <c r="R1117" s="5"/>
      <c r="S1117" s="6"/>
      <c r="T1117" s="6"/>
      <c r="U1117" s="6"/>
      <c r="V1117" s="6"/>
      <c r="W1117" s="6"/>
      <c r="X1117" s="6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</row>
    <row r="1118" spans="1:221" ht="20" customHeight="1">
      <c r="A1118" s="3"/>
      <c r="B1118" s="2"/>
      <c r="C1118" s="3"/>
      <c r="D1118" s="3"/>
      <c r="E1118" s="3"/>
      <c r="F1118" s="3"/>
      <c r="G1118" s="3"/>
      <c r="H1118" s="4"/>
      <c r="I1118" s="4"/>
      <c r="J1118" s="114"/>
      <c r="K1118" s="20"/>
      <c r="L1118" s="5"/>
      <c r="M1118" s="5"/>
      <c r="N1118" s="5"/>
      <c r="O1118" s="5"/>
      <c r="P1118" s="5"/>
      <c r="Q1118" s="5"/>
      <c r="R1118" s="5"/>
      <c r="S1118" s="6"/>
      <c r="T1118" s="6"/>
      <c r="U1118" s="6"/>
      <c r="V1118" s="6"/>
      <c r="W1118" s="6"/>
      <c r="X1118" s="6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</row>
    <row r="1119" spans="1:221" ht="20" customHeight="1">
      <c r="A1119" s="3"/>
      <c r="B1119" s="2"/>
      <c r="C1119" s="3"/>
      <c r="D1119" s="3"/>
      <c r="E1119" s="3"/>
      <c r="F1119" s="3"/>
      <c r="G1119" s="3"/>
      <c r="H1119" s="4"/>
      <c r="I1119" s="4"/>
      <c r="J1119" s="114"/>
      <c r="K1119" s="20"/>
      <c r="L1119" s="5"/>
      <c r="M1119" s="5"/>
      <c r="N1119" s="5"/>
      <c r="O1119" s="5"/>
      <c r="P1119" s="5"/>
      <c r="Q1119" s="5"/>
      <c r="R1119" s="5"/>
      <c r="S1119" s="6"/>
      <c r="T1119" s="6"/>
      <c r="U1119" s="6"/>
      <c r="V1119" s="6"/>
      <c r="W1119" s="6"/>
      <c r="X1119" s="6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</row>
    <row r="1120" spans="1:221" ht="20" customHeight="1">
      <c r="A1120" s="3"/>
      <c r="B1120" s="2"/>
      <c r="C1120" s="3"/>
      <c r="D1120" s="3"/>
      <c r="E1120" s="3"/>
      <c r="F1120" s="3"/>
      <c r="G1120" s="3"/>
      <c r="H1120" s="4"/>
      <c r="I1120" s="4"/>
      <c r="J1120" s="114"/>
      <c r="K1120" s="20"/>
      <c r="L1120" s="5"/>
      <c r="M1120" s="5"/>
      <c r="N1120" s="5"/>
      <c r="O1120" s="5"/>
      <c r="P1120" s="5"/>
      <c r="Q1120" s="5"/>
      <c r="R1120" s="5"/>
      <c r="S1120" s="6"/>
      <c r="T1120" s="6"/>
      <c r="U1120" s="6"/>
      <c r="V1120" s="6"/>
      <c r="W1120" s="6"/>
      <c r="X1120" s="6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</row>
    <row r="1121" spans="1:221" ht="20" customHeight="1">
      <c r="A1121" s="3"/>
      <c r="B1121" s="2"/>
      <c r="C1121" s="3"/>
      <c r="D1121" s="3"/>
      <c r="E1121" s="3"/>
      <c r="F1121" s="3"/>
      <c r="G1121" s="3"/>
      <c r="H1121" s="4"/>
      <c r="I1121" s="4"/>
      <c r="J1121" s="114"/>
      <c r="K1121" s="20"/>
      <c r="L1121" s="5"/>
      <c r="M1121" s="5"/>
      <c r="N1121" s="5"/>
      <c r="O1121" s="5"/>
      <c r="P1121" s="5"/>
      <c r="Q1121" s="5"/>
      <c r="R1121" s="5"/>
      <c r="S1121" s="6"/>
      <c r="T1121" s="6"/>
      <c r="U1121" s="6"/>
      <c r="V1121" s="6"/>
      <c r="W1121" s="6"/>
      <c r="X1121" s="6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</row>
    <row r="1122" spans="1:221" ht="20" customHeight="1">
      <c r="A1122" s="3"/>
      <c r="B1122" s="2"/>
      <c r="C1122" s="3"/>
      <c r="D1122" s="3"/>
      <c r="E1122" s="3"/>
      <c r="F1122" s="3"/>
      <c r="G1122" s="3"/>
      <c r="H1122" s="4"/>
      <c r="I1122" s="4"/>
      <c r="J1122" s="114"/>
      <c r="K1122" s="20"/>
      <c r="L1122" s="5"/>
      <c r="M1122" s="5"/>
      <c r="N1122" s="5"/>
      <c r="O1122" s="5"/>
      <c r="P1122" s="5"/>
      <c r="Q1122" s="5"/>
      <c r="R1122" s="5"/>
      <c r="S1122" s="6"/>
      <c r="T1122" s="6"/>
      <c r="U1122" s="6"/>
      <c r="V1122" s="6"/>
      <c r="W1122" s="6"/>
      <c r="X1122" s="6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</row>
    <row r="1123" spans="1:221" ht="20" customHeight="1">
      <c r="A1123" s="3"/>
      <c r="B1123" s="2"/>
      <c r="C1123" s="3"/>
      <c r="D1123" s="3"/>
      <c r="E1123" s="3"/>
      <c r="F1123" s="3"/>
      <c r="G1123" s="3"/>
      <c r="H1123" s="4"/>
      <c r="I1123" s="4"/>
      <c r="J1123" s="114"/>
      <c r="K1123" s="20"/>
      <c r="L1123" s="5"/>
      <c r="M1123" s="5"/>
      <c r="N1123" s="5"/>
      <c r="O1123" s="5"/>
      <c r="P1123" s="5"/>
      <c r="Q1123" s="5"/>
      <c r="R1123" s="5"/>
      <c r="S1123" s="6"/>
      <c r="T1123" s="6"/>
      <c r="U1123" s="6"/>
      <c r="V1123" s="6"/>
      <c r="W1123" s="6"/>
      <c r="X1123" s="6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</row>
    <row r="1124" spans="1:221" ht="20" customHeight="1">
      <c r="A1124" s="3"/>
      <c r="B1124" s="2"/>
      <c r="C1124" s="3"/>
      <c r="D1124" s="3"/>
      <c r="E1124" s="3"/>
      <c r="F1124" s="3"/>
      <c r="G1124" s="3"/>
      <c r="H1124" s="4"/>
      <c r="I1124" s="4"/>
      <c r="J1124" s="114"/>
      <c r="K1124" s="20"/>
      <c r="L1124" s="5"/>
      <c r="M1124" s="5"/>
      <c r="N1124" s="5"/>
      <c r="O1124" s="5"/>
      <c r="P1124" s="5"/>
      <c r="Q1124" s="5"/>
      <c r="R1124" s="5"/>
      <c r="S1124" s="6"/>
      <c r="T1124" s="6"/>
      <c r="U1124" s="6"/>
      <c r="V1124" s="6"/>
      <c r="W1124" s="6"/>
      <c r="X1124" s="6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</row>
    <row r="1125" spans="1:221" ht="20" customHeight="1">
      <c r="A1125" s="3"/>
      <c r="B1125" s="2"/>
      <c r="C1125" s="3"/>
      <c r="D1125" s="3"/>
      <c r="E1125" s="3"/>
      <c r="F1125" s="3"/>
      <c r="G1125" s="3"/>
      <c r="H1125" s="4"/>
      <c r="I1125" s="4"/>
      <c r="J1125" s="114"/>
      <c r="K1125" s="20"/>
      <c r="L1125" s="5"/>
      <c r="M1125" s="5"/>
      <c r="N1125" s="5"/>
      <c r="O1125" s="5"/>
      <c r="P1125" s="5"/>
      <c r="Q1125" s="5"/>
      <c r="R1125" s="5"/>
      <c r="S1125" s="6"/>
      <c r="T1125" s="6"/>
      <c r="U1125" s="6"/>
      <c r="V1125" s="6"/>
      <c r="W1125" s="6"/>
      <c r="X1125" s="6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</row>
    <row r="1126" spans="1:221" ht="20" customHeight="1">
      <c r="A1126" s="3"/>
      <c r="B1126" s="2"/>
      <c r="C1126" s="3"/>
      <c r="D1126" s="3"/>
      <c r="E1126" s="3"/>
      <c r="F1126" s="3"/>
      <c r="G1126" s="3"/>
      <c r="H1126" s="4"/>
      <c r="I1126" s="4"/>
      <c r="J1126" s="114"/>
      <c r="K1126" s="20"/>
      <c r="L1126" s="5"/>
      <c r="M1126" s="5"/>
      <c r="N1126" s="5"/>
      <c r="O1126" s="5"/>
      <c r="P1126" s="5"/>
      <c r="Q1126" s="5"/>
      <c r="R1126" s="5"/>
      <c r="S1126" s="6"/>
      <c r="T1126" s="6"/>
      <c r="U1126" s="6"/>
      <c r="V1126" s="6"/>
      <c r="W1126" s="6"/>
      <c r="X1126" s="6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</row>
    <row r="1127" spans="1:221" ht="20" customHeight="1">
      <c r="A1127" s="3"/>
      <c r="B1127" s="2"/>
      <c r="C1127" s="3"/>
      <c r="D1127" s="3"/>
      <c r="E1127" s="3"/>
      <c r="F1127" s="3"/>
      <c r="G1127" s="3"/>
      <c r="H1127" s="4"/>
      <c r="I1127" s="4"/>
      <c r="J1127" s="114"/>
      <c r="K1127" s="20"/>
      <c r="L1127" s="5"/>
      <c r="M1127" s="5"/>
      <c r="N1127" s="5"/>
      <c r="O1127" s="5"/>
      <c r="P1127" s="5"/>
      <c r="Q1127" s="5"/>
      <c r="R1127" s="5"/>
      <c r="S1127" s="6"/>
      <c r="T1127" s="6"/>
      <c r="U1127" s="6"/>
      <c r="V1127" s="6"/>
      <c r="W1127" s="6"/>
      <c r="X1127" s="6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</row>
    <row r="1128" spans="1:221" ht="20" customHeight="1">
      <c r="A1128" s="3"/>
      <c r="B1128" s="2"/>
      <c r="C1128" s="3"/>
      <c r="D1128" s="3"/>
      <c r="E1128" s="3"/>
      <c r="F1128" s="3"/>
      <c r="G1128" s="3"/>
      <c r="H1128" s="4"/>
      <c r="I1128" s="4"/>
      <c r="J1128" s="114"/>
      <c r="K1128" s="20"/>
      <c r="L1128" s="5"/>
      <c r="M1128" s="5"/>
      <c r="N1128" s="5"/>
      <c r="O1128" s="5"/>
      <c r="P1128" s="5"/>
      <c r="Q1128" s="5"/>
      <c r="R1128" s="5"/>
      <c r="S1128" s="6"/>
      <c r="T1128" s="6"/>
      <c r="U1128" s="6"/>
      <c r="V1128" s="6"/>
      <c r="W1128" s="6"/>
      <c r="X1128" s="6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  <c r="HM1128" s="4"/>
    </row>
    <row r="1129" spans="1:221" ht="20" customHeight="1">
      <c r="A1129" s="3"/>
      <c r="B1129" s="2"/>
      <c r="C1129" s="3"/>
      <c r="D1129" s="3"/>
      <c r="E1129" s="3"/>
      <c r="F1129" s="3"/>
      <c r="G1129" s="3"/>
      <c r="H1129" s="4"/>
      <c r="I1129" s="4"/>
      <c r="J1129" s="114"/>
      <c r="K1129" s="20"/>
      <c r="L1129" s="5"/>
      <c r="M1129" s="5"/>
      <c r="N1129" s="5"/>
      <c r="O1129" s="5"/>
      <c r="P1129" s="5"/>
      <c r="Q1129" s="5"/>
      <c r="R1129" s="5"/>
      <c r="S1129" s="6"/>
      <c r="T1129" s="6"/>
      <c r="U1129" s="6"/>
      <c r="V1129" s="6"/>
      <c r="W1129" s="6"/>
      <c r="X1129" s="6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</row>
    <row r="1130" spans="1:221" ht="20" customHeight="1">
      <c r="A1130" s="3"/>
      <c r="B1130" s="2"/>
      <c r="C1130" s="3"/>
      <c r="D1130" s="3"/>
      <c r="E1130" s="3"/>
      <c r="F1130" s="3"/>
      <c r="G1130" s="3"/>
      <c r="H1130" s="4"/>
      <c r="I1130" s="4"/>
      <c r="J1130" s="114"/>
      <c r="K1130" s="20"/>
      <c r="L1130" s="5"/>
      <c r="M1130" s="5"/>
      <c r="N1130" s="5"/>
      <c r="O1130" s="5"/>
      <c r="P1130" s="5"/>
      <c r="Q1130" s="5"/>
      <c r="R1130" s="5"/>
      <c r="S1130" s="6"/>
      <c r="T1130" s="6"/>
      <c r="U1130" s="6"/>
      <c r="V1130" s="6"/>
      <c r="W1130" s="6"/>
      <c r="X1130" s="6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  <c r="HM1130" s="4"/>
    </row>
    <row r="1131" spans="1:221" ht="20" customHeight="1">
      <c r="A1131" s="3"/>
      <c r="B1131" s="2"/>
      <c r="C1131" s="3"/>
      <c r="D1131" s="3"/>
      <c r="E1131" s="3"/>
      <c r="F1131" s="3"/>
      <c r="G1131" s="3"/>
      <c r="H1131" s="4"/>
      <c r="I1131" s="4"/>
      <c r="J1131" s="114"/>
      <c r="K1131" s="20"/>
      <c r="L1131" s="5"/>
      <c r="M1131" s="5"/>
      <c r="N1131" s="5"/>
      <c r="O1131" s="5"/>
      <c r="P1131" s="5"/>
      <c r="Q1131" s="5"/>
      <c r="R1131" s="5"/>
      <c r="S1131" s="6"/>
      <c r="T1131" s="6"/>
      <c r="U1131" s="6"/>
      <c r="V1131" s="6"/>
      <c r="W1131" s="6"/>
      <c r="X1131" s="6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</row>
    <row r="1132" spans="1:221" ht="20" customHeight="1">
      <c r="A1132" s="3"/>
      <c r="B1132" s="2"/>
      <c r="C1132" s="3"/>
      <c r="D1132" s="3"/>
      <c r="E1132" s="3"/>
      <c r="F1132" s="3"/>
      <c r="G1132" s="3"/>
      <c r="H1132" s="4"/>
      <c r="I1132" s="4"/>
      <c r="J1132" s="114"/>
      <c r="K1132" s="20"/>
      <c r="L1132" s="5"/>
      <c r="M1132" s="5"/>
      <c r="N1132" s="5"/>
      <c r="O1132" s="5"/>
      <c r="P1132" s="5"/>
      <c r="Q1132" s="5"/>
      <c r="R1132" s="5"/>
      <c r="S1132" s="6"/>
      <c r="T1132" s="6"/>
      <c r="U1132" s="6"/>
      <c r="V1132" s="6"/>
      <c r="W1132" s="6"/>
      <c r="X1132" s="6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</row>
    <row r="1133" spans="1:221" ht="20" customHeight="1">
      <c r="A1133" s="3"/>
      <c r="B1133" s="2"/>
      <c r="C1133" s="3"/>
      <c r="D1133" s="3"/>
      <c r="E1133" s="3"/>
      <c r="F1133" s="3"/>
      <c r="G1133" s="3"/>
      <c r="H1133" s="4"/>
      <c r="I1133" s="4"/>
      <c r="J1133" s="114"/>
      <c r="K1133" s="20"/>
      <c r="L1133" s="5"/>
      <c r="M1133" s="5"/>
      <c r="N1133" s="5"/>
      <c r="O1133" s="5"/>
      <c r="P1133" s="5"/>
      <c r="Q1133" s="5"/>
      <c r="R1133" s="5"/>
      <c r="S1133" s="6"/>
      <c r="T1133" s="6"/>
      <c r="U1133" s="6"/>
      <c r="V1133" s="6"/>
      <c r="W1133" s="6"/>
      <c r="X1133" s="6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</row>
    <row r="1134" spans="1:221" ht="20" customHeight="1">
      <c r="A1134" s="3"/>
      <c r="B1134" s="2"/>
      <c r="C1134" s="3"/>
      <c r="D1134" s="3"/>
      <c r="E1134" s="3"/>
      <c r="F1134" s="3"/>
      <c r="G1134" s="3"/>
      <c r="H1134" s="4"/>
      <c r="I1134" s="4"/>
      <c r="J1134" s="114"/>
      <c r="K1134" s="20"/>
      <c r="L1134" s="5"/>
      <c r="M1134" s="5"/>
      <c r="N1134" s="5"/>
      <c r="O1134" s="5"/>
      <c r="P1134" s="5"/>
      <c r="Q1134" s="5"/>
      <c r="R1134" s="5"/>
      <c r="S1134" s="6"/>
      <c r="T1134" s="6"/>
      <c r="U1134" s="6"/>
      <c r="V1134" s="6"/>
      <c r="W1134" s="6"/>
      <c r="X1134" s="6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</row>
    <row r="1135" spans="1:221" ht="20" customHeight="1">
      <c r="A1135" s="3"/>
      <c r="B1135" s="2"/>
      <c r="C1135" s="3"/>
      <c r="D1135" s="3"/>
      <c r="E1135" s="3"/>
      <c r="F1135" s="3"/>
      <c r="G1135" s="3"/>
      <c r="H1135" s="4"/>
      <c r="I1135" s="4"/>
      <c r="J1135" s="114"/>
      <c r="K1135" s="20"/>
      <c r="L1135" s="5"/>
      <c r="M1135" s="5"/>
      <c r="N1135" s="5"/>
      <c r="O1135" s="5"/>
      <c r="P1135" s="5"/>
      <c r="Q1135" s="5"/>
      <c r="R1135" s="5"/>
      <c r="S1135" s="6"/>
      <c r="T1135" s="6"/>
      <c r="U1135" s="6"/>
      <c r="V1135" s="6"/>
      <c r="W1135" s="6"/>
      <c r="X1135" s="6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</row>
    <row r="1136" spans="1:221" ht="20" customHeight="1">
      <c r="A1136" s="3"/>
      <c r="B1136" s="2"/>
      <c r="C1136" s="3"/>
      <c r="D1136" s="3"/>
      <c r="E1136" s="3"/>
      <c r="F1136" s="3"/>
      <c r="G1136" s="3"/>
      <c r="H1136" s="4"/>
      <c r="I1136" s="4"/>
      <c r="J1136" s="114"/>
      <c r="K1136" s="20"/>
      <c r="L1136" s="5"/>
      <c r="M1136" s="5"/>
      <c r="N1136" s="5"/>
      <c r="O1136" s="5"/>
      <c r="P1136" s="5"/>
      <c r="Q1136" s="5"/>
      <c r="R1136" s="5"/>
      <c r="S1136" s="6"/>
      <c r="T1136" s="6"/>
      <c r="U1136" s="6"/>
      <c r="V1136" s="6"/>
      <c r="W1136" s="6"/>
      <c r="X1136" s="6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</row>
    <row r="1137" spans="1:221" ht="20" customHeight="1">
      <c r="A1137" s="3"/>
      <c r="B1137" s="2"/>
      <c r="C1137" s="3"/>
      <c r="D1137" s="3"/>
      <c r="E1137" s="3"/>
      <c r="F1137" s="3"/>
      <c r="G1137" s="3"/>
      <c r="H1137" s="4"/>
      <c r="I1137" s="4"/>
      <c r="J1137" s="114"/>
      <c r="K1137" s="20"/>
      <c r="L1137" s="5"/>
      <c r="M1137" s="5"/>
      <c r="N1137" s="5"/>
      <c r="O1137" s="5"/>
      <c r="P1137" s="5"/>
      <c r="Q1137" s="5"/>
      <c r="R1137" s="5"/>
      <c r="S1137" s="6"/>
      <c r="T1137" s="6"/>
      <c r="U1137" s="6"/>
      <c r="V1137" s="6"/>
      <c r="W1137" s="6"/>
      <c r="X1137" s="6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</row>
    <row r="1138" spans="1:221" ht="20" customHeight="1">
      <c r="A1138" s="3"/>
      <c r="B1138" s="2"/>
      <c r="C1138" s="3"/>
      <c r="D1138" s="3"/>
      <c r="E1138" s="3"/>
      <c r="F1138" s="3"/>
      <c r="G1138" s="3"/>
      <c r="H1138" s="4"/>
      <c r="I1138" s="4"/>
      <c r="J1138" s="114"/>
      <c r="K1138" s="20"/>
      <c r="L1138" s="5"/>
      <c r="M1138" s="5"/>
      <c r="N1138" s="5"/>
      <c r="O1138" s="5"/>
      <c r="P1138" s="5"/>
      <c r="Q1138" s="5"/>
      <c r="R1138" s="5"/>
      <c r="S1138" s="6"/>
      <c r="T1138" s="6"/>
      <c r="U1138" s="6"/>
      <c r="V1138" s="6"/>
      <c r="W1138" s="6"/>
      <c r="X1138" s="6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</row>
    <row r="1139" spans="1:221" ht="20" customHeight="1">
      <c r="A1139" s="3"/>
      <c r="B1139" s="2"/>
      <c r="C1139" s="3"/>
      <c r="D1139" s="3"/>
      <c r="E1139" s="3"/>
      <c r="F1139" s="3"/>
      <c r="G1139" s="3"/>
      <c r="H1139" s="4"/>
      <c r="I1139" s="4"/>
      <c r="J1139" s="114"/>
      <c r="K1139" s="20"/>
      <c r="L1139" s="5"/>
      <c r="M1139" s="5"/>
      <c r="N1139" s="5"/>
      <c r="O1139" s="5"/>
      <c r="P1139" s="5"/>
      <c r="Q1139" s="5"/>
      <c r="R1139" s="5"/>
      <c r="S1139" s="6"/>
      <c r="T1139" s="6"/>
      <c r="U1139" s="6"/>
      <c r="V1139" s="6"/>
      <c r="W1139" s="6"/>
      <c r="X1139" s="6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</row>
    <row r="1140" spans="1:221" ht="20" customHeight="1">
      <c r="A1140" s="3"/>
      <c r="B1140" s="2"/>
      <c r="C1140" s="3"/>
      <c r="D1140" s="3"/>
      <c r="E1140" s="3"/>
      <c r="F1140" s="3"/>
      <c r="G1140" s="3"/>
      <c r="H1140" s="4"/>
      <c r="I1140" s="4"/>
      <c r="J1140" s="114"/>
      <c r="K1140" s="20"/>
      <c r="L1140" s="5"/>
      <c r="M1140" s="5"/>
      <c r="N1140" s="5"/>
      <c r="O1140" s="5"/>
      <c r="P1140" s="5"/>
      <c r="Q1140" s="5"/>
      <c r="R1140" s="5"/>
      <c r="S1140" s="6"/>
      <c r="T1140" s="6"/>
      <c r="U1140" s="6"/>
      <c r="V1140" s="6"/>
      <c r="W1140" s="6"/>
      <c r="X1140" s="6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</row>
    <row r="1141" spans="1:221" ht="20" customHeight="1">
      <c r="A1141" s="3"/>
      <c r="B1141" s="2"/>
      <c r="C1141" s="3"/>
      <c r="D1141" s="3"/>
      <c r="E1141" s="3"/>
      <c r="F1141" s="3"/>
      <c r="G1141" s="3"/>
      <c r="H1141" s="4"/>
      <c r="I1141" s="4"/>
      <c r="J1141" s="114"/>
      <c r="K1141" s="20"/>
      <c r="L1141" s="5"/>
      <c r="M1141" s="5"/>
      <c r="N1141" s="5"/>
      <c r="O1141" s="5"/>
      <c r="P1141" s="5"/>
      <c r="Q1141" s="5"/>
      <c r="R1141" s="5"/>
      <c r="S1141" s="6"/>
      <c r="T1141" s="6"/>
      <c r="U1141" s="6"/>
      <c r="V1141" s="6"/>
      <c r="W1141" s="6"/>
      <c r="X1141" s="6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</row>
    <row r="1142" spans="1:221" ht="20" customHeight="1">
      <c r="A1142" s="3"/>
      <c r="B1142" s="2"/>
      <c r="C1142" s="3"/>
      <c r="D1142" s="3"/>
      <c r="E1142" s="3"/>
      <c r="F1142" s="3"/>
      <c r="G1142" s="3"/>
      <c r="H1142" s="4"/>
      <c r="I1142" s="4"/>
      <c r="J1142" s="114"/>
      <c r="K1142" s="20"/>
      <c r="L1142" s="5"/>
      <c r="M1142" s="5"/>
      <c r="N1142" s="5"/>
      <c r="O1142" s="5"/>
      <c r="P1142" s="5"/>
      <c r="Q1142" s="5"/>
      <c r="R1142" s="5"/>
      <c r="S1142" s="6"/>
      <c r="T1142" s="6"/>
      <c r="U1142" s="6"/>
      <c r="V1142" s="6"/>
      <c r="W1142" s="6"/>
      <c r="X1142" s="6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</row>
    <row r="1143" spans="1:221" ht="20" customHeight="1">
      <c r="A1143" s="3"/>
      <c r="B1143" s="2"/>
      <c r="C1143" s="3"/>
      <c r="D1143" s="3"/>
      <c r="E1143" s="3"/>
      <c r="F1143" s="3"/>
      <c r="G1143" s="3"/>
      <c r="H1143" s="4"/>
      <c r="I1143" s="4"/>
      <c r="J1143" s="114"/>
      <c r="K1143" s="20"/>
      <c r="L1143" s="5"/>
      <c r="M1143" s="5"/>
      <c r="N1143" s="5"/>
      <c r="O1143" s="5"/>
      <c r="P1143" s="5"/>
      <c r="Q1143" s="5"/>
      <c r="R1143" s="5"/>
      <c r="S1143" s="6"/>
      <c r="T1143" s="6"/>
      <c r="U1143" s="6"/>
      <c r="V1143" s="6"/>
      <c r="W1143" s="6"/>
      <c r="X1143" s="6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</row>
    <row r="1144" spans="1:221" ht="20" customHeight="1">
      <c r="A1144" s="3"/>
      <c r="B1144" s="2"/>
      <c r="C1144" s="3"/>
      <c r="D1144" s="3"/>
      <c r="E1144" s="3"/>
      <c r="F1144" s="3"/>
      <c r="G1144" s="3"/>
      <c r="H1144" s="4"/>
      <c r="I1144" s="4"/>
      <c r="J1144" s="114"/>
      <c r="K1144" s="20"/>
      <c r="L1144" s="5"/>
      <c r="M1144" s="5"/>
      <c r="N1144" s="5"/>
      <c r="O1144" s="5"/>
      <c r="P1144" s="5"/>
      <c r="Q1144" s="5"/>
      <c r="R1144" s="5"/>
      <c r="S1144" s="6"/>
      <c r="T1144" s="6"/>
      <c r="U1144" s="6"/>
      <c r="V1144" s="6"/>
      <c r="W1144" s="6"/>
      <c r="X1144" s="6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</row>
    <row r="1145" spans="1:221" ht="20" customHeight="1">
      <c r="A1145" s="3"/>
      <c r="B1145" s="2"/>
      <c r="C1145" s="3"/>
      <c r="D1145" s="3"/>
      <c r="E1145" s="3"/>
      <c r="F1145" s="3"/>
      <c r="G1145" s="3"/>
      <c r="H1145" s="4"/>
      <c r="I1145" s="4"/>
      <c r="J1145" s="114"/>
      <c r="K1145" s="20"/>
      <c r="L1145" s="5"/>
      <c r="M1145" s="5"/>
      <c r="N1145" s="5"/>
      <c r="O1145" s="5"/>
      <c r="P1145" s="5"/>
      <c r="Q1145" s="5"/>
      <c r="R1145" s="5"/>
      <c r="S1145" s="6"/>
      <c r="T1145" s="6"/>
      <c r="U1145" s="6"/>
      <c r="V1145" s="6"/>
      <c r="W1145" s="6"/>
      <c r="X1145" s="6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</row>
    <row r="1146" spans="1:221" ht="20" customHeight="1">
      <c r="A1146" s="3"/>
      <c r="B1146" s="2"/>
      <c r="C1146" s="3"/>
      <c r="D1146" s="3"/>
      <c r="E1146" s="3"/>
      <c r="F1146" s="3"/>
      <c r="G1146" s="3"/>
      <c r="H1146" s="4"/>
      <c r="I1146" s="4"/>
      <c r="J1146" s="114"/>
      <c r="K1146" s="20"/>
      <c r="L1146" s="5"/>
      <c r="M1146" s="5"/>
      <c r="N1146" s="5"/>
      <c r="O1146" s="5"/>
      <c r="P1146" s="5"/>
      <c r="Q1146" s="5"/>
      <c r="R1146" s="5"/>
      <c r="S1146" s="6"/>
      <c r="T1146" s="6"/>
      <c r="U1146" s="6"/>
      <c r="V1146" s="6"/>
      <c r="W1146" s="6"/>
      <c r="X1146" s="6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</row>
    <row r="1147" spans="1:221" ht="20" customHeight="1">
      <c r="A1147" s="3"/>
      <c r="B1147" s="2"/>
      <c r="C1147" s="3"/>
      <c r="D1147" s="3"/>
      <c r="E1147" s="3"/>
      <c r="F1147" s="3"/>
      <c r="G1147" s="3"/>
      <c r="H1147" s="4"/>
      <c r="I1147" s="4"/>
      <c r="J1147" s="114"/>
      <c r="K1147" s="20"/>
      <c r="L1147" s="5"/>
      <c r="M1147" s="5"/>
      <c r="N1147" s="5"/>
      <c r="O1147" s="5"/>
      <c r="P1147" s="5"/>
      <c r="Q1147" s="5"/>
      <c r="R1147" s="5"/>
      <c r="S1147" s="6"/>
      <c r="T1147" s="6"/>
      <c r="U1147" s="6"/>
      <c r="V1147" s="6"/>
      <c r="W1147" s="6"/>
      <c r="X1147" s="6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</row>
    <row r="1148" spans="1:221" ht="20" customHeight="1">
      <c r="A1148" s="3"/>
      <c r="B1148" s="2"/>
      <c r="C1148" s="3"/>
      <c r="D1148" s="3"/>
      <c r="E1148" s="3"/>
      <c r="F1148" s="3"/>
      <c r="G1148" s="3"/>
      <c r="H1148" s="4"/>
      <c r="I1148" s="4"/>
      <c r="J1148" s="114"/>
      <c r="K1148" s="20"/>
      <c r="L1148" s="5"/>
      <c r="M1148" s="5"/>
      <c r="N1148" s="5"/>
      <c r="O1148" s="5"/>
      <c r="P1148" s="5"/>
      <c r="Q1148" s="5"/>
      <c r="R1148" s="5"/>
      <c r="S1148" s="6"/>
      <c r="T1148" s="6"/>
      <c r="U1148" s="6"/>
      <c r="V1148" s="6"/>
      <c r="W1148" s="6"/>
      <c r="X1148" s="6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</row>
    <row r="1149" spans="1:221" ht="20" customHeight="1">
      <c r="A1149" s="3"/>
      <c r="B1149" s="2"/>
      <c r="C1149" s="3"/>
      <c r="D1149" s="3"/>
      <c r="E1149" s="3"/>
      <c r="F1149" s="3"/>
      <c r="G1149" s="3"/>
      <c r="H1149" s="4"/>
      <c r="I1149" s="4"/>
      <c r="J1149" s="114"/>
      <c r="K1149" s="20"/>
      <c r="L1149" s="5"/>
      <c r="M1149" s="5"/>
      <c r="N1149" s="5"/>
      <c r="O1149" s="5"/>
      <c r="P1149" s="5"/>
      <c r="Q1149" s="5"/>
      <c r="R1149" s="5"/>
      <c r="S1149" s="6"/>
      <c r="T1149" s="6"/>
      <c r="U1149" s="6"/>
      <c r="V1149" s="6"/>
      <c r="W1149" s="6"/>
      <c r="X1149" s="6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</row>
    <row r="1150" spans="1:221" ht="20" customHeight="1">
      <c r="A1150" s="3"/>
      <c r="B1150" s="2"/>
      <c r="C1150" s="3"/>
      <c r="D1150" s="3"/>
      <c r="E1150" s="3"/>
      <c r="F1150" s="3"/>
      <c r="G1150" s="3"/>
      <c r="H1150" s="4"/>
      <c r="I1150" s="4"/>
      <c r="J1150" s="114"/>
      <c r="K1150" s="20"/>
      <c r="L1150" s="5"/>
      <c r="M1150" s="5"/>
      <c r="N1150" s="5"/>
      <c r="O1150" s="5"/>
      <c r="P1150" s="5"/>
      <c r="Q1150" s="5"/>
      <c r="R1150" s="5"/>
      <c r="S1150" s="6"/>
      <c r="T1150" s="6"/>
      <c r="U1150" s="6"/>
      <c r="V1150" s="6"/>
      <c r="W1150" s="6"/>
      <c r="X1150" s="6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  <c r="HM1150" s="4"/>
    </row>
    <row r="1151" spans="1:221" ht="20" customHeight="1">
      <c r="A1151" s="3"/>
      <c r="B1151" s="2"/>
      <c r="C1151" s="3"/>
      <c r="D1151" s="3"/>
      <c r="E1151" s="3"/>
      <c r="F1151" s="3"/>
      <c r="G1151" s="3"/>
      <c r="H1151" s="4"/>
      <c r="I1151" s="4"/>
      <c r="J1151" s="114"/>
      <c r="K1151" s="20"/>
      <c r="L1151" s="5"/>
      <c r="M1151" s="5"/>
      <c r="N1151" s="5"/>
      <c r="O1151" s="5"/>
      <c r="P1151" s="5"/>
      <c r="Q1151" s="5"/>
      <c r="R1151" s="5"/>
      <c r="S1151" s="6"/>
      <c r="T1151" s="6"/>
      <c r="U1151" s="6"/>
      <c r="V1151" s="6"/>
      <c r="W1151" s="6"/>
      <c r="X1151" s="6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</row>
    <row r="1152" spans="1:221" ht="20" customHeight="1">
      <c r="A1152" s="3"/>
      <c r="B1152" s="2"/>
      <c r="C1152" s="3"/>
      <c r="D1152" s="3"/>
      <c r="E1152" s="3"/>
      <c r="F1152" s="3"/>
      <c r="G1152" s="3"/>
      <c r="H1152" s="4"/>
      <c r="I1152" s="4"/>
      <c r="J1152" s="114"/>
      <c r="K1152" s="20"/>
      <c r="L1152" s="5"/>
      <c r="M1152" s="5"/>
      <c r="N1152" s="5"/>
      <c r="O1152" s="5"/>
      <c r="P1152" s="5"/>
      <c r="Q1152" s="5"/>
      <c r="R1152" s="5"/>
      <c r="S1152" s="6"/>
      <c r="T1152" s="6"/>
      <c r="U1152" s="6"/>
      <c r="V1152" s="6"/>
      <c r="W1152" s="6"/>
      <c r="X1152" s="6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  <c r="HM1152" s="4"/>
    </row>
    <row r="1153" spans="1:221" ht="20" customHeight="1">
      <c r="A1153" s="3"/>
      <c r="B1153" s="2"/>
      <c r="C1153" s="3"/>
      <c r="D1153" s="3"/>
      <c r="E1153" s="3"/>
      <c r="F1153" s="3"/>
      <c r="G1153" s="3"/>
      <c r="H1153" s="4"/>
      <c r="I1153" s="4"/>
      <c r="J1153" s="114"/>
      <c r="K1153" s="20"/>
      <c r="L1153" s="5"/>
      <c r="M1153" s="5"/>
      <c r="N1153" s="5"/>
      <c r="O1153" s="5"/>
      <c r="P1153" s="5"/>
      <c r="Q1153" s="5"/>
      <c r="R1153" s="5"/>
      <c r="S1153" s="6"/>
      <c r="T1153" s="6"/>
      <c r="U1153" s="6"/>
      <c r="V1153" s="6"/>
      <c r="W1153" s="6"/>
      <c r="X1153" s="6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</row>
    <row r="1154" spans="1:221" ht="20" customHeight="1">
      <c r="A1154" s="3"/>
      <c r="B1154" s="2"/>
      <c r="C1154" s="3"/>
      <c r="D1154" s="3"/>
      <c r="E1154" s="3"/>
      <c r="F1154" s="3"/>
      <c r="G1154" s="3"/>
      <c r="H1154" s="4"/>
      <c r="I1154" s="4"/>
      <c r="J1154" s="114"/>
      <c r="K1154" s="20"/>
      <c r="L1154" s="5"/>
      <c r="M1154" s="5"/>
      <c r="N1154" s="5"/>
      <c r="O1154" s="5"/>
      <c r="P1154" s="5"/>
      <c r="Q1154" s="5"/>
      <c r="R1154" s="5"/>
      <c r="S1154" s="6"/>
      <c r="T1154" s="6"/>
      <c r="U1154" s="6"/>
      <c r="V1154" s="6"/>
      <c r="W1154" s="6"/>
      <c r="X1154" s="6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  <c r="HM1154" s="4"/>
    </row>
    <row r="1155" spans="1:221" ht="20" customHeight="1">
      <c r="A1155" s="3"/>
      <c r="B1155" s="2"/>
      <c r="C1155" s="3"/>
      <c r="D1155" s="3"/>
      <c r="E1155" s="3"/>
      <c r="F1155" s="3"/>
      <c r="G1155" s="3"/>
      <c r="H1155" s="4"/>
      <c r="I1155" s="4"/>
      <c r="J1155" s="114"/>
      <c r="K1155" s="20"/>
      <c r="L1155" s="5"/>
      <c r="M1155" s="5"/>
      <c r="N1155" s="5"/>
      <c r="O1155" s="5"/>
      <c r="P1155" s="5"/>
      <c r="Q1155" s="5"/>
      <c r="R1155" s="5"/>
      <c r="S1155" s="6"/>
      <c r="T1155" s="6"/>
      <c r="U1155" s="6"/>
      <c r="V1155" s="6"/>
      <c r="W1155" s="6"/>
      <c r="X1155" s="6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</row>
    <row r="1156" spans="1:221" ht="20" customHeight="1">
      <c r="A1156" s="3"/>
      <c r="B1156" s="2"/>
      <c r="C1156" s="3"/>
      <c r="D1156" s="3"/>
      <c r="E1156" s="3"/>
      <c r="F1156" s="3"/>
      <c r="G1156" s="3"/>
      <c r="H1156" s="4"/>
      <c r="I1156" s="4"/>
      <c r="J1156" s="114"/>
      <c r="K1156" s="20"/>
      <c r="L1156" s="5"/>
      <c r="M1156" s="5"/>
      <c r="N1156" s="5"/>
      <c r="O1156" s="5"/>
      <c r="P1156" s="5"/>
      <c r="Q1156" s="5"/>
      <c r="R1156" s="5"/>
      <c r="S1156" s="6"/>
      <c r="T1156" s="6"/>
      <c r="U1156" s="6"/>
      <c r="V1156" s="6"/>
      <c r="W1156" s="6"/>
      <c r="X1156" s="6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</row>
    <row r="1157" spans="1:221" ht="20" customHeight="1">
      <c r="A1157" s="3"/>
      <c r="B1157" s="2"/>
      <c r="C1157" s="3"/>
      <c r="D1157" s="3"/>
      <c r="E1157" s="3"/>
      <c r="F1157" s="3"/>
      <c r="G1157" s="3"/>
      <c r="H1157" s="4"/>
      <c r="I1157" s="4"/>
      <c r="J1157" s="114"/>
      <c r="K1157" s="20"/>
      <c r="L1157" s="5"/>
      <c r="M1157" s="5"/>
      <c r="N1157" s="5"/>
      <c r="O1157" s="5"/>
      <c r="P1157" s="5"/>
      <c r="Q1157" s="5"/>
      <c r="R1157" s="5"/>
      <c r="S1157" s="6"/>
      <c r="T1157" s="6"/>
      <c r="U1157" s="6"/>
      <c r="V1157" s="6"/>
      <c r="W1157" s="6"/>
      <c r="X1157" s="6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</row>
    <row r="1158" spans="1:221" ht="20" customHeight="1">
      <c r="A1158" s="3"/>
      <c r="B1158" s="2"/>
      <c r="C1158" s="3"/>
      <c r="D1158" s="3"/>
      <c r="E1158" s="3"/>
      <c r="F1158" s="3"/>
      <c r="G1158" s="3"/>
      <c r="H1158" s="4"/>
      <c r="I1158" s="4"/>
      <c r="J1158" s="114"/>
      <c r="K1158" s="20"/>
      <c r="L1158" s="5"/>
      <c r="M1158" s="5"/>
      <c r="N1158" s="5"/>
      <c r="O1158" s="5"/>
      <c r="P1158" s="5"/>
      <c r="Q1158" s="5"/>
      <c r="R1158" s="5"/>
      <c r="S1158" s="6"/>
      <c r="T1158" s="6"/>
      <c r="U1158" s="6"/>
      <c r="V1158" s="6"/>
      <c r="W1158" s="6"/>
      <c r="X1158" s="6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</row>
    <row r="1159" spans="1:221" ht="20" customHeight="1">
      <c r="A1159" s="3"/>
      <c r="B1159" s="2"/>
      <c r="C1159" s="3"/>
      <c r="D1159" s="3"/>
      <c r="E1159" s="3"/>
      <c r="F1159" s="3"/>
      <c r="G1159" s="3"/>
      <c r="H1159" s="4"/>
      <c r="I1159" s="4"/>
      <c r="J1159" s="114"/>
      <c r="K1159" s="20"/>
      <c r="L1159" s="5"/>
      <c r="M1159" s="5"/>
      <c r="N1159" s="5"/>
      <c r="O1159" s="5"/>
      <c r="P1159" s="5"/>
      <c r="Q1159" s="5"/>
      <c r="R1159" s="5"/>
      <c r="S1159" s="6"/>
      <c r="T1159" s="6"/>
      <c r="U1159" s="6"/>
      <c r="V1159" s="6"/>
      <c r="W1159" s="6"/>
      <c r="X1159" s="6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</row>
    <row r="1160" spans="1:221" ht="20" customHeight="1">
      <c r="A1160" s="3"/>
      <c r="B1160" s="2"/>
      <c r="C1160" s="3"/>
      <c r="D1160" s="3"/>
      <c r="E1160" s="3"/>
      <c r="F1160" s="3"/>
      <c r="G1160" s="3"/>
      <c r="H1160" s="4"/>
      <c r="I1160" s="4"/>
      <c r="J1160" s="114"/>
      <c r="K1160" s="20"/>
      <c r="L1160" s="5"/>
      <c r="M1160" s="5"/>
      <c r="N1160" s="5"/>
      <c r="O1160" s="5"/>
      <c r="P1160" s="5"/>
      <c r="Q1160" s="5"/>
      <c r="R1160" s="5"/>
      <c r="S1160" s="6"/>
      <c r="T1160" s="6"/>
      <c r="U1160" s="6"/>
      <c r="V1160" s="6"/>
      <c r="W1160" s="6"/>
      <c r="X1160" s="6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</row>
    <row r="1161" spans="1:221" ht="20" customHeight="1">
      <c r="A1161" s="3"/>
      <c r="B1161" s="2"/>
      <c r="C1161" s="3"/>
      <c r="D1161" s="3"/>
      <c r="E1161" s="3"/>
      <c r="F1161" s="3"/>
      <c r="G1161" s="3"/>
      <c r="H1161" s="4"/>
      <c r="I1161" s="4"/>
      <c r="J1161" s="114"/>
      <c r="K1161" s="20"/>
      <c r="L1161" s="5"/>
      <c r="M1161" s="5"/>
      <c r="N1161" s="5"/>
      <c r="O1161" s="5"/>
      <c r="P1161" s="5"/>
      <c r="Q1161" s="5"/>
      <c r="R1161" s="5"/>
      <c r="S1161" s="6"/>
      <c r="T1161" s="6"/>
      <c r="U1161" s="6"/>
      <c r="V1161" s="6"/>
      <c r="W1161" s="6"/>
      <c r="X1161" s="6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  <c r="HM1161" s="4"/>
    </row>
    <row r="1162" spans="1:221" ht="20" customHeight="1">
      <c r="A1162" s="3"/>
      <c r="B1162" s="2"/>
      <c r="C1162" s="3"/>
      <c r="D1162" s="3"/>
      <c r="E1162" s="3"/>
      <c r="F1162" s="3"/>
      <c r="G1162" s="3"/>
      <c r="H1162" s="4"/>
      <c r="I1162" s="4"/>
      <c r="J1162" s="114"/>
      <c r="K1162" s="20"/>
      <c r="L1162" s="5"/>
      <c r="M1162" s="5"/>
      <c r="N1162" s="5"/>
      <c r="O1162" s="5"/>
      <c r="P1162" s="5"/>
      <c r="Q1162" s="5"/>
      <c r="R1162" s="5"/>
      <c r="S1162" s="6"/>
      <c r="T1162" s="6"/>
      <c r="U1162" s="6"/>
      <c r="V1162" s="6"/>
      <c r="W1162" s="6"/>
      <c r="X1162" s="6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</row>
    <row r="1163" spans="1:221" ht="20" customHeight="1">
      <c r="A1163" s="3"/>
      <c r="B1163" s="2"/>
      <c r="C1163" s="3"/>
      <c r="D1163" s="3"/>
      <c r="E1163" s="3"/>
      <c r="F1163" s="3"/>
      <c r="G1163" s="3"/>
      <c r="H1163" s="4"/>
      <c r="I1163" s="4"/>
      <c r="J1163" s="114"/>
      <c r="K1163" s="20"/>
      <c r="L1163" s="5"/>
      <c r="M1163" s="5"/>
      <c r="N1163" s="5"/>
      <c r="O1163" s="5"/>
      <c r="P1163" s="5"/>
      <c r="Q1163" s="5"/>
      <c r="R1163" s="5"/>
      <c r="S1163" s="6"/>
      <c r="T1163" s="6"/>
      <c r="U1163" s="6"/>
      <c r="V1163" s="6"/>
      <c r="W1163" s="6"/>
      <c r="X1163" s="6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</row>
    <row r="1164" spans="1:221" ht="20" customHeight="1">
      <c r="A1164" s="3"/>
      <c r="B1164" s="2"/>
      <c r="C1164" s="3"/>
      <c r="D1164" s="3"/>
      <c r="E1164" s="3"/>
      <c r="F1164" s="3"/>
      <c r="G1164" s="3"/>
      <c r="H1164" s="4"/>
      <c r="I1164" s="4"/>
      <c r="J1164" s="114"/>
      <c r="K1164" s="20"/>
      <c r="L1164" s="5"/>
      <c r="M1164" s="5"/>
      <c r="N1164" s="5"/>
      <c r="O1164" s="5"/>
      <c r="P1164" s="5"/>
      <c r="Q1164" s="5"/>
      <c r="R1164" s="5"/>
      <c r="S1164" s="6"/>
      <c r="T1164" s="6"/>
      <c r="U1164" s="6"/>
      <c r="V1164" s="6"/>
      <c r="W1164" s="6"/>
      <c r="X1164" s="6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</row>
    <row r="1165" spans="1:221" ht="20" customHeight="1">
      <c r="A1165" s="3"/>
      <c r="B1165" s="2"/>
      <c r="C1165" s="3"/>
      <c r="D1165" s="3"/>
      <c r="E1165" s="3"/>
      <c r="F1165" s="3"/>
      <c r="G1165" s="3"/>
      <c r="H1165" s="4"/>
      <c r="I1165" s="4"/>
      <c r="J1165" s="114"/>
      <c r="K1165" s="20"/>
      <c r="L1165" s="5"/>
      <c r="M1165" s="5"/>
      <c r="N1165" s="5"/>
      <c r="O1165" s="5"/>
      <c r="P1165" s="5"/>
      <c r="Q1165" s="5"/>
      <c r="R1165" s="5"/>
      <c r="S1165" s="6"/>
      <c r="T1165" s="6"/>
      <c r="U1165" s="6"/>
      <c r="V1165" s="6"/>
      <c r="W1165" s="6"/>
      <c r="X1165" s="6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  <c r="HM1165" s="4"/>
    </row>
    <row r="1166" spans="1:221" ht="20" customHeight="1">
      <c r="A1166" s="3"/>
      <c r="B1166" s="2"/>
      <c r="C1166" s="3"/>
      <c r="D1166" s="3"/>
      <c r="E1166" s="3"/>
      <c r="F1166" s="3"/>
      <c r="G1166" s="3"/>
      <c r="H1166" s="4"/>
      <c r="I1166" s="4"/>
      <c r="J1166" s="114"/>
      <c r="K1166" s="20"/>
      <c r="L1166" s="5"/>
      <c r="M1166" s="5"/>
      <c r="N1166" s="5"/>
      <c r="O1166" s="5"/>
      <c r="P1166" s="5"/>
      <c r="Q1166" s="5"/>
      <c r="R1166" s="5"/>
      <c r="S1166" s="6"/>
      <c r="T1166" s="6"/>
      <c r="U1166" s="6"/>
      <c r="V1166" s="6"/>
      <c r="W1166" s="6"/>
      <c r="X1166" s="6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</row>
    <row r="1167" spans="1:221" ht="20" customHeight="1">
      <c r="A1167" s="3"/>
      <c r="B1167" s="2"/>
      <c r="C1167" s="3"/>
      <c r="D1167" s="3"/>
      <c r="E1167" s="3"/>
      <c r="F1167" s="3"/>
      <c r="G1167" s="3"/>
      <c r="H1167" s="4"/>
      <c r="I1167" s="4"/>
      <c r="J1167" s="114"/>
      <c r="K1167" s="20"/>
      <c r="L1167" s="5"/>
      <c r="M1167" s="5"/>
      <c r="N1167" s="5"/>
      <c r="O1167" s="5"/>
      <c r="P1167" s="5"/>
      <c r="Q1167" s="5"/>
      <c r="R1167" s="5"/>
      <c r="S1167" s="6"/>
      <c r="T1167" s="6"/>
      <c r="U1167" s="6"/>
      <c r="V1167" s="6"/>
      <c r="W1167" s="6"/>
      <c r="X1167" s="6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</row>
    <row r="1168" spans="1:221" ht="20" customHeight="1">
      <c r="A1168" s="3"/>
      <c r="B1168" s="2"/>
      <c r="C1168" s="3"/>
      <c r="D1168" s="3"/>
      <c r="E1168" s="3"/>
      <c r="F1168" s="3"/>
      <c r="G1168" s="3"/>
      <c r="H1168" s="4"/>
      <c r="I1168" s="4"/>
      <c r="J1168" s="114"/>
      <c r="K1168" s="20"/>
      <c r="L1168" s="5"/>
      <c r="M1168" s="5"/>
      <c r="N1168" s="5"/>
      <c r="O1168" s="5"/>
      <c r="P1168" s="5"/>
      <c r="Q1168" s="5"/>
      <c r="R1168" s="5"/>
      <c r="S1168" s="6"/>
      <c r="T1168" s="6"/>
      <c r="U1168" s="6"/>
      <c r="V1168" s="6"/>
      <c r="W1168" s="6"/>
      <c r="X1168" s="6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</row>
    <row r="1169" spans="1:221" ht="20" customHeight="1">
      <c r="A1169" s="3"/>
      <c r="B1169" s="2"/>
      <c r="C1169" s="3"/>
      <c r="D1169" s="3"/>
      <c r="E1169" s="3"/>
      <c r="F1169" s="3"/>
      <c r="G1169" s="3"/>
      <c r="H1169" s="4"/>
      <c r="I1169" s="4"/>
      <c r="J1169" s="114"/>
      <c r="K1169" s="20"/>
      <c r="L1169" s="5"/>
      <c r="M1169" s="5"/>
      <c r="N1169" s="5"/>
      <c r="O1169" s="5"/>
      <c r="P1169" s="5"/>
      <c r="Q1169" s="5"/>
      <c r="R1169" s="5"/>
      <c r="S1169" s="6"/>
      <c r="T1169" s="6"/>
      <c r="U1169" s="6"/>
      <c r="V1169" s="6"/>
      <c r="W1169" s="6"/>
      <c r="X1169" s="6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</row>
    <row r="1170" spans="1:221" ht="20" customHeight="1">
      <c r="A1170" s="3"/>
      <c r="B1170" s="2"/>
      <c r="C1170" s="3"/>
      <c r="D1170" s="3"/>
      <c r="E1170" s="3"/>
      <c r="F1170" s="3"/>
      <c r="G1170" s="3"/>
      <c r="H1170" s="4"/>
      <c r="I1170" s="4"/>
      <c r="J1170" s="114"/>
      <c r="K1170" s="20"/>
      <c r="L1170" s="5"/>
      <c r="M1170" s="5"/>
      <c r="N1170" s="5"/>
      <c r="O1170" s="5"/>
      <c r="P1170" s="5"/>
      <c r="Q1170" s="5"/>
      <c r="R1170" s="5"/>
      <c r="S1170" s="6"/>
      <c r="T1170" s="6"/>
      <c r="U1170" s="6"/>
      <c r="V1170" s="6"/>
      <c r="W1170" s="6"/>
      <c r="X1170" s="6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</row>
    <row r="1171" spans="1:221" ht="20" customHeight="1">
      <c r="A1171" s="3"/>
      <c r="B1171" s="2"/>
      <c r="C1171" s="3"/>
      <c r="D1171" s="3"/>
      <c r="E1171" s="3"/>
      <c r="F1171" s="3"/>
      <c r="G1171" s="3"/>
      <c r="H1171" s="4"/>
      <c r="I1171" s="4"/>
      <c r="J1171" s="114"/>
      <c r="K1171" s="20"/>
      <c r="L1171" s="5"/>
      <c r="M1171" s="5"/>
      <c r="N1171" s="5"/>
      <c r="O1171" s="5"/>
      <c r="P1171" s="5"/>
      <c r="Q1171" s="5"/>
      <c r="R1171" s="5"/>
      <c r="S1171" s="6"/>
      <c r="T1171" s="6"/>
      <c r="U1171" s="6"/>
      <c r="V1171" s="6"/>
      <c r="W1171" s="6"/>
      <c r="X1171" s="6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</row>
    <row r="1172" spans="1:221" ht="20" customHeight="1">
      <c r="A1172" s="3"/>
      <c r="B1172" s="2"/>
      <c r="C1172" s="3"/>
      <c r="D1172" s="3"/>
      <c r="E1172" s="3"/>
      <c r="F1172" s="3"/>
      <c r="G1172" s="3"/>
      <c r="H1172" s="4"/>
      <c r="I1172" s="4"/>
      <c r="J1172" s="114"/>
      <c r="K1172" s="20"/>
      <c r="L1172" s="5"/>
      <c r="M1172" s="5"/>
      <c r="N1172" s="5"/>
      <c r="O1172" s="5"/>
      <c r="P1172" s="5"/>
      <c r="Q1172" s="5"/>
      <c r="R1172" s="5"/>
      <c r="S1172" s="6"/>
      <c r="T1172" s="6"/>
      <c r="U1172" s="6"/>
      <c r="V1172" s="6"/>
      <c r="W1172" s="6"/>
      <c r="X1172" s="6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</row>
    <row r="1173" spans="1:221" ht="20" customHeight="1">
      <c r="A1173" s="3"/>
      <c r="B1173" s="2"/>
      <c r="C1173" s="3"/>
      <c r="D1173" s="3"/>
      <c r="E1173" s="3"/>
      <c r="F1173" s="3"/>
      <c r="G1173" s="3"/>
      <c r="H1173" s="4"/>
      <c r="I1173" s="4"/>
      <c r="J1173" s="114"/>
      <c r="K1173" s="20"/>
      <c r="L1173" s="5"/>
      <c r="M1173" s="5"/>
      <c r="N1173" s="5"/>
      <c r="O1173" s="5"/>
      <c r="P1173" s="5"/>
      <c r="Q1173" s="5"/>
      <c r="R1173" s="5"/>
      <c r="S1173" s="6"/>
      <c r="T1173" s="6"/>
      <c r="U1173" s="6"/>
      <c r="V1173" s="6"/>
      <c r="W1173" s="6"/>
      <c r="X1173" s="6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</row>
    <row r="1174" spans="1:221" ht="20" customHeight="1">
      <c r="A1174" s="3"/>
      <c r="B1174" s="2"/>
      <c r="C1174" s="3"/>
      <c r="D1174" s="3"/>
      <c r="E1174" s="3"/>
      <c r="F1174" s="3"/>
      <c r="G1174" s="3"/>
      <c r="H1174" s="4"/>
      <c r="I1174" s="4"/>
      <c r="J1174" s="114"/>
      <c r="K1174" s="20"/>
      <c r="L1174" s="5"/>
      <c r="M1174" s="5"/>
      <c r="N1174" s="5"/>
      <c r="O1174" s="5"/>
      <c r="P1174" s="5"/>
      <c r="Q1174" s="5"/>
      <c r="R1174" s="5"/>
      <c r="S1174" s="6"/>
      <c r="T1174" s="6"/>
      <c r="U1174" s="6"/>
      <c r="V1174" s="6"/>
      <c r="W1174" s="6"/>
      <c r="X1174" s="6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</row>
    <row r="1175" spans="1:221" ht="20" customHeight="1">
      <c r="A1175" s="3"/>
      <c r="B1175" s="2"/>
      <c r="C1175" s="3"/>
      <c r="D1175" s="3"/>
      <c r="E1175" s="3"/>
      <c r="F1175" s="3"/>
      <c r="G1175" s="3"/>
      <c r="H1175" s="4"/>
      <c r="I1175" s="4"/>
      <c r="J1175" s="114"/>
      <c r="K1175" s="20"/>
      <c r="L1175" s="5"/>
      <c r="M1175" s="5"/>
      <c r="N1175" s="5"/>
      <c r="O1175" s="5"/>
      <c r="P1175" s="5"/>
      <c r="Q1175" s="5"/>
      <c r="R1175" s="5"/>
      <c r="S1175" s="6"/>
      <c r="T1175" s="6"/>
      <c r="U1175" s="6"/>
      <c r="V1175" s="6"/>
      <c r="W1175" s="6"/>
      <c r="X1175" s="6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</row>
    <row r="1176" spans="1:221" ht="20" customHeight="1">
      <c r="A1176" s="3"/>
      <c r="B1176" s="2"/>
      <c r="C1176" s="3"/>
      <c r="D1176" s="3"/>
      <c r="E1176" s="3"/>
      <c r="F1176" s="3"/>
      <c r="G1176" s="3"/>
      <c r="H1176" s="4"/>
      <c r="I1176" s="4"/>
      <c r="J1176" s="114"/>
      <c r="K1176" s="20"/>
      <c r="L1176" s="5"/>
      <c r="M1176" s="5"/>
      <c r="N1176" s="5"/>
      <c r="O1176" s="5"/>
      <c r="P1176" s="5"/>
      <c r="Q1176" s="5"/>
      <c r="R1176" s="5"/>
      <c r="S1176" s="6"/>
      <c r="T1176" s="6"/>
      <c r="U1176" s="6"/>
      <c r="V1176" s="6"/>
      <c r="W1176" s="6"/>
      <c r="X1176" s="6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</row>
    <row r="1177" spans="1:221" ht="20" customHeight="1">
      <c r="A1177" s="3"/>
      <c r="B1177" s="2"/>
      <c r="C1177" s="3"/>
      <c r="D1177" s="3"/>
      <c r="E1177" s="3"/>
      <c r="F1177" s="3"/>
      <c r="G1177" s="3"/>
      <c r="H1177" s="4"/>
      <c r="I1177" s="4"/>
      <c r="J1177" s="114"/>
      <c r="K1177" s="20"/>
      <c r="L1177" s="5"/>
      <c r="M1177" s="5"/>
      <c r="N1177" s="5"/>
      <c r="O1177" s="5"/>
      <c r="P1177" s="5"/>
      <c r="Q1177" s="5"/>
      <c r="R1177" s="5"/>
      <c r="S1177" s="6"/>
      <c r="T1177" s="6"/>
      <c r="U1177" s="6"/>
      <c r="V1177" s="6"/>
      <c r="W1177" s="6"/>
      <c r="X1177" s="6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</row>
    <row r="1178" spans="1:221" ht="20" customHeight="1">
      <c r="A1178" s="3"/>
      <c r="B1178" s="2"/>
      <c r="C1178" s="3"/>
      <c r="D1178" s="3"/>
      <c r="E1178" s="3"/>
      <c r="F1178" s="3"/>
      <c r="G1178" s="3"/>
      <c r="H1178" s="4"/>
      <c r="I1178" s="4"/>
      <c r="J1178" s="114"/>
      <c r="K1178" s="20"/>
      <c r="L1178" s="5"/>
      <c r="M1178" s="5"/>
      <c r="N1178" s="5"/>
      <c r="O1178" s="5"/>
      <c r="P1178" s="5"/>
      <c r="Q1178" s="5"/>
      <c r="R1178" s="5"/>
      <c r="S1178" s="6"/>
      <c r="T1178" s="6"/>
      <c r="U1178" s="6"/>
      <c r="V1178" s="6"/>
      <c r="W1178" s="6"/>
      <c r="X1178" s="6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</row>
    <row r="1179" spans="1:221" ht="20" customHeight="1">
      <c r="A1179" s="3"/>
      <c r="B1179" s="2"/>
      <c r="C1179" s="3"/>
      <c r="D1179" s="3"/>
      <c r="E1179" s="3"/>
      <c r="F1179" s="3"/>
      <c r="G1179" s="3"/>
      <c r="H1179" s="4"/>
      <c r="I1179" s="4"/>
      <c r="J1179" s="114"/>
      <c r="K1179" s="20"/>
      <c r="L1179" s="5"/>
      <c r="M1179" s="5"/>
      <c r="N1179" s="5"/>
      <c r="O1179" s="5"/>
      <c r="P1179" s="5"/>
      <c r="Q1179" s="5"/>
      <c r="R1179" s="5"/>
      <c r="S1179" s="6"/>
      <c r="T1179" s="6"/>
      <c r="U1179" s="6"/>
      <c r="V1179" s="6"/>
      <c r="W1179" s="6"/>
      <c r="X1179" s="6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  <c r="HM1179" s="4"/>
    </row>
    <row r="1180" spans="1:221" ht="20" customHeight="1">
      <c r="A1180" s="3"/>
      <c r="B1180" s="2"/>
      <c r="C1180" s="3"/>
      <c r="D1180" s="3"/>
      <c r="E1180" s="3"/>
      <c r="F1180" s="3"/>
      <c r="G1180" s="3"/>
      <c r="H1180" s="4"/>
      <c r="I1180" s="4"/>
      <c r="J1180" s="114"/>
      <c r="K1180" s="20"/>
      <c r="L1180" s="5"/>
      <c r="M1180" s="5"/>
      <c r="N1180" s="5"/>
      <c r="O1180" s="5"/>
      <c r="P1180" s="5"/>
      <c r="Q1180" s="5"/>
      <c r="R1180" s="5"/>
      <c r="S1180" s="6"/>
      <c r="T1180" s="6"/>
      <c r="U1180" s="6"/>
      <c r="V1180" s="6"/>
      <c r="W1180" s="6"/>
      <c r="X1180" s="6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</row>
    <row r="1181" spans="1:221" ht="20" customHeight="1">
      <c r="A1181" s="3"/>
      <c r="B1181" s="2"/>
      <c r="C1181" s="3"/>
      <c r="D1181" s="3"/>
      <c r="E1181" s="3"/>
      <c r="F1181" s="3"/>
      <c r="G1181" s="3"/>
      <c r="H1181" s="4"/>
      <c r="I1181" s="4"/>
      <c r="J1181" s="114"/>
      <c r="K1181" s="20"/>
      <c r="L1181" s="5"/>
      <c r="M1181" s="5"/>
      <c r="N1181" s="5"/>
      <c r="O1181" s="5"/>
      <c r="P1181" s="5"/>
      <c r="Q1181" s="5"/>
      <c r="R1181" s="5"/>
      <c r="S1181" s="6"/>
      <c r="T1181" s="6"/>
      <c r="U1181" s="6"/>
      <c r="V1181" s="6"/>
      <c r="W1181" s="6"/>
      <c r="X1181" s="6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</row>
    <row r="1182" spans="1:221" ht="20" customHeight="1">
      <c r="A1182" s="3"/>
      <c r="B1182" s="2"/>
      <c r="C1182" s="3"/>
      <c r="D1182" s="3"/>
      <c r="E1182" s="3"/>
      <c r="F1182" s="3"/>
      <c r="G1182" s="3"/>
      <c r="H1182" s="4"/>
      <c r="I1182" s="4"/>
      <c r="J1182" s="114"/>
      <c r="K1182" s="20"/>
      <c r="L1182" s="5"/>
      <c r="M1182" s="5"/>
      <c r="N1182" s="5"/>
      <c r="O1182" s="5"/>
      <c r="P1182" s="5"/>
      <c r="Q1182" s="5"/>
      <c r="R1182" s="5"/>
      <c r="S1182" s="6"/>
      <c r="T1182" s="6"/>
      <c r="U1182" s="6"/>
      <c r="V1182" s="6"/>
      <c r="W1182" s="6"/>
      <c r="X1182" s="6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</row>
    <row r="1183" spans="1:221" ht="20" customHeight="1">
      <c r="A1183" s="3"/>
      <c r="B1183" s="2"/>
      <c r="C1183" s="3"/>
      <c r="D1183" s="3"/>
      <c r="E1183" s="3"/>
      <c r="F1183" s="3"/>
      <c r="G1183" s="3"/>
      <c r="H1183" s="4"/>
      <c r="I1183" s="4"/>
      <c r="J1183" s="114"/>
      <c r="K1183" s="20"/>
      <c r="L1183" s="5"/>
      <c r="M1183" s="5"/>
      <c r="N1183" s="5"/>
      <c r="O1183" s="5"/>
      <c r="P1183" s="5"/>
      <c r="Q1183" s="5"/>
      <c r="R1183" s="5"/>
      <c r="S1183" s="6"/>
      <c r="T1183" s="6"/>
      <c r="U1183" s="6"/>
      <c r="V1183" s="6"/>
      <c r="W1183" s="6"/>
      <c r="X1183" s="6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</row>
    <row r="1184" spans="1:221" ht="20" customHeight="1">
      <c r="A1184" s="3"/>
      <c r="B1184" s="2"/>
      <c r="C1184" s="3"/>
      <c r="D1184" s="3"/>
      <c r="E1184" s="3"/>
      <c r="F1184" s="3"/>
      <c r="G1184" s="3"/>
      <c r="H1184" s="4"/>
      <c r="I1184" s="4"/>
      <c r="J1184" s="114"/>
      <c r="K1184" s="20"/>
      <c r="L1184" s="5"/>
      <c r="M1184" s="5"/>
      <c r="N1184" s="5"/>
      <c r="O1184" s="5"/>
      <c r="P1184" s="5"/>
      <c r="Q1184" s="5"/>
      <c r="R1184" s="5"/>
      <c r="S1184" s="6"/>
      <c r="T1184" s="6"/>
      <c r="U1184" s="6"/>
      <c r="V1184" s="6"/>
      <c r="W1184" s="6"/>
      <c r="X1184" s="6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</row>
    <row r="1185" spans="1:221" ht="20" customHeight="1">
      <c r="A1185" s="3"/>
      <c r="B1185" s="2"/>
      <c r="C1185" s="3"/>
      <c r="D1185" s="3"/>
      <c r="E1185" s="3"/>
      <c r="F1185" s="3"/>
      <c r="G1185" s="3"/>
      <c r="H1185" s="4"/>
      <c r="I1185" s="4"/>
      <c r="J1185" s="114"/>
      <c r="K1185" s="20"/>
      <c r="L1185" s="5"/>
      <c r="M1185" s="5"/>
      <c r="N1185" s="5"/>
      <c r="O1185" s="5"/>
      <c r="P1185" s="5"/>
      <c r="Q1185" s="5"/>
      <c r="R1185" s="5"/>
      <c r="S1185" s="6"/>
      <c r="T1185" s="6"/>
      <c r="U1185" s="6"/>
      <c r="V1185" s="6"/>
      <c r="W1185" s="6"/>
      <c r="X1185" s="6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  <c r="HM1185" s="4"/>
    </row>
    <row r="1186" spans="1:221" ht="20" customHeight="1">
      <c r="A1186" s="3"/>
      <c r="B1186" s="2"/>
      <c r="C1186" s="3"/>
      <c r="D1186" s="3"/>
      <c r="E1186" s="3"/>
      <c r="F1186" s="3"/>
      <c r="G1186" s="3"/>
      <c r="H1186" s="4"/>
      <c r="I1186" s="4"/>
      <c r="J1186" s="114"/>
      <c r="K1186" s="20"/>
      <c r="L1186" s="5"/>
      <c r="M1186" s="5"/>
      <c r="N1186" s="5"/>
      <c r="O1186" s="5"/>
      <c r="P1186" s="5"/>
      <c r="Q1186" s="5"/>
      <c r="R1186" s="5"/>
      <c r="S1186" s="6"/>
      <c r="T1186" s="6"/>
      <c r="U1186" s="6"/>
      <c r="V1186" s="6"/>
      <c r="W1186" s="6"/>
      <c r="X1186" s="6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</row>
    <row r="1187" spans="1:221" ht="20" customHeight="1">
      <c r="A1187" s="3"/>
      <c r="B1187" s="2"/>
      <c r="C1187" s="3"/>
      <c r="D1187" s="3"/>
      <c r="E1187" s="3"/>
      <c r="F1187" s="3"/>
      <c r="G1187" s="3"/>
      <c r="H1187" s="4"/>
      <c r="I1187" s="4"/>
      <c r="J1187" s="114"/>
      <c r="K1187" s="20"/>
      <c r="L1187" s="5"/>
      <c r="M1187" s="5"/>
      <c r="N1187" s="5"/>
      <c r="O1187" s="5"/>
      <c r="P1187" s="5"/>
      <c r="Q1187" s="5"/>
      <c r="R1187" s="5"/>
      <c r="S1187" s="6"/>
      <c r="T1187" s="6"/>
      <c r="U1187" s="6"/>
      <c r="V1187" s="6"/>
      <c r="W1187" s="6"/>
      <c r="X1187" s="6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  <c r="HM1187" s="4"/>
    </row>
    <row r="1188" spans="1:221" ht="20" customHeight="1">
      <c r="A1188" s="3"/>
      <c r="B1188" s="2"/>
      <c r="C1188" s="3"/>
      <c r="D1188" s="3"/>
      <c r="E1188" s="3"/>
      <c r="F1188" s="3"/>
      <c r="G1188" s="3"/>
      <c r="H1188" s="4"/>
      <c r="I1188" s="4"/>
      <c r="J1188" s="114"/>
      <c r="K1188" s="20"/>
      <c r="L1188" s="5"/>
      <c r="M1188" s="5"/>
      <c r="N1188" s="5"/>
      <c r="O1188" s="5"/>
      <c r="P1188" s="5"/>
      <c r="Q1188" s="5"/>
      <c r="R1188" s="5"/>
      <c r="S1188" s="6"/>
      <c r="T1188" s="6"/>
      <c r="U1188" s="6"/>
      <c r="V1188" s="6"/>
      <c r="W1188" s="6"/>
      <c r="X1188" s="6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</row>
    <row r="1189" spans="1:221" ht="20" customHeight="1">
      <c r="A1189" s="3"/>
      <c r="B1189" s="2"/>
      <c r="C1189" s="3"/>
      <c r="D1189" s="3"/>
      <c r="E1189" s="3"/>
      <c r="F1189" s="3"/>
      <c r="G1189" s="3"/>
      <c r="H1189" s="4"/>
      <c r="I1189" s="4"/>
      <c r="J1189" s="114"/>
      <c r="K1189" s="20"/>
      <c r="L1189" s="5"/>
      <c r="M1189" s="5"/>
      <c r="N1189" s="5"/>
      <c r="O1189" s="5"/>
      <c r="P1189" s="5"/>
      <c r="Q1189" s="5"/>
      <c r="R1189" s="5"/>
      <c r="S1189" s="6"/>
      <c r="T1189" s="6"/>
      <c r="U1189" s="6"/>
      <c r="V1189" s="6"/>
      <c r="W1189" s="6"/>
      <c r="X1189" s="6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</row>
    <row r="1190" spans="1:221" ht="20" customHeight="1">
      <c r="A1190" s="3"/>
      <c r="B1190" s="2"/>
      <c r="C1190" s="3"/>
      <c r="D1190" s="3"/>
      <c r="E1190" s="3"/>
      <c r="F1190" s="3"/>
      <c r="G1190" s="3"/>
      <c r="H1190" s="4"/>
      <c r="I1190" s="4"/>
      <c r="J1190" s="114"/>
      <c r="K1190" s="20"/>
      <c r="L1190" s="5"/>
      <c r="M1190" s="5"/>
      <c r="N1190" s="5"/>
      <c r="O1190" s="5"/>
      <c r="P1190" s="5"/>
      <c r="Q1190" s="5"/>
      <c r="R1190" s="5"/>
      <c r="S1190" s="6"/>
      <c r="T1190" s="6"/>
      <c r="U1190" s="6"/>
      <c r="V1190" s="6"/>
      <c r="W1190" s="6"/>
      <c r="X1190" s="6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</row>
    <row r="1191" spans="1:221" ht="20" customHeight="1">
      <c r="A1191" s="3"/>
      <c r="B1191" s="2"/>
      <c r="C1191" s="3"/>
      <c r="D1191" s="3"/>
      <c r="E1191" s="3"/>
      <c r="F1191" s="3"/>
      <c r="G1191" s="3"/>
      <c r="H1191" s="4"/>
      <c r="I1191" s="4"/>
      <c r="J1191" s="114"/>
      <c r="K1191" s="20"/>
      <c r="L1191" s="5"/>
      <c r="M1191" s="5"/>
      <c r="N1191" s="5"/>
      <c r="O1191" s="5"/>
      <c r="P1191" s="5"/>
      <c r="Q1191" s="5"/>
      <c r="R1191" s="5"/>
      <c r="S1191" s="6"/>
      <c r="T1191" s="6"/>
      <c r="U1191" s="6"/>
      <c r="V1191" s="6"/>
      <c r="W1191" s="6"/>
      <c r="X1191" s="6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</row>
    <row r="1192" spans="1:221" ht="20" customHeight="1">
      <c r="A1192" s="3"/>
      <c r="B1192" s="2"/>
      <c r="C1192" s="3"/>
      <c r="D1192" s="3"/>
      <c r="E1192" s="3"/>
      <c r="F1192" s="3"/>
      <c r="G1192" s="3"/>
      <c r="H1192" s="4"/>
      <c r="I1192" s="4"/>
      <c r="J1192" s="114"/>
      <c r="K1192" s="20"/>
      <c r="L1192" s="5"/>
      <c r="M1192" s="5"/>
      <c r="N1192" s="5"/>
      <c r="O1192" s="5"/>
      <c r="P1192" s="5"/>
      <c r="Q1192" s="5"/>
      <c r="R1192" s="5"/>
      <c r="S1192" s="6"/>
      <c r="T1192" s="6"/>
      <c r="U1192" s="6"/>
      <c r="V1192" s="6"/>
      <c r="W1192" s="6"/>
      <c r="X1192" s="6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</row>
    <row r="1193" spans="1:221" ht="20" customHeight="1">
      <c r="A1193" s="3"/>
      <c r="B1193" s="2"/>
      <c r="C1193" s="3"/>
      <c r="D1193" s="3"/>
      <c r="E1193" s="3"/>
      <c r="F1193" s="3"/>
      <c r="G1193" s="3"/>
      <c r="H1193" s="4"/>
      <c r="I1193" s="4"/>
      <c r="J1193" s="114"/>
      <c r="K1193" s="20"/>
      <c r="L1193" s="5"/>
      <c r="M1193" s="5"/>
      <c r="N1193" s="5"/>
      <c r="O1193" s="5"/>
      <c r="P1193" s="5"/>
      <c r="Q1193" s="5"/>
      <c r="R1193" s="5"/>
      <c r="S1193" s="6"/>
      <c r="T1193" s="6"/>
      <c r="U1193" s="6"/>
      <c r="V1193" s="6"/>
      <c r="W1193" s="6"/>
      <c r="X1193" s="6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</row>
    <row r="1194" spans="1:221" ht="20" customHeight="1">
      <c r="A1194" s="3"/>
      <c r="B1194" s="2"/>
      <c r="C1194" s="3"/>
      <c r="D1194" s="3"/>
      <c r="E1194" s="3"/>
      <c r="F1194" s="3"/>
      <c r="G1194" s="3"/>
      <c r="H1194" s="4"/>
      <c r="I1194" s="4"/>
      <c r="J1194" s="114"/>
      <c r="K1194" s="20"/>
      <c r="L1194" s="5"/>
      <c r="M1194" s="5"/>
      <c r="N1194" s="5"/>
      <c r="O1194" s="5"/>
      <c r="P1194" s="5"/>
      <c r="Q1194" s="5"/>
      <c r="R1194" s="5"/>
      <c r="S1194" s="6"/>
      <c r="T1194" s="6"/>
      <c r="U1194" s="6"/>
      <c r="V1194" s="6"/>
      <c r="W1194" s="6"/>
      <c r="X1194" s="6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</row>
    <row r="1195" spans="1:221" ht="20" customHeight="1">
      <c r="A1195" s="3"/>
      <c r="B1195" s="2"/>
      <c r="C1195" s="3"/>
      <c r="D1195" s="3"/>
      <c r="E1195" s="3"/>
      <c r="F1195" s="3"/>
      <c r="G1195" s="3"/>
      <c r="H1195" s="4"/>
      <c r="I1195" s="4"/>
      <c r="J1195" s="114"/>
      <c r="K1195" s="20"/>
      <c r="L1195" s="5"/>
      <c r="M1195" s="5"/>
      <c r="N1195" s="5"/>
      <c r="O1195" s="5"/>
      <c r="P1195" s="5"/>
      <c r="Q1195" s="5"/>
      <c r="R1195" s="5"/>
      <c r="S1195" s="6"/>
      <c r="T1195" s="6"/>
      <c r="U1195" s="6"/>
      <c r="V1195" s="6"/>
      <c r="W1195" s="6"/>
      <c r="X1195" s="6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</row>
    <row r="1196" spans="1:221" ht="20" customHeight="1">
      <c r="A1196" s="3"/>
      <c r="B1196" s="2"/>
      <c r="C1196" s="3"/>
      <c r="D1196" s="3"/>
      <c r="E1196" s="3"/>
      <c r="F1196" s="3"/>
      <c r="G1196" s="3"/>
      <c r="H1196" s="4"/>
      <c r="I1196" s="4"/>
      <c r="J1196" s="114"/>
      <c r="K1196" s="20"/>
      <c r="L1196" s="5"/>
      <c r="M1196" s="5"/>
      <c r="N1196" s="5"/>
      <c r="O1196" s="5"/>
      <c r="P1196" s="5"/>
      <c r="Q1196" s="5"/>
      <c r="R1196" s="5"/>
      <c r="S1196" s="6"/>
      <c r="T1196" s="6"/>
      <c r="U1196" s="6"/>
      <c r="V1196" s="6"/>
      <c r="W1196" s="6"/>
      <c r="X1196" s="6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</row>
    <row r="1197" spans="1:221" ht="20" customHeight="1">
      <c r="A1197" s="3"/>
      <c r="B1197" s="2"/>
      <c r="C1197" s="3"/>
      <c r="D1197" s="3"/>
      <c r="E1197" s="3"/>
      <c r="F1197" s="3"/>
      <c r="G1197" s="3"/>
      <c r="H1197" s="4"/>
      <c r="I1197" s="4"/>
      <c r="J1197" s="114"/>
      <c r="K1197" s="20"/>
      <c r="L1197" s="5"/>
      <c r="M1197" s="5"/>
      <c r="N1197" s="5"/>
      <c r="O1197" s="5"/>
      <c r="P1197" s="5"/>
      <c r="Q1197" s="5"/>
      <c r="R1197" s="5"/>
      <c r="S1197" s="6"/>
      <c r="T1197" s="6"/>
      <c r="U1197" s="6"/>
      <c r="V1197" s="6"/>
      <c r="W1197" s="6"/>
      <c r="X1197" s="6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</row>
    <row r="1198" spans="1:221" ht="20" customHeight="1">
      <c r="A1198" s="3"/>
      <c r="B1198" s="2"/>
      <c r="C1198" s="3"/>
      <c r="D1198" s="3"/>
      <c r="E1198" s="3"/>
      <c r="F1198" s="3"/>
      <c r="G1198" s="3"/>
      <c r="H1198" s="4"/>
      <c r="I1198" s="4"/>
      <c r="J1198" s="114"/>
      <c r="K1198" s="20"/>
      <c r="L1198" s="5"/>
      <c r="M1198" s="5"/>
      <c r="N1198" s="5"/>
      <c r="O1198" s="5"/>
      <c r="P1198" s="5"/>
      <c r="Q1198" s="5"/>
      <c r="R1198" s="5"/>
      <c r="S1198" s="6"/>
      <c r="T1198" s="6"/>
      <c r="U1198" s="6"/>
      <c r="V1198" s="6"/>
      <c r="W1198" s="6"/>
      <c r="X1198" s="6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</row>
    <row r="1199" spans="1:221" ht="20" customHeight="1">
      <c r="A1199" s="3"/>
      <c r="B1199" s="2"/>
      <c r="C1199" s="3"/>
      <c r="D1199" s="3"/>
      <c r="E1199" s="3"/>
      <c r="F1199" s="3"/>
      <c r="G1199" s="3"/>
      <c r="H1199" s="4"/>
      <c r="I1199" s="4"/>
      <c r="J1199" s="114"/>
      <c r="K1199" s="20"/>
      <c r="L1199" s="5"/>
      <c r="M1199" s="5"/>
      <c r="N1199" s="5"/>
      <c r="O1199" s="5"/>
      <c r="P1199" s="5"/>
      <c r="Q1199" s="5"/>
      <c r="R1199" s="5"/>
      <c r="S1199" s="6"/>
      <c r="T1199" s="6"/>
      <c r="U1199" s="6"/>
      <c r="V1199" s="6"/>
      <c r="W1199" s="6"/>
      <c r="X1199" s="6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</row>
    <row r="1200" spans="1:221" ht="20" customHeight="1">
      <c r="A1200" s="3"/>
      <c r="B1200" s="2"/>
      <c r="C1200" s="3"/>
      <c r="D1200" s="3"/>
      <c r="E1200" s="3"/>
      <c r="F1200" s="3"/>
      <c r="G1200" s="3"/>
      <c r="H1200" s="4"/>
      <c r="I1200" s="4"/>
      <c r="J1200" s="114"/>
      <c r="K1200" s="20"/>
      <c r="L1200" s="5"/>
      <c r="M1200" s="5"/>
      <c r="N1200" s="5"/>
      <c r="O1200" s="5"/>
      <c r="P1200" s="5"/>
      <c r="Q1200" s="5"/>
      <c r="R1200" s="5"/>
      <c r="S1200" s="6"/>
      <c r="T1200" s="6"/>
      <c r="U1200" s="6"/>
      <c r="V1200" s="6"/>
      <c r="W1200" s="6"/>
      <c r="X1200" s="6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</row>
    <row r="1201" spans="1:221" ht="20" customHeight="1">
      <c r="A1201" s="3"/>
      <c r="B1201" s="2"/>
      <c r="C1201" s="3"/>
      <c r="D1201" s="3"/>
      <c r="E1201" s="3"/>
      <c r="F1201" s="3"/>
      <c r="G1201" s="3"/>
      <c r="H1201" s="4"/>
      <c r="I1201" s="4"/>
      <c r="J1201" s="114"/>
      <c r="K1201" s="20"/>
      <c r="L1201" s="5"/>
      <c r="M1201" s="5"/>
      <c r="N1201" s="5"/>
      <c r="O1201" s="5"/>
      <c r="P1201" s="5"/>
      <c r="Q1201" s="5"/>
      <c r="R1201" s="5"/>
      <c r="S1201" s="6"/>
      <c r="T1201" s="6"/>
      <c r="U1201" s="6"/>
      <c r="V1201" s="6"/>
      <c r="W1201" s="6"/>
      <c r="X1201" s="6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</row>
    <row r="1202" spans="1:221" ht="20" customHeight="1">
      <c r="A1202" s="3"/>
      <c r="B1202" s="2"/>
      <c r="C1202" s="3"/>
      <c r="D1202" s="3"/>
      <c r="E1202" s="3"/>
      <c r="F1202" s="3"/>
      <c r="G1202" s="3"/>
      <c r="H1202" s="4"/>
      <c r="I1202" s="4"/>
      <c r="J1202" s="114"/>
      <c r="K1202" s="20"/>
      <c r="L1202" s="5"/>
      <c r="M1202" s="5"/>
      <c r="N1202" s="5"/>
      <c r="O1202" s="5"/>
      <c r="P1202" s="5"/>
      <c r="Q1202" s="5"/>
      <c r="R1202" s="5"/>
      <c r="S1202" s="6"/>
      <c r="T1202" s="6"/>
      <c r="U1202" s="6"/>
      <c r="V1202" s="6"/>
      <c r="W1202" s="6"/>
      <c r="X1202" s="6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</row>
    <row r="1203" spans="1:221" ht="20" customHeight="1">
      <c r="A1203" s="3"/>
      <c r="B1203" s="2"/>
      <c r="C1203" s="3"/>
      <c r="D1203" s="3"/>
      <c r="E1203" s="3"/>
      <c r="F1203" s="3"/>
      <c r="G1203" s="3"/>
      <c r="H1203" s="4"/>
      <c r="I1203" s="4"/>
      <c r="J1203" s="114"/>
      <c r="K1203" s="20"/>
      <c r="L1203" s="5"/>
      <c r="M1203" s="5"/>
      <c r="N1203" s="5"/>
      <c r="O1203" s="5"/>
      <c r="P1203" s="5"/>
      <c r="Q1203" s="5"/>
      <c r="R1203" s="5"/>
      <c r="S1203" s="6"/>
      <c r="T1203" s="6"/>
      <c r="U1203" s="6"/>
      <c r="V1203" s="6"/>
      <c r="W1203" s="6"/>
      <c r="X1203" s="6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</row>
    <row r="1204" spans="1:221" ht="20" customHeight="1">
      <c r="A1204" s="3"/>
      <c r="B1204" s="2"/>
      <c r="C1204" s="3"/>
      <c r="D1204" s="3"/>
      <c r="E1204" s="3"/>
      <c r="F1204" s="3"/>
      <c r="G1204" s="3"/>
      <c r="H1204" s="4"/>
      <c r="I1204" s="4"/>
      <c r="J1204" s="114"/>
      <c r="K1204" s="20"/>
      <c r="L1204" s="5"/>
      <c r="M1204" s="5"/>
      <c r="N1204" s="5"/>
      <c r="O1204" s="5"/>
      <c r="P1204" s="5"/>
      <c r="Q1204" s="5"/>
      <c r="R1204" s="5"/>
      <c r="S1204" s="6"/>
      <c r="T1204" s="6"/>
      <c r="U1204" s="6"/>
      <c r="V1204" s="6"/>
      <c r="W1204" s="6"/>
      <c r="X1204" s="6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</row>
    <row r="1205" spans="1:221" ht="20" customHeight="1">
      <c r="A1205" s="3"/>
      <c r="B1205" s="2"/>
      <c r="C1205" s="3"/>
      <c r="D1205" s="3"/>
      <c r="E1205" s="3"/>
      <c r="F1205" s="3"/>
      <c r="G1205" s="3"/>
      <c r="H1205" s="4"/>
      <c r="I1205" s="4"/>
      <c r="J1205" s="114"/>
      <c r="K1205" s="20"/>
      <c r="L1205" s="5"/>
      <c r="M1205" s="5"/>
      <c r="N1205" s="5"/>
      <c r="O1205" s="5"/>
      <c r="P1205" s="5"/>
      <c r="Q1205" s="5"/>
      <c r="R1205" s="5"/>
      <c r="S1205" s="6"/>
      <c r="T1205" s="6"/>
      <c r="U1205" s="6"/>
      <c r="V1205" s="6"/>
      <c r="W1205" s="6"/>
      <c r="X1205" s="6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</row>
    <row r="1206" spans="1:221" ht="20" customHeight="1">
      <c r="A1206" s="3"/>
      <c r="B1206" s="2"/>
      <c r="C1206" s="3"/>
      <c r="D1206" s="3"/>
      <c r="E1206" s="3"/>
      <c r="F1206" s="3"/>
      <c r="G1206" s="3"/>
      <c r="H1206" s="4"/>
      <c r="I1206" s="4"/>
      <c r="J1206" s="114"/>
      <c r="K1206" s="20"/>
      <c r="L1206" s="5"/>
      <c r="M1206" s="5"/>
      <c r="N1206" s="5"/>
      <c r="O1206" s="5"/>
      <c r="P1206" s="5"/>
      <c r="Q1206" s="5"/>
      <c r="R1206" s="5"/>
      <c r="S1206" s="6"/>
      <c r="T1206" s="6"/>
      <c r="U1206" s="6"/>
      <c r="V1206" s="6"/>
      <c r="W1206" s="6"/>
      <c r="X1206" s="6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</row>
    <row r="1207" spans="1:221" ht="20" customHeight="1">
      <c r="A1207" s="3"/>
      <c r="B1207" s="2"/>
      <c r="C1207" s="3"/>
      <c r="D1207" s="3"/>
      <c r="E1207" s="3"/>
      <c r="F1207" s="3"/>
      <c r="G1207" s="3"/>
      <c r="H1207" s="4"/>
      <c r="I1207" s="4"/>
      <c r="J1207" s="114"/>
      <c r="K1207" s="20"/>
      <c r="L1207" s="5"/>
      <c r="M1207" s="5"/>
      <c r="N1207" s="5"/>
      <c r="O1207" s="5"/>
      <c r="P1207" s="5"/>
      <c r="Q1207" s="5"/>
      <c r="R1207" s="5"/>
      <c r="S1207" s="6"/>
      <c r="T1207" s="6"/>
      <c r="U1207" s="6"/>
      <c r="V1207" s="6"/>
      <c r="W1207" s="6"/>
      <c r="X1207" s="6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</row>
    <row r="1208" spans="1:221" ht="20" customHeight="1">
      <c r="A1208" s="3"/>
      <c r="B1208" s="2"/>
      <c r="C1208" s="3"/>
      <c r="D1208" s="3"/>
      <c r="E1208" s="3"/>
      <c r="F1208" s="3"/>
      <c r="G1208" s="3"/>
      <c r="H1208" s="4"/>
      <c r="I1208" s="4"/>
      <c r="J1208" s="114"/>
      <c r="K1208" s="20"/>
      <c r="L1208" s="5"/>
      <c r="M1208" s="5"/>
      <c r="N1208" s="5"/>
      <c r="O1208" s="5"/>
      <c r="P1208" s="5"/>
      <c r="Q1208" s="5"/>
      <c r="R1208" s="5"/>
      <c r="S1208" s="6"/>
      <c r="T1208" s="6"/>
      <c r="U1208" s="6"/>
      <c r="V1208" s="6"/>
      <c r="W1208" s="6"/>
      <c r="X1208" s="6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</row>
    <row r="1209" spans="1:221" ht="20" customHeight="1">
      <c r="A1209" s="3"/>
      <c r="B1209" s="2"/>
      <c r="C1209" s="3"/>
      <c r="D1209" s="3"/>
      <c r="E1209" s="3"/>
      <c r="F1209" s="3"/>
      <c r="G1209" s="3"/>
      <c r="H1209" s="4"/>
      <c r="I1209" s="4"/>
      <c r="J1209" s="114"/>
      <c r="K1209" s="20"/>
      <c r="L1209" s="5"/>
      <c r="M1209" s="5"/>
      <c r="N1209" s="5"/>
      <c r="O1209" s="5"/>
      <c r="P1209" s="5"/>
      <c r="Q1209" s="5"/>
      <c r="R1209" s="5"/>
      <c r="S1209" s="6"/>
      <c r="T1209" s="6"/>
      <c r="U1209" s="6"/>
      <c r="V1209" s="6"/>
      <c r="W1209" s="6"/>
      <c r="X1209" s="6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</row>
    <row r="1210" spans="1:221" ht="20" customHeight="1">
      <c r="A1210" s="3"/>
      <c r="B1210" s="2"/>
      <c r="C1210" s="3"/>
      <c r="D1210" s="3"/>
      <c r="E1210" s="3"/>
      <c r="F1210" s="3"/>
      <c r="G1210" s="3"/>
      <c r="H1210" s="4"/>
      <c r="I1210" s="4"/>
      <c r="J1210" s="114"/>
      <c r="K1210" s="20"/>
      <c r="L1210" s="5"/>
      <c r="M1210" s="5"/>
      <c r="N1210" s="5"/>
      <c r="O1210" s="5"/>
      <c r="P1210" s="5"/>
      <c r="Q1210" s="5"/>
      <c r="R1210" s="5"/>
      <c r="S1210" s="6"/>
      <c r="T1210" s="6"/>
      <c r="U1210" s="6"/>
      <c r="V1210" s="6"/>
      <c r="W1210" s="6"/>
      <c r="X1210" s="6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</row>
    <row r="1211" spans="1:221" ht="20" customHeight="1">
      <c r="A1211" s="3"/>
      <c r="B1211" s="2"/>
      <c r="C1211" s="3"/>
      <c r="D1211" s="3"/>
      <c r="E1211" s="3"/>
      <c r="F1211" s="3"/>
      <c r="G1211" s="3"/>
      <c r="H1211" s="4"/>
      <c r="I1211" s="4"/>
      <c r="J1211" s="114"/>
      <c r="K1211" s="20"/>
      <c r="L1211" s="5"/>
      <c r="M1211" s="5"/>
      <c r="N1211" s="5"/>
      <c r="O1211" s="5"/>
      <c r="P1211" s="5"/>
      <c r="Q1211" s="5"/>
      <c r="R1211" s="5"/>
      <c r="S1211" s="6"/>
      <c r="T1211" s="6"/>
      <c r="U1211" s="6"/>
      <c r="V1211" s="6"/>
      <c r="W1211" s="6"/>
      <c r="X1211" s="6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</row>
    <row r="1212" spans="1:221" ht="20" customHeight="1">
      <c r="A1212" s="3"/>
      <c r="B1212" s="2"/>
      <c r="C1212" s="3"/>
      <c r="D1212" s="3"/>
      <c r="E1212" s="3"/>
      <c r="F1212" s="3"/>
      <c r="G1212" s="3"/>
      <c r="H1212" s="4"/>
      <c r="I1212" s="4"/>
      <c r="J1212" s="114"/>
      <c r="K1212" s="20"/>
      <c r="L1212" s="5"/>
      <c r="M1212" s="5"/>
      <c r="N1212" s="5"/>
      <c r="O1212" s="5"/>
      <c r="P1212" s="5"/>
      <c r="Q1212" s="5"/>
      <c r="R1212" s="5"/>
      <c r="S1212" s="6"/>
      <c r="T1212" s="6"/>
      <c r="U1212" s="6"/>
      <c r="V1212" s="6"/>
      <c r="W1212" s="6"/>
      <c r="X1212" s="6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</row>
    <row r="1213" spans="1:221" ht="20" customHeight="1">
      <c r="A1213" s="3"/>
      <c r="B1213" s="2"/>
      <c r="C1213" s="3"/>
      <c r="D1213" s="3"/>
      <c r="E1213" s="3"/>
      <c r="F1213" s="3"/>
      <c r="G1213" s="3"/>
      <c r="H1213" s="4"/>
      <c r="I1213" s="4"/>
      <c r="J1213" s="114"/>
      <c r="K1213" s="20"/>
      <c r="L1213" s="5"/>
      <c r="M1213" s="5"/>
      <c r="N1213" s="5"/>
      <c r="O1213" s="5"/>
      <c r="P1213" s="5"/>
      <c r="Q1213" s="5"/>
      <c r="R1213" s="5"/>
      <c r="S1213" s="6"/>
      <c r="T1213" s="6"/>
      <c r="U1213" s="6"/>
      <c r="V1213" s="6"/>
      <c r="W1213" s="6"/>
      <c r="X1213" s="6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</row>
    <row r="1214" spans="1:221" ht="20" customHeight="1">
      <c r="A1214" s="3"/>
      <c r="B1214" s="2"/>
      <c r="C1214" s="3"/>
      <c r="D1214" s="3"/>
      <c r="E1214" s="3"/>
      <c r="F1214" s="3"/>
      <c r="G1214" s="3"/>
      <c r="H1214" s="4"/>
      <c r="I1214" s="4"/>
      <c r="J1214" s="114"/>
      <c r="K1214" s="20"/>
      <c r="L1214" s="5"/>
      <c r="M1214" s="5"/>
      <c r="N1214" s="5"/>
      <c r="O1214" s="5"/>
      <c r="P1214" s="5"/>
      <c r="Q1214" s="5"/>
      <c r="R1214" s="5"/>
      <c r="S1214" s="6"/>
      <c r="T1214" s="6"/>
      <c r="U1214" s="6"/>
      <c r="V1214" s="6"/>
      <c r="W1214" s="6"/>
      <c r="X1214" s="6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</row>
    <row r="1215" spans="1:221" ht="20" customHeight="1">
      <c r="A1215" s="3"/>
      <c r="B1215" s="2"/>
      <c r="C1215" s="3"/>
      <c r="D1215" s="3"/>
      <c r="E1215" s="3"/>
      <c r="F1215" s="3"/>
      <c r="G1215" s="3"/>
      <c r="H1215" s="4"/>
      <c r="I1215" s="4"/>
      <c r="J1215" s="114"/>
      <c r="K1215" s="20"/>
      <c r="L1215" s="5"/>
      <c r="M1215" s="5"/>
      <c r="N1215" s="5"/>
      <c r="O1215" s="5"/>
      <c r="P1215" s="5"/>
      <c r="Q1215" s="5"/>
      <c r="R1215" s="5"/>
      <c r="S1215" s="6"/>
      <c r="T1215" s="6"/>
      <c r="U1215" s="6"/>
      <c r="V1215" s="6"/>
      <c r="W1215" s="6"/>
      <c r="X1215" s="6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</row>
    <row r="1216" spans="1:221" ht="20" customHeight="1">
      <c r="A1216" s="3"/>
      <c r="B1216" s="2"/>
      <c r="C1216" s="3"/>
      <c r="D1216" s="3"/>
      <c r="E1216" s="3"/>
      <c r="F1216" s="3"/>
      <c r="G1216" s="3"/>
      <c r="H1216" s="4"/>
      <c r="I1216" s="4"/>
      <c r="J1216" s="114"/>
      <c r="K1216" s="20"/>
      <c r="L1216" s="5"/>
      <c r="M1216" s="5"/>
      <c r="N1216" s="5"/>
      <c r="O1216" s="5"/>
      <c r="P1216" s="5"/>
      <c r="Q1216" s="5"/>
      <c r="R1216" s="5"/>
      <c r="S1216" s="6"/>
      <c r="T1216" s="6"/>
      <c r="U1216" s="6"/>
      <c r="V1216" s="6"/>
      <c r="W1216" s="6"/>
      <c r="X1216" s="6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</row>
    <row r="1217" spans="1:221" ht="20" customHeight="1">
      <c r="A1217" s="3"/>
      <c r="B1217" s="2"/>
      <c r="C1217" s="3"/>
      <c r="D1217" s="3"/>
      <c r="E1217" s="3"/>
      <c r="F1217" s="3"/>
      <c r="G1217" s="3"/>
      <c r="H1217" s="4"/>
      <c r="I1217" s="4"/>
      <c r="J1217" s="114"/>
      <c r="K1217" s="20"/>
      <c r="L1217" s="5"/>
      <c r="M1217" s="5"/>
      <c r="N1217" s="5"/>
      <c r="O1217" s="5"/>
      <c r="P1217" s="5"/>
      <c r="Q1217" s="5"/>
      <c r="R1217" s="5"/>
      <c r="S1217" s="6"/>
      <c r="T1217" s="6"/>
      <c r="U1217" s="6"/>
      <c r="V1217" s="6"/>
      <c r="W1217" s="6"/>
      <c r="X1217" s="6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</row>
    <row r="1218" spans="1:221" ht="20" customHeight="1">
      <c r="A1218" s="3"/>
      <c r="B1218" s="2"/>
      <c r="C1218" s="3"/>
      <c r="D1218" s="3"/>
      <c r="E1218" s="3"/>
      <c r="F1218" s="3"/>
      <c r="G1218" s="3"/>
      <c r="H1218" s="4"/>
      <c r="I1218" s="4"/>
      <c r="J1218" s="114"/>
      <c r="K1218" s="20"/>
      <c r="L1218" s="5"/>
      <c r="M1218" s="5"/>
      <c r="N1218" s="5"/>
      <c r="O1218" s="5"/>
      <c r="P1218" s="5"/>
      <c r="Q1218" s="5"/>
      <c r="R1218" s="5"/>
      <c r="S1218" s="6"/>
      <c r="T1218" s="6"/>
      <c r="U1218" s="6"/>
      <c r="V1218" s="6"/>
      <c r="W1218" s="6"/>
      <c r="X1218" s="6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</row>
    <row r="1219" spans="1:221" ht="20" customHeight="1">
      <c r="A1219" s="3"/>
      <c r="B1219" s="2"/>
      <c r="C1219" s="3"/>
      <c r="D1219" s="3"/>
      <c r="E1219" s="3"/>
      <c r="F1219" s="3"/>
      <c r="G1219" s="3"/>
      <c r="H1219" s="4"/>
      <c r="I1219" s="4"/>
      <c r="J1219" s="114"/>
      <c r="K1219" s="20"/>
      <c r="L1219" s="5"/>
      <c r="M1219" s="5"/>
      <c r="N1219" s="5"/>
      <c r="O1219" s="5"/>
      <c r="P1219" s="5"/>
      <c r="Q1219" s="5"/>
      <c r="R1219" s="5"/>
      <c r="S1219" s="6"/>
      <c r="T1219" s="6"/>
      <c r="U1219" s="6"/>
      <c r="V1219" s="6"/>
      <c r="W1219" s="6"/>
      <c r="X1219" s="6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</row>
    <row r="1220" spans="1:221" ht="20" customHeight="1">
      <c r="A1220" s="3"/>
      <c r="B1220" s="2"/>
      <c r="C1220" s="3"/>
      <c r="D1220" s="3"/>
      <c r="E1220" s="3"/>
      <c r="F1220" s="3"/>
      <c r="G1220" s="3"/>
      <c r="H1220" s="4"/>
      <c r="I1220" s="4"/>
      <c r="J1220" s="114"/>
      <c r="K1220" s="20"/>
      <c r="L1220" s="5"/>
      <c r="M1220" s="5"/>
      <c r="N1220" s="5"/>
      <c r="O1220" s="5"/>
      <c r="P1220" s="5"/>
      <c r="Q1220" s="5"/>
      <c r="R1220" s="5"/>
      <c r="S1220" s="6"/>
      <c r="T1220" s="6"/>
      <c r="U1220" s="6"/>
      <c r="V1220" s="6"/>
      <c r="W1220" s="6"/>
      <c r="X1220" s="6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</row>
    <row r="1221" spans="1:221" ht="20" customHeight="1">
      <c r="A1221" s="3"/>
      <c r="B1221" s="2"/>
      <c r="C1221" s="3"/>
      <c r="D1221" s="3"/>
      <c r="E1221" s="3"/>
      <c r="F1221" s="3"/>
      <c r="G1221" s="3"/>
      <c r="H1221" s="4"/>
      <c r="I1221" s="4"/>
      <c r="J1221" s="114"/>
      <c r="K1221" s="20"/>
      <c r="L1221" s="5"/>
      <c r="M1221" s="5"/>
      <c r="N1221" s="5"/>
      <c r="O1221" s="5"/>
      <c r="P1221" s="5"/>
      <c r="Q1221" s="5"/>
      <c r="R1221" s="5"/>
      <c r="S1221" s="6"/>
      <c r="T1221" s="6"/>
      <c r="U1221" s="6"/>
      <c r="V1221" s="6"/>
      <c r="W1221" s="6"/>
      <c r="X1221" s="6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</row>
    <row r="1222" spans="1:221" ht="20" customHeight="1">
      <c r="A1222" s="3"/>
      <c r="B1222" s="2"/>
      <c r="C1222" s="3"/>
      <c r="D1222" s="3"/>
      <c r="E1222" s="3"/>
      <c r="F1222" s="3"/>
      <c r="G1222" s="3"/>
      <c r="H1222" s="4"/>
      <c r="I1222" s="4"/>
      <c r="J1222" s="114"/>
      <c r="K1222" s="20"/>
      <c r="L1222" s="5"/>
      <c r="M1222" s="5"/>
      <c r="N1222" s="5"/>
      <c r="O1222" s="5"/>
      <c r="P1222" s="5"/>
      <c r="Q1222" s="5"/>
      <c r="R1222" s="5"/>
      <c r="S1222" s="6"/>
      <c r="T1222" s="6"/>
      <c r="U1222" s="6"/>
      <c r="V1222" s="6"/>
      <c r="W1222" s="6"/>
      <c r="X1222" s="6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</row>
    <row r="1223" spans="1:221" ht="20" customHeight="1">
      <c r="A1223" s="3"/>
      <c r="B1223" s="2"/>
      <c r="C1223" s="3"/>
      <c r="D1223" s="3"/>
      <c r="E1223" s="3"/>
      <c r="F1223" s="3"/>
      <c r="G1223" s="3"/>
      <c r="H1223" s="4"/>
      <c r="I1223" s="4"/>
      <c r="J1223" s="114"/>
      <c r="K1223" s="20"/>
      <c r="L1223" s="5"/>
      <c r="M1223" s="5"/>
      <c r="N1223" s="5"/>
      <c r="O1223" s="5"/>
      <c r="P1223" s="5"/>
      <c r="Q1223" s="5"/>
      <c r="R1223" s="5"/>
      <c r="S1223" s="6"/>
      <c r="T1223" s="6"/>
      <c r="U1223" s="6"/>
      <c r="V1223" s="6"/>
      <c r="W1223" s="6"/>
      <c r="X1223" s="6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</row>
    <row r="1224" spans="1:221" ht="20" customHeight="1">
      <c r="A1224" s="3"/>
      <c r="B1224" s="2"/>
      <c r="C1224" s="3"/>
      <c r="D1224" s="3"/>
      <c r="E1224" s="3"/>
      <c r="F1224" s="3"/>
      <c r="G1224" s="3"/>
      <c r="H1224" s="4"/>
      <c r="I1224" s="4"/>
      <c r="J1224" s="114"/>
      <c r="K1224" s="20"/>
      <c r="L1224" s="5"/>
      <c r="M1224" s="5"/>
      <c r="N1224" s="5"/>
      <c r="O1224" s="5"/>
      <c r="P1224" s="5"/>
      <c r="Q1224" s="5"/>
      <c r="R1224" s="5"/>
      <c r="S1224" s="6"/>
      <c r="T1224" s="6"/>
      <c r="U1224" s="6"/>
      <c r="V1224" s="6"/>
      <c r="W1224" s="6"/>
      <c r="X1224" s="6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</row>
    <row r="1225" spans="1:221" ht="20" customHeight="1">
      <c r="A1225" s="3"/>
      <c r="B1225" s="2"/>
      <c r="C1225" s="3"/>
      <c r="D1225" s="3"/>
      <c r="E1225" s="3"/>
      <c r="F1225" s="3"/>
      <c r="G1225" s="3"/>
      <c r="H1225" s="4"/>
      <c r="I1225" s="4"/>
      <c r="J1225" s="114"/>
      <c r="K1225" s="20"/>
      <c r="L1225" s="5"/>
      <c r="M1225" s="5"/>
      <c r="N1225" s="5"/>
      <c r="O1225" s="5"/>
      <c r="P1225" s="5"/>
      <c r="Q1225" s="5"/>
      <c r="R1225" s="5"/>
      <c r="S1225" s="6"/>
      <c r="T1225" s="6"/>
      <c r="U1225" s="6"/>
      <c r="V1225" s="6"/>
      <c r="W1225" s="6"/>
      <c r="X1225" s="6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</row>
    <row r="1226" spans="1:221" ht="20" customHeight="1">
      <c r="A1226" s="3"/>
      <c r="B1226" s="2"/>
      <c r="C1226" s="3"/>
      <c r="D1226" s="3"/>
      <c r="E1226" s="3"/>
      <c r="F1226" s="3"/>
      <c r="G1226" s="3"/>
      <c r="H1226" s="4"/>
      <c r="I1226" s="4"/>
      <c r="J1226" s="114"/>
      <c r="K1226" s="20"/>
      <c r="L1226" s="5"/>
      <c r="M1226" s="5"/>
      <c r="N1226" s="5"/>
      <c r="O1226" s="5"/>
      <c r="P1226" s="5"/>
      <c r="Q1226" s="5"/>
      <c r="R1226" s="5"/>
      <c r="S1226" s="6"/>
      <c r="T1226" s="6"/>
      <c r="U1226" s="6"/>
      <c r="V1226" s="6"/>
      <c r="W1226" s="6"/>
      <c r="X1226" s="6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</row>
    <row r="1227" spans="1:221" ht="20" customHeight="1">
      <c r="A1227" s="3"/>
      <c r="B1227" s="2"/>
      <c r="C1227" s="3"/>
      <c r="D1227" s="3"/>
      <c r="E1227" s="3"/>
      <c r="F1227" s="3"/>
      <c r="G1227" s="3"/>
      <c r="H1227" s="4"/>
      <c r="I1227" s="4"/>
      <c r="J1227" s="114"/>
      <c r="K1227" s="20"/>
      <c r="L1227" s="5"/>
      <c r="M1227" s="5"/>
      <c r="N1227" s="5"/>
      <c r="O1227" s="5"/>
      <c r="P1227" s="5"/>
      <c r="Q1227" s="5"/>
      <c r="R1227" s="5"/>
      <c r="S1227" s="6"/>
      <c r="T1227" s="6"/>
      <c r="U1227" s="6"/>
      <c r="V1227" s="6"/>
      <c r="W1227" s="6"/>
      <c r="X1227" s="6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  <c r="HM1227" s="4"/>
    </row>
    <row r="1228" spans="1:221" ht="20" customHeight="1">
      <c r="A1228" s="3"/>
      <c r="B1228" s="2"/>
      <c r="C1228" s="3"/>
      <c r="D1228" s="3"/>
      <c r="E1228" s="3"/>
      <c r="F1228" s="3"/>
      <c r="G1228" s="3"/>
      <c r="H1228" s="4"/>
      <c r="I1228" s="4"/>
      <c r="J1228" s="114"/>
      <c r="K1228" s="20"/>
      <c r="L1228" s="5"/>
      <c r="M1228" s="5"/>
      <c r="N1228" s="5"/>
      <c r="O1228" s="5"/>
      <c r="P1228" s="5"/>
      <c r="Q1228" s="5"/>
      <c r="R1228" s="5"/>
      <c r="S1228" s="6"/>
      <c r="T1228" s="6"/>
      <c r="U1228" s="6"/>
      <c r="V1228" s="6"/>
      <c r="W1228" s="6"/>
      <c r="X1228" s="6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</row>
    <row r="1229" spans="1:221" ht="20" customHeight="1">
      <c r="A1229" s="3"/>
      <c r="B1229" s="2"/>
      <c r="C1229" s="3"/>
      <c r="D1229" s="3"/>
      <c r="E1229" s="3"/>
      <c r="F1229" s="3"/>
      <c r="G1229" s="3"/>
      <c r="H1229" s="4"/>
      <c r="I1229" s="4"/>
      <c r="J1229" s="114"/>
      <c r="K1229" s="20"/>
      <c r="L1229" s="5"/>
      <c r="M1229" s="5"/>
      <c r="N1229" s="5"/>
      <c r="O1229" s="5"/>
      <c r="P1229" s="5"/>
      <c r="Q1229" s="5"/>
      <c r="R1229" s="5"/>
      <c r="S1229" s="6"/>
      <c r="T1229" s="6"/>
      <c r="U1229" s="6"/>
      <c r="V1229" s="6"/>
      <c r="W1229" s="6"/>
      <c r="X1229" s="6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</row>
    <row r="1230" spans="1:221" ht="20" customHeight="1">
      <c r="A1230" s="3"/>
      <c r="B1230" s="2"/>
      <c r="C1230" s="3"/>
      <c r="D1230" s="3"/>
      <c r="E1230" s="3"/>
      <c r="F1230" s="3"/>
      <c r="G1230" s="3"/>
      <c r="H1230" s="4"/>
      <c r="I1230" s="4"/>
      <c r="J1230" s="114"/>
      <c r="K1230" s="20"/>
      <c r="L1230" s="5"/>
      <c r="M1230" s="5"/>
      <c r="N1230" s="5"/>
      <c r="O1230" s="5"/>
      <c r="P1230" s="5"/>
      <c r="Q1230" s="5"/>
      <c r="R1230" s="5"/>
      <c r="S1230" s="6"/>
      <c r="T1230" s="6"/>
      <c r="U1230" s="6"/>
      <c r="V1230" s="6"/>
      <c r="W1230" s="6"/>
      <c r="X1230" s="6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</row>
    <row r="1231" spans="1:221" ht="20" customHeight="1">
      <c r="A1231" s="3"/>
      <c r="B1231" s="2"/>
      <c r="C1231" s="3"/>
      <c r="D1231" s="3"/>
      <c r="E1231" s="3"/>
      <c r="F1231" s="3"/>
      <c r="G1231" s="3"/>
      <c r="H1231" s="4"/>
      <c r="I1231" s="4"/>
      <c r="J1231" s="114"/>
      <c r="K1231" s="20"/>
      <c r="L1231" s="5"/>
      <c r="M1231" s="5"/>
      <c r="N1231" s="5"/>
      <c r="O1231" s="5"/>
      <c r="P1231" s="5"/>
      <c r="Q1231" s="5"/>
      <c r="R1231" s="5"/>
      <c r="S1231" s="6"/>
      <c r="T1231" s="6"/>
      <c r="U1231" s="6"/>
      <c r="V1231" s="6"/>
      <c r="W1231" s="6"/>
      <c r="X1231" s="6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  <c r="HM1231" s="4"/>
    </row>
    <row r="1232" spans="1:221" ht="20" customHeight="1">
      <c r="A1232" s="3"/>
      <c r="B1232" s="2"/>
      <c r="C1232" s="3"/>
      <c r="D1232" s="3"/>
      <c r="E1232" s="3"/>
      <c r="F1232" s="3"/>
      <c r="G1232" s="3"/>
      <c r="H1232" s="4"/>
      <c r="I1232" s="4"/>
      <c r="J1232" s="114"/>
      <c r="K1232" s="20"/>
      <c r="L1232" s="5"/>
      <c r="M1232" s="5"/>
      <c r="N1232" s="5"/>
      <c r="O1232" s="5"/>
      <c r="P1232" s="5"/>
      <c r="Q1232" s="5"/>
      <c r="R1232" s="5"/>
      <c r="S1232" s="6"/>
      <c r="T1232" s="6"/>
      <c r="U1232" s="6"/>
      <c r="V1232" s="6"/>
      <c r="W1232" s="6"/>
      <c r="X1232" s="6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</row>
    <row r="1233" spans="1:221" ht="20" customHeight="1">
      <c r="A1233" s="3"/>
      <c r="B1233" s="2"/>
      <c r="C1233" s="3"/>
      <c r="D1233" s="3"/>
      <c r="E1233" s="3"/>
      <c r="F1233" s="3"/>
      <c r="G1233" s="3"/>
      <c r="H1233" s="4"/>
      <c r="I1233" s="4"/>
      <c r="J1233" s="114"/>
      <c r="K1233" s="20"/>
      <c r="L1233" s="5"/>
      <c r="M1233" s="5"/>
      <c r="N1233" s="5"/>
      <c r="O1233" s="5"/>
      <c r="P1233" s="5"/>
      <c r="Q1233" s="5"/>
      <c r="R1233" s="5"/>
      <c r="S1233" s="6"/>
      <c r="T1233" s="6"/>
      <c r="U1233" s="6"/>
      <c r="V1233" s="6"/>
      <c r="W1233" s="6"/>
      <c r="X1233" s="6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</row>
    <row r="1234" spans="1:221" ht="20" customHeight="1">
      <c r="A1234" s="3"/>
      <c r="B1234" s="2"/>
      <c r="C1234" s="3"/>
      <c r="D1234" s="3"/>
      <c r="E1234" s="3"/>
      <c r="F1234" s="3"/>
      <c r="G1234" s="3"/>
      <c r="H1234" s="4"/>
      <c r="I1234" s="4"/>
      <c r="J1234" s="114"/>
      <c r="K1234" s="20"/>
      <c r="L1234" s="5"/>
      <c r="M1234" s="5"/>
      <c r="N1234" s="5"/>
      <c r="O1234" s="5"/>
      <c r="P1234" s="5"/>
      <c r="Q1234" s="5"/>
      <c r="R1234" s="5"/>
      <c r="S1234" s="6"/>
      <c r="T1234" s="6"/>
      <c r="U1234" s="6"/>
      <c r="V1234" s="6"/>
      <c r="W1234" s="6"/>
      <c r="X1234" s="6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</row>
    <row r="1235" spans="1:221" ht="20" customHeight="1">
      <c r="A1235" s="3"/>
      <c r="B1235" s="2"/>
      <c r="C1235" s="3"/>
      <c r="D1235" s="3"/>
      <c r="E1235" s="3"/>
      <c r="F1235" s="3"/>
      <c r="G1235" s="3"/>
      <c r="H1235" s="4"/>
      <c r="I1235" s="4"/>
      <c r="J1235" s="114"/>
      <c r="K1235" s="20"/>
      <c r="L1235" s="5"/>
      <c r="M1235" s="5"/>
      <c r="N1235" s="5"/>
      <c r="O1235" s="5"/>
      <c r="P1235" s="5"/>
      <c r="Q1235" s="5"/>
      <c r="R1235" s="5"/>
      <c r="S1235" s="6"/>
      <c r="T1235" s="6"/>
      <c r="U1235" s="6"/>
      <c r="V1235" s="6"/>
      <c r="W1235" s="6"/>
      <c r="X1235" s="6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</row>
    <row r="1236" spans="1:221" ht="20" customHeight="1">
      <c r="A1236" s="3"/>
      <c r="B1236" s="2"/>
      <c r="C1236" s="3"/>
      <c r="D1236" s="3"/>
      <c r="E1236" s="3"/>
      <c r="F1236" s="3"/>
      <c r="G1236" s="3"/>
      <c r="H1236" s="4"/>
      <c r="I1236" s="4"/>
      <c r="J1236" s="114"/>
      <c r="K1236" s="20"/>
      <c r="L1236" s="5"/>
      <c r="M1236" s="5"/>
      <c r="N1236" s="5"/>
      <c r="O1236" s="5"/>
      <c r="P1236" s="5"/>
      <c r="Q1236" s="5"/>
      <c r="R1236" s="5"/>
      <c r="S1236" s="6"/>
      <c r="T1236" s="6"/>
      <c r="U1236" s="6"/>
      <c r="V1236" s="6"/>
      <c r="W1236" s="6"/>
      <c r="X1236" s="6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</row>
    <row r="1237" spans="1:221" ht="20" customHeight="1">
      <c r="A1237" s="3"/>
      <c r="B1237" s="2"/>
      <c r="C1237" s="3"/>
      <c r="D1237" s="3"/>
      <c r="E1237" s="3"/>
      <c r="F1237" s="3"/>
      <c r="G1237" s="3"/>
      <c r="H1237" s="4"/>
      <c r="I1237" s="4"/>
      <c r="J1237" s="114"/>
      <c r="K1237" s="20"/>
      <c r="L1237" s="5"/>
      <c r="M1237" s="5"/>
      <c r="N1237" s="5"/>
      <c r="O1237" s="5"/>
      <c r="P1237" s="5"/>
      <c r="Q1237" s="5"/>
      <c r="R1237" s="5"/>
      <c r="S1237" s="6"/>
      <c r="T1237" s="6"/>
      <c r="U1237" s="6"/>
      <c r="V1237" s="6"/>
      <c r="W1237" s="6"/>
      <c r="X1237" s="6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  <c r="HM1237" s="4"/>
    </row>
    <row r="1238" spans="1:221" ht="20" customHeight="1">
      <c r="A1238" s="3"/>
      <c r="B1238" s="2"/>
      <c r="C1238" s="3"/>
      <c r="D1238" s="3"/>
      <c r="E1238" s="3"/>
      <c r="F1238" s="3"/>
      <c r="G1238" s="3"/>
      <c r="H1238" s="4"/>
      <c r="I1238" s="4"/>
      <c r="J1238" s="114"/>
      <c r="K1238" s="20"/>
      <c r="L1238" s="5"/>
      <c r="M1238" s="5"/>
      <c r="N1238" s="5"/>
      <c r="O1238" s="5"/>
      <c r="P1238" s="5"/>
      <c r="Q1238" s="5"/>
      <c r="R1238" s="5"/>
      <c r="S1238" s="6"/>
      <c r="T1238" s="6"/>
      <c r="U1238" s="6"/>
      <c r="V1238" s="6"/>
      <c r="W1238" s="6"/>
      <c r="X1238" s="6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</row>
    <row r="1239" spans="1:221" ht="20" customHeight="1">
      <c r="A1239" s="3"/>
      <c r="B1239" s="2"/>
      <c r="C1239" s="3"/>
      <c r="D1239" s="3"/>
      <c r="E1239" s="3"/>
      <c r="F1239" s="3"/>
      <c r="G1239" s="3"/>
      <c r="H1239" s="4"/>
      <c r="I1239" s="4"/>
      <c r="J1239" s="114"/>
      <c r="K1239" s="20"/>
      <c r="L1239" s="5"/>
      <c r="M1239" s="5"/>
      <c r="N1239" s="5"/>
      <c r="O1239" s="5"/>
      <c r="P1239" s="5"/>
      <c r="Q1239" s="5"/>
      <c r="R1239" s="5"/>
      <c r="S1239" s="6"/>
      <c r="T1239" s="6"/>
      <c r="U1239" s="6"/>
      <c r="V1239" s="6"/>
      <c r="W1239" s="6"/>
      <c r="X1239" s="6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</row>
    <row r="1240" spans="1:221" ht="20" customHeight="1">
      <c r="A1240" s="3"/>
      <c r="B1240" s="2"/>
      <c r="C1240" s="3"/>
      <c r="D1240" s="3"/>
      <c r="E1240" s="3"/>
      <c r="F1240" s="3"/>
      <c r="G1240" s="3"/>
      <c r="H1240" s="4"/>
      <c r="I1240" s="4"/>
      <c r="J1240" s="114"/>
      <c r="K1240" s="20"/>
      <c r="L1240" s="5"/>
      <c r="M1240" s="5"/>
      <c r="N1240" s="5"/>
      <c r="O1240" s="5"/>
      <c r="P1240" s="5"/>
      <c r="Q1240" s="5"/>
      <c r="R1240" s="5"/>
      <c r="S1240" s="6"/>
      <c r="T1240" s="6"/>
      <c r="U1240" s="6"/>
      <c r="V1240" s="6"/>
      <c r="W1240" s="6"/>
      <c r="X1240" s="6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</row>
    <row r="1241" spans="1:221" ht="20" customHeight="1">
      <c r="A1241" s="3"/>
      <c r="B1241" s="2"/>
      <c r="C1241" s="3"/>
      <c r="D1241" s="3"/>
      <c r="E1241" s="3"/>
      <c r="F1241" s="3"/>
      <c r="G1241" s="3"/>
      <c r="H1241" s="4"/>
      <c r="I1241" s="4"/>
      <c r="J1241" s="114"/>
      <c r="K1241" s="20"/>
      <c r="L1241" s="5"/>
      <c r="M1241" s="5"/>
      <c r="N1241" s="5"/>
      <c r="O1241" s="5"/>
      <c r="P1241" s="5"/>
      <c r="Q1241" s="5"/>
      <c r="R1241" s="5"/>
      <c r="S1241" s="6"/>
      <c r="T1241" s="6"/>
      <c r="U1241" s="6"/>
      <c r="V1241" s="6"/>
      <c r="W1241" s="6"/>
      <c r="X1241" s="6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</row>
    <row r="1242" spans="1:221" ht="20" customHeight="1">
      <c r="A1242" s="3"/>
      <c r="B1242" s="2"/>
      <c r="C1242" s="3"/>
      <c r="D1242" s="3"/>
      <c r="E1242" s="3"/>
      <c r="F1242" s="3"/>
      <c r="G1242" s="3"/>
      <c r="H1242" s="4"/>
      <c r="I1242" s="4"/>
      <c r="J1242" s="114"/>
      <c r="K1242" s="20"/>
      <c r="L1242" s="5"/>
      <c r="M1242" s="5"/>
      <c r="N1242" s="5"/>
      <c r="O1242" s="5"/>
      <c r="P1242" s="5"/>
      <c r="Q1242" s="5"/>
      <c r="R1242" s="5"/>
      <c r="S1242" s="6"/>
      <c r="T1242" s="6"/>
      <c r="U1242" s="6"/>
      <c r="V1242" s="6"/>
      <c r="W1242" s="6"/>
      <c r="X1242" s="6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</row>
    <row r="1243" spans="1:221" ht="20" customHeight="1">
      <c r="A1243" s="3"/>
      <c r="B1243" s="2"/>
      <c r="C1243" s="3"/>
      <c r="D1243" s="3"/>
      <c r="E1243" s="3"/>
      <c r="F1243" s="3"/>
      <c r="G1243" s="3"/>
      <c r="H1243" s="4"/>
      <c r="I1243" s="4"/>
      <c r="J1243" s="114"/>
      <c r="K1243" s="20"/>
      <c r="L1243" s="5"/>
      <c r="M1243" s="5"/>
      <c r="N1243" s="5"/>
      <c r="O1243" s="5"/>
      <c r="P1243" s="5"/>
      <c r="Q1243" s="5"/>
      <c r="R1243" s="5"/>
      <c r="S1243" s="6"/>
      <c r="T1243" s="6"/>
      <c r="U1243" s="6"/>
      <c r="V1243" s="6"/>
      <c r="W1243" s="6"/>
      <c r="X1243" s="6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</row>
    <row r="1244" spans="1:221" ht="20" customHeight="1">
      <c r="A1244" s="3"/>
      <c r="B1244" s="2"/>
      <c r="C1244" s="3"/>
      <c r="D1244" s="3"/>
      <c r="E1244" s="3"/>
      <c r="F1244" s="3"/>
      <c r="G1244" s="3"/>
      <c r="H1244" s="4"/>
      <c r="I1244" s="4"/>
      <c r="J1244" s="114"/>
      <c r="K1244" s="20"/>
      <c r="L1244" s="5"/>
      <c r="M1244" s="5"/>
      <c r="N1244" s="5"/>
      <c r="O1244" s="5"/>
      <c r="P1244" s="5"/>
      <c r="Q1244" s="5"/>
      <c r="R1244" s="5"/>
      <c r="S1244" s="6"/>
      <c r="T1244" s="6"/>
      <c r="U1244" s="6"/>
      <c r="V1244" s="6"/>
      <c r="W1244" s="6"/>
      <c r="X1244" s="6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</row>
    <row r="1245" spans="1:221" ht="20" customHeight="1">
      <c r="A1245" s="3"/>
      <c r="B1245" s="2"/>
      <c r="C1245" s="3"/>
      <c r="D1245" s="3"/>
      <c r="E1245" s="3"/>
      <c r="F1245" s="3"/>
      <c r="G1245" s="3"/>
      <c r="H1245" s="4"/>
      <c r="I1245" s="4"/>
      <c r="J1245" s="114"/>
      <c r="K1245" s="20"/>
      <c r="L1245" s="5"/>
      <c r="M1245" s="5"/>
      <c r="N1245" s="5"/>
      <c r="O1245" s="5"/>
      <c r="P1245" s="5"/>
      <c r="Q1245" s="5"/>
      <c r="R1245" s="5"/>
      <c r="S1245" s="6"/>
      <c r="T1245" s="6"/>
      <c r="U1245" s="6"/>
      <c r="V1245" s="6"/>
      <c r="W1245" s="6"/>
      <c r="X1245" s="6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</row>
    <row r="1246" spans="1:221" ht="20" customHeight="1">
      <c r="A1246" s="3"/>
      <c r="B1246" s="2"/>
      <c r="C1246" s="3"/>
      <c r="D1246" s="3"/>
      <c r="E1246" s="3"/>
      <c r="F1246" s="3"/>
      <c r="G1246" s="3"/>
      <c r="H1246" s="4"/>
      <c r="I1246" s="4"/>
      <c r="J1246" s="114"/>
      <c r="K1246" s="20"/>
      <c r="L1246" s="5"/>
      <c r="M1246" s="5"/>
      <c r="N1246" s="5"/>
      <c r="O1246" s="5"/>
      <c r="P1246" s="5"/>
      <c r="Q1246" s="5"/>
      <c r="R1246" s="5"/>
      <c r="S1246" s="6"/>
      <c r="T1246" s="6"/>
      <c r="U1246" s="6"/>
      <c r="V1246" s="6"/>
      <c r="W1246" s="6"/>
      <c r="X1246" s="6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</row>
    <row r="1247" spans="1:221" ht="20" customHeight="1">
      <c r="A1247" s="3"/>
      <c r="B1247" s="2"/>
      <c r="C1247" s="3"/>
      <c r="D1247" s="3"/>
      <c r="E1247" s="3"/>
      <c r="F1247" s="3"/>
      <c r="G1247" s="3"/>
      <c r="H1247" s="4"/>
      <c r="I1247" s="4"/>
      <c r="J1247" s="114"/>
      <c r="K1247" s="20"/>
      <c r="L1247" s="5"/>
      <c r="M1247" s="5"/>
      <c r="N1247" s="5"/>
      <c r="O1247" s="5"/>
      <c r="P1247" s="5"/>
      <c r="Q1247" s="5"/>
      <c r="R1247" s="5"/>
      <c r="S1247" s="6"/>
      <c r="T1247" s="6"/>
      <c r="U1247" s="6"/>
      <c r="V1247" s="6"/>
      <c r="W1247" s="6"/>
      <c r="X1247" s="6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</row>
    <row r="1248" spans="1:221" ht="20" customHeight="1">
      <c r="A1248" s="3"/>
      <c r="B1248" s="2"/>
      <c r="C1248" s="3"/>
      <c r="D1248" s="3"/>
      <c r="E1248" s="3"/>
      <c r="F1248" s="3"/>
      <c r="G1248" s="3"/>
      <c r="H1248" s="4"/>
      <c r="I1248" s="4"/>
      <c r="J1248" s="114"/>
      <c r="K1248" s="20"/>
      <c r="L1248" s="5"/>
      <c r="M1248" s="5"/>
      <c r="N1248" s="5"/>
      <c r="O1248" s="5"/>
      <c r="P1248" s="5"/>
      <c r="Q1248" s="5"/>
      <c r="R1248" s="5"/>
      <c r="S1248" s="6"/>
      <c r="T1248" s="6"/>
      <c r="U1248" s="6"/>
      <c r="V1248" s="6"/>
      <c r="W1248" s="6"/>
      <c r="X1248" s="6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</row>
    <row r="1249" spans="1:221" ht="20" customHeight="1">
      <c r="A1249" s="3"/>
      <c r="B1249" s="2"/>
      <c r="C1249" s="3"/>
      <c r="D1249" s="3"/>
      <c r="E1249" s="3"/>
      <c r="F1249" s="3"/>
      <c r="G1249" s="3"/>
      <c r="H1249" s="4"/>
      <c r="I1249" s="4"/>
      <c r="J1249" s="114"/>
      <c r="K1249" s="20"/>
      <c r="L1249" s="5"/>
      <c r="M1249" s="5"/>
      <c r="N1249" s="5"/>
      <c r="O1249" s="5"/>
      <c r="P1249" s="5"/>
      <c r="Q1249" s="5"/>
      <c r="R1249" s="5"/>
      <c r="S1249" s="6"/>
      <c r="T1249" s="6"/>
      <c r="U1249" s="6"/>
      <c r="V1249" s="6"/>
      <c r="W1249" s="6"/>
      <c r="X1249" s="6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  <c r="HM1249" s="4"/>
    </row>
    <row r="1250" spans="1:221" ht="20" customHeight="1">
      <c r="A1250" s="3"/>
      <c r="B1250" s="2"/>
      <c r="C1250" s="3"/>
      <c r="D1250" s="3"/>
      <c r="E1250" s="3"/>
      <c r="F1250" s="3"/>
      <c r="G1250" s="3"/>
      <c r="H1250" s="4"/>
      <c r="I1250" s="4"/>
      <c r="J1250" s="114"/>
      <c r="K1250" s="20"/>
      <c r="L1250" s="5"/>
      <c r="M1250" s="5"/>
      <c r="N1250" s="5"/>
      <c r="O1250" s="5"/>
      <c r="P1250" s="5"/>
      <c r="Q1250" s="5"/>
      <c r="R1250" s="5"/>
      <c r="S1250" s="6"/>
      <c r="T1250" s="6"/>
      <c r="U1250" s="6"/>
      <c r="V1250" s="6"/>
      <c r="W1250" s="6"/>
      <c r="X1250" s="6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</row>
    <row r="1251" spans="1:221" ht="20" customHeight="1">
      <c r="A1251" s="3"/>
      <c r="B1251" s="2"/>
      <c r="C1251" s="3"/>
      <c r="D1251" s="3"/>
      <c r="E1251" s="3"/>
      <c r="F1251" s="3"/>
      <c r="G1251" s="3"/>
      <c r="H1251" s="4"/>
      <c r="I1251" s="4"/>
      <c r="J1251" s="114"/>
      <c r="K1251" s="20"/>
      <c r="L1251" s="5"/>
      <c r="M1251" s="5"/>
      <c r="N1251" s="5"/>
      <c r="O1251" s="5"/>
      <c r="P1251" s="5"/>
      <c r="Q1251" s="5"/>
      <c r="R1251" s="5"/>
      <c r="S1251" s="6"/>
      <c r="T1251" s="6"/>
      <c r="U1251" s="6"/>
      <c r="V1251" s="6"/>
      <c r="W1251" s="6"/>
      <c r="X1251" s="6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</row>
    <row r="1252" spans="1:221" ht="20" customHeight="1">
      <c r="A1252" s="3"/>
      <c r="B1252" s="2"/>
      <c r="C1252" s="3"/>
      <c r="D1252" s="3"/>
      <c r="E1252" s="3"/>
      <c r="F1252" s="3"/>
      <c r="G1252" s="3"/>
      <c r="H1252" s="4"/>
      <c r="I1252" s="4"/>
      <c r="J1252" s="114"/>
      <c r="K1252" s="20"/>
      <c r="L1252" s="5"/>
      <c r="M1252" s="5"/>
      <c r="N1252" s="5"/>
      <c r="O1252" s="5"/>
      <c r="P1252" s="5"/>
      <c r="Q1252" s="5"/>
      <c r="R1252" s="5"/>
      <c r="S1252" s="6"/>
      <c r="T1252" s="6"/>
      <c r="U1252" s="6"/>
      <c r="V1252" s="6"/>
      <c r="W1252" s="6"/>
      <c r="X1252" s="6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</row>
    <row r="1253" spans="1:221" ht="20" customHeight="1">
      <c r="A1253" s="3"/>
      <c r="B1253" s="2"/>
      <c r="C1253" s="3"/>
      <c r="D1253" s="3"/>
      <c r="E1253" s="3"/>
      <c r="F1253" s="3"/>
      <c r="G1253" s="3"/>
      <c r="H1253" s="4"/>
      <c r="I1253" s="4"/>
      <c r="J1253" s="114"/>
      <c r="K1253" s="20"/>
      <c r="L1253" s="5"/>
      <c r="M1253" s="5"/>
      <c r="N1253" s="5"/>
      <c r="O1253" s="5"/>
      <c r="P1253" s="5"/>
      <c r="Q1253" s="5"/>
      <c r="R1253" s="5"/>
      <c r="S1253" s="6"/>
      <c r="T1253" s="6"/>
      <c r="U1253" s="6"/>
      <c r="V1253" s="6"/>
      <c r="W1253" s="6"/>
      <c r="X1253" s="6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</row>
    <row r="1254" spans="1:221" ht="20" customHeight="1">
      <c r="A1254" s="3"/>
      <c r="B1254" s="2"/>
      <c r="C1254" s="3"/>
      <c r="D1254" s="3"/>
      <c r="E1254" s="3"/>
      <c r="F1254" s="3"/>
      <c r="G1254" s="3"/>
      <c r="H1254" s="4"/>
      <c r="I1254" s="4"/>
      <c r="J1254" s="114"/>
      <c r="K1254" s="20"/>
      <c r="L1254" s="5"/>
      <c r="M1254" s="5"/>
      <c r="N1254" s="5"/>
      <c r="O1254" s="5"/>
      <c r="P1254" s="5"/>
      <c r="Q1254" s="5"/>
      <c r="R1254" s="5"/>
      <c r="S1254" s="6"/>
      <c r="T1254" s="6"/>
      <c r="U1254" s="6"/>
      <c r="V1254" s="6"/>
      <c r="W1254" s="6"/>
      <c r="X1254" s="6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</row>
    <row r="1255" spans="1:221" ht="20" customHeight="1">
      <c r="A1255" s="3"/>
      <c r="B1255" s="2"/>
      <c r="C1255" s="3"/>
      <c r="D1255" s="3"/>
      <c r="E1255" s="3"/>
      <c r="F1255" s="3"/>
      <c r="G1255" s="3"/>
      <c r="H1255" s="4"/>
      <c r="I1255" s="4"/>
      <c r="J1255" s="114"/>
      <c r="K1255" s="20"/>
      <c r="L1255" s="5"/>
      <c r="M1255" s="5"/>
      <c r="N1255" s="5"/>
      <c r="O1255" s="5"/>
      <c r="P1255" s="5"/>
      <c r="Q1255" s="5"/>
      <c r="R1255" s="5"/>
      <c r="S1255" s="6"/>
      <c r="T1255" s="6"/>
      <c r="U1255" s="6"/>
      <c r="V1255" s="6"/>
      <c r="W1255" s="6"/>
      <c r="X1255" s="6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</row>
    <row r="1256" spans="1:221" ht="20" customHeight="1">
      <c r="A1256" s="3"/>
      <c r="B1256" s="2"/>
      <c r="C1256" s="3"/>
      <c r="D1256" s="3"/>
      <c r="E1256" s="3"/>
      <c r="F1256" s="3"/>
      <c r="G1256" s="3"/>
      <c r="H1256" s="4"/>
      <c r="I1256" s="4"/>
      <c r="J1256" s="114"/>
      <c r="K1256" s="20"/>
      <c r="L1256" s="5"/>
      <c r="M1256" s="5"/>
      <c r="N1256" s="5"/>
      <c r="O1256" s="5"/>
      <c r="P1256" s="5"/>
      <c r="Q1256" s="5"/>
      <c r="R1256" s="5"/>
      <c r="S1256" s="6"/>
      <c r="T1256" s="6"/>
      <c r="U1256" s="6"/>
      <c r="V1256" s="6"/>
      <c r="W1256" s="6"/>
      <c r="X1256" s="6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</row>
    <row r="1257" spans="1:221" ht="20" customHeight="1">
      <c r="A1257" s="3"/>
      <c r="B1257" s="2"/>
      <c r="C1257" s="3"/>
      <c r="D1257" s="3"/>
      <c r="E1257" s="3"/>
      <c r="F1257" s="3"/>
      <c r="G1257" s="3"/>
      <c r="H1257" s="4"/>
      <c r="I1257" s="4"/>
      <c r="J1257" s="114"/>
      <c r="K1257" s="20"/>
      <c r="L1257" s="5"/>
      <c r="M1257" s="5"/>
      <c r="N1257" s="5"/>
      <c r="O1257" s="5"/>
      <c r="P1257" s="5"/>
      <c r="Q1257" s="5"/>
      <c r="R1257" s="5"/>
      <c r="S1257" s="6"/>
      <c r="T1257" s="6"/>
      <c r="U1257" s="6"/>
      <c r="V1257" s="6"/>
      <c r="W1257" s="6"/>
      <c r="X1257" s="6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</row>
    <row r="1258" spans="1:221" ht="20" customHeight="1">
      <c r="A1258" s="3"/>
      <c r="B1258" s="2"/>
      <c r="C1258" s="3"/>
      <c r="D1258" s="3"/>
      <c r="E1258" s="3"/>
      <c r="F1258" s="3"/>
      <c r="G1258" s="3"/>
      <c r="H1258" s="4"/>
      <c r="I1258" s="4"/>
      <c r="J1258" s="114"/>
      <c r="K1258" s="20"/>
      <c r="L1258" s="5"/>
      <c r="M1258" s="5"/>
      <c r="N1258" s="5"/>
      <c r="O1258" s="5"/>
      <c r="P1258" s="5"/>
      <c r="Q1258" s="5"/>
      <c r="R1258" s="5"/>
      <c r="S1258" s="6"/>
      <c r="T1258" s="6"/>
      <c r="U1258" s="6"/>
      <c r="V1258" s="6"/>
      <c r="W1258" s="6"/>
      <c r="X1258" s="6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</row>
    <row r="1259" spans="1:221" ht="20" customHeight="1">
      <c r="A1259" s="3"/>
      <c r="B1259" s="2"/>
      <c r="C1259" s="3"/>
      <c r="D1259" s="3"/>
      <c r="E1259" s="3"/>
      <c r="F1259" s="3"/>
      <c r="G1259" s="3"/>
      <c r="H1259" s="4"/>
      <c r="I1259" s="4"/>
      <c r="J1259" s="114"/>
      <c r="K1259" s="20"/>
      <c r="L1259" s="5"/>
      <c r="M1259" s="5"/>
      <c r="N1259" s="5"/>
      <c r="O1259" s="5"/>
      <c r="P1259" s="5"/>
      <c r="Q1259" s="5"/>
      <c r="R1259" s="5"/>
      <c r="S1259" s="6"/>
      <c r="T1259" s="6"/>
      <c r="U1259" s="6"/>
      <c r="V1259" s="6"/>
      <c r="W1259" s="6"/>
      <c r="X1259" s="6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  <c r="HM1259" s="4"/>
    </row>
    <row r="1260" spans="1:221" ht="20" customHeight="1">
      <c r="A1260" s="3"/>
      <c r="B1260" s="2"/>
      <c r="C1260" s="3"/>
      <c r="D1260" s="3"/>
      <c r="E1260" s="3"/>
      <c r="F1260" s="3"/>
      <c r="G1260" s="3"/>
      <c r="H1260" s="4"/>
      <c r="I1260" s="4"/>
      <c r="J1260" s="114"/>
      <c r="K1260" s="20"/>
      <c r="L1260" s="5"/>
      <c r="M1260" s="5"/>
      <c r="N1260" s="5"/>
      <c r="O1260" s="5"/>
      <c r="P1260" s="5"/>
      <c r="Q1260" s="5"/>
      <c r="R1260" s="5"/>
      <c r="S1260" s="6"/>
      <c r="T1260" s="6"/>
      <c r="U1260" s="6"/>
      <c r="V1260" s="6"/>
      <c r="W1260" s="6"/>
      <c r="X1260" s="6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</row>
    <row r="1261" spans="1:221" ht="20" customHeight="1">
      <c r="A1261" s="3"/>
      <c r="B1261" s="2"/>
      <c r="C1261" s="3"/>
      <c r="D1261" s="3"/>
      <c r="E1261" s="3"/>
      <c r="F1261" s="3"/>
      <c r="G1261" s="3"/>
      <c r="H1261" s="4"/>
      <c r="I1261" s="4"/>
      <c r="J1261" s="114"/>
      <c r="K1261" s="20"/>
      <c r="L1261" s="5"/>
      <c r="M1261" s="5"/>
      <c r="N1261" s="5"/>
      <c r="O1261" s="5"/>
      <c r="P1261" s="5"/>
      <c r="Q1261" s="5"/>
      <c r="R1261" s="5"/>
      <c r="S1261" s="6"/>
      <c r="T1261" s="6"/>
      <c r="U1261" s="6"/>
      <c r="V1261" s="6"/>
      <c r="W1261" s="6"/>
      <c r="X1261" s="6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</row>
    <row r="1262" spans="1:221" ht="20" customHeight="1">
      <c r="A1262" s="3"/>
      <c r="B1262" s="2"/>
      <c r="C1262" s="3"/>
      <c r="D1262" s="3"/>
      <c r="E1262" s="3"/>
      <c r="F1262" s="3"/>
      <c r="G1262" s="3"/>
      <c r="H1262" s="4"/>
      <c r="I1262" s="4"/>
      <c r="J1262" s="114"/>
      <c r="K1262" s="20"/>
      <c r="L1262" s="5"/>
      <c r="M1262" s="5"/>
      <c r="N1262" s="5"/>
      <c r="O1262" s="5"/>
      <c r="P1262" s="5"/>
      <c r="Q1262" s="5"/>
      <c r="R1262" s="5"/>
      <c r="S1262" s="6"/>
      <c r="T1262" s="6"/>
      <c r="U1262" s="6"/>
      <c r="V1262" s="6"/>
      <c r="W1262" s="6"/>
      <c r="X1262" s="6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</row>
    <row r="1263" spans="1:221" ht="20" customHeight="1">
      <c r="A1263" s="3"/>
      <c r="B1263" s="2"/>
      <c r="C1263" s="3"/>
      <c r="D1263" s="3"/>
      <c r="E1263" s="3"/>
      <c r="F1263" s="3"/>
      <c r="G1263" s="3"/>
      <c r="H1263" s="4"/>
      <c r="I1263" s="4"/>
      <c r="J1263" s="114"/>
      <c r="K1263" s="20"/>
      <c r="L1263" s="5"/>
      <c r="M1263" s="5"/>
      <c r="N1263" s="5"/>
      <c r="O1263" s="5"/>
      <c r="P1263" s="5"/>
      <c r="Q1263" s="5"/>
      <c r="R1263" s="5"/>
      <c r="S1263" s="6"/>
      <c r="T1263" s="6"/>
      <c r="U1263" s="6"/>
      <c r="V1263" s="6"/>
      <c r="W1263" s="6"/>
      <c r="X1263" s="6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</row>
    <row r="1264" spans="1:221" ht="20" customHeight="1">
      <c r="A1264" s="3"/>
      <c r="B1264" s="2"/>
      <c r="C1264" s="3"/>
      <c r="D1264" s="3"/>
      <c r="E1264" s="3"/>
      <c r="F1264" s="3"/>
      <c r="G1264" s="3"/>
      <c r="H1264" s="4"/>
      <c r="I1264" s="4"/>
      <c r="J1264" s="114"/>
      <c r="K1264" s="20"/>
      <c r="L1264" s="5"/>
      <c r="M1264" s="5"/>
      <c r="N1264" s="5"/>
      <c r="O1264" s="5"/>
      <c r="P1264" s="5"/>
      <c r="Q1264" s="5"/>
      <c r="R1264" s="5"/>
      <c r="S1264" s="6"/>
      <c r="T1264" s="6"/>
      <c r="U1264" s="6"/>
      <c r="V1264" s="6"/>
      <c r="W1264" s="6"/>
      <c r="X1264" s="6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</row>
    <row r="1265" spans="1:221" ht="20" customHeight="1">
      <c r="A1265" s="3"/>
      <c r="B1265" s="2"/>
      <c r="C1265" s="3"/>
      <c r="D1265" s="3"/>
      <c r="E1265" s="3"/>
      <c r="F1265" s="3"/>
      <c r="G1265" s="3"/>
      <c r="H1265" s="4"/>
      <c r="I1265" s="4"/>
      <c r="J1265" s="114"/>
      <c r="K1265" s="20"/>
      <c r="L1265" s="5"/>
      <c r="M1265" s="5"/>
      <c r="N1265" s="5"/>
      <c r="O1265" s="5"/>
      <c r="P1265" s="5"/>
      <c r="Q1265" s="5"/>
      <c r="R1265" s="5"/>
      <c r="S1265" s="6"/>
      <c r="T1265" s="6"/>
      <c r="U1265" s="6"/>
      <c r="V1265" s="6"/>
      <c r="W1265" s="6"/>
      <c r="X1265" s="6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</row>
    <row r="1266" spans="1:221" ht="20" customHeight="1">
      <c r="A1266" s="3"/>
      <c r="B1266" s="2"/>
      <c r="C1266" s="3"/>
      <c r="D1266" s="3"/>
      <c r="E1266" s="3"/>
      <c r="F1266" s="3"/>
      <c r="G1266" s="3"/>
      <c r="H1266" s="4"/>
      <c r="I1266" s="4"/>
      <c r="J1266" s="114"/>
      <c r="K1266" s="20"/>
      <c r="L1266" s="5"/>
      <c r="M1266" s="5"/>
      <c r="N1266" s="5"/>
      <c r="O1266" s="5"/>
      <c r="P1266" s="5"/>
      <c r="Q1266" s="5"/>
      <c r="R1266" s="5"/>
      <c r="S1266" s="6"/>
      <c r="T1266" s="6"/>
      <c r="U1266" s="6"/>
      <c r="V1266" s="6"/>
      <c r="W1266" s="6"/>
      <c r="X1266" s="6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</row>
    <row r="1267" spans="1:221" ht="20" customHeight="1">
      <c r="A1267" s="3"/>
      <c r="B1267" s="2"/>
      <c r="C1267" s="3"/>
      <c r="D1267" s="3"/>
      <c r="E1267" s="3"/>
      <c r="F1267" s="3"/>
      <c r="G1267" s="3"/>
      <c r="H1267" s="4"/>
      <c r="I1267" s="4"/>
      <c r="J1267" s="114"/>
      <c r="K1267" s="20"/>
      <c r="L1267" s="5"/>
      <c r="M1267" s="5"/>
      <c r="N1267" s="5"/>
      <c r="O1267" s="5"/>
      <c r="P1267" s="5"/>
      <c r="Q1267" s="5"/>
      <c r="R1267" s="5"/>
      <c r="S1267" s="6"/>
      <c r="T1267" s="6"/>
      <c r="U1267" s="6"/>
      <c r="V1267" s="6"/>
      <c r="W1267" s="6"/>
      <c r="X1267" s="6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  <c r="HM1267" s="4"/>
    </row>
    <row r="1268" spans="1:221" ht="20" customHeight="1">
      <c r="A1268" s="3"/>
      <c r="B1268" s="2"/>
      <c r="C1268" s="3"/>
      <c r="D1268" s="3"/>
      <c r="E1268" s="3"/>
      <c r="F1268" s="3"/>
      <c r="G1268" s="3"/>
      <c r="H1268" s="4"/>
      <c r="I1268" s="4"/>
      <c r="J1268" s="114"/>
      <c r="K1268" s="20"/>
      <c r="L1268" s="5"/>
      <c r="M1268" s="5"/>
      <c r="N1268" s="5"/>
      <c r="O1268" s="5"/>
      <c r="P1268" s="5"/>
      <c r="Q1268" s="5"/>
      <c r="R1268" s="5"/>
      <c r="S1268" s="6"/>
      <c r="T1268" s="6"/>
      <c r="U1268" s="6"/>
      <c r="V1268" s="6"/>
      <c r="W1268" s="6"/>
      <c r="X1268" s="6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</row>
    <row r="1269" spans="1:221" ht="20" customHeight="1">
      <c r="A1269" s="3"/>
      <c r="B1269" s="2"/>
      <c r="C1269" s="3"/>
      <c r="D1269" s="3"/>
      <c r="E1269" s="3"/>
      <c r="F1269" s="3"/>
      <c r="G1269" s="3"/>
      <c r="H1269" s="4"/>
      <c r="I1269" s="4"/>
      <c r="J1269" s="114"/>
      <c r="K1269" s="20"/>
      <c r="L1269" s="5"/>
      <c r="M1269" s="5"/>
      <c r="N1269" s="5"/>
      <c r="O1269" s="5"/>
      <c r="P1269" s="5"/>
      <c r="Q1269" s="5"/>
      <c r="R1269" s="5"/>
      <c r="S1269" s="6"/>
      <c r="T1269" s="6"/>
      <c r="U1269" s="6"/>
      <c r="V1269" s="6"/>
      <c r="W1269" s="6"/>
      <c r="X1269" s="6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/>
      <c r="HH1269" s="4"/>
      <c r="HI1269" s="4"/>
      <c r="HJ1269" s="4"/>
      <c r="HK1269" s="4"/>
      <c r="HL1269" s="4"/>
      <c r="HM1269" s="4"/>
    </row>
    <row r="1270" spans="1:221" ht="20" customHeight="1">
      <c r="A1270" s="3"/>
      <c r="B1270" s="2"/>
      <c r="C1270" s="3"/>
      <c r="D1270" s="3"/>
      <c r="E1270" s="3"/>
      <c r="F1270" s="3"/>
      <c r="G1270" s="3"/>
      <c r="H1270" s="4"/>
      <c r="I1270" s="4"/>
      <c r="J1270" s="114"/>
      <c r="K1270" s="20"/>
      <c r="L1270" s="5"/>
      <c r="M1270" s="5"/>
      <c r="N1270" s="5"/>
      <c r="O1270" s="5"/>
      <c r="P1270" s="5"/>
      <c r="Q1270" s="5"/>
      <c r="R1270" s="5"/>
      <c r="S1270" s="6"/>
      <c r="T1270" s="6"/>
      <c r="U1270" s="6"/>
      <c r="V1270" s="6"/>
      <c r="W1270" s="6"/>
      <c r="X1270" s="6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</row>
    <row r="1271" spans="1:221" ht="20" customHeight="1">
      <c r="A1271" s="3"/>
      <c r="B1271" s="2"/>
      <c r="C1271" s="3"/>
      <c r="D1271" s="3"/>
      <c r="E1271" s="3"/>
      <c r="F1271" s="3"/>
      <c r="G1271" s="3"/>
      <c r="H1271" s="4"/>
      <c r="I1271" s="4"/>
      <c r="J1271" s="114"/>
      <c r="K1271" s="20"/>
      <c r="L1271" s="5"/>
      <c r="M1271" s="5"/>
      <c r="N1271" s="5"/>
      <c r="O1271" s="5"/>
      <c r="P1271" s="5"/>
      <c r="Q1271" s="5"/>
      <c r="R1271" s="5"/>
      <c r="S1271" s="6"/>
      <c r="T1271" s="6"/>
      <c r="U1271" s="6"/>
      <c r="V1271" s="6"/>
      <c r="W1271" s="6"/>
      <c r="X1271" s="6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</row>
    <row r="1272" spans="1:221" ht="20" customHeight="1">
      <c r="A1272" s="3"/>
      <c r="B1272" s="2"/>
      <c r="C1272" s="3"/>
      <c r="D1272" s="3"/>
      <c r="E1272" s="3"/>
      <c r="F1272" s="3"/>
      <c r="G1272" s="3"/>
      <c r="H1272" s="4"/>
      <c r="I1272" s="4"/>
      <c r="J1272" s="114"/>
      <c r="K1272" s="20"/>
      <c r="L1272" s="5"/>
      <c r="M1272" s="5"/>
      <c r="N1272" s="5"/>
      <c r="O1272" s="5"/>
      <c r="P1272" s="5"/>
      <c r="Q1272" s="5"/>
      <c r="R1272" s="5"/>
      <c r="S1272" s="6"/>
      <c r="T1272" s="6"/>
      <c r="U1272" s="6"/>
      <c r="V1272" s="6"/>
      <c r="W1272" s="6"/>
      <c r="X1272" s="6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</row>
    <row r="1273" spans="1:221" ht="20" customHeight="1">
      <c r="A1273" s="3"/>
      <c r="B1273" s="2"/>
      <c r="C1273" s="3"/>
      <c r="D1273" s="3"/>
      <c r="E1273" s="3"/>
      <c r="F1273" s="3"/>
      <c r="G1273" s="3"/>
      <c r="H1273" s="4"/>
      <c r="I1273" s="4"/>
      <c r="J1273" s="114"/>
      <c r="K1273" s="20"/>
      <c r="L1273" s="5"/>
      <c r="M1273" s="5"/>
      <c r="N1273" s="5"/>
      <c r="O1273" s="5"/>
      <c r="P1273" s="5"/>
      <c r="Q1273" s="5"/>
      <c r="R1273" s="5"/>
      <c r="S1273" s="6"/>
      <c r="T1273" s="6"/>
      <c r="U1273" s="6"/>
      <c r="V1273" s="6"/>
      <c r="W1273" s="6"/>
      <c r="X1273" s="6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  <c r="HM1273" s="4"/>
    </row>
    <row r="1274" spans="1:221" ht="20" customHeight="1">
      <c r="A1274" s="3"/>
      <c r="B1274" s="2"/>
      <c r="C1274" s="3"/>
      <c r="D1274" s="3"/>
      <c r="E1274" s="3"/>
      <c r="F1274" s="3"/>
      <c r="G1274" s="3"/>
      <c r="H1274" s="4"/>
      <c r="I1274" s="4"/>
      <c r="J1274" s="114"/>
      <c r="K1274" s="20"/>
      <c r="L1274" s="5"/>
      <c r="M1274" s="5"/>
      <c r="N1274" s="5"/>
      <c r="O1274" s="5"/>
      <c r="P1274" s="5"/>
      <c r="Q1274" s="5"/>
      <c r="R1274" s="5"/>
      <c r="S1274" s="6"/>
      <c r="T1274" s="6"/>
      <c r="U1274" s="6"/>
      <c r="V1274" s="6"/>
      <c r="W1274" s="6"/>
      <c r="X1274" s="6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</row>
    <row r="1275" spans="1:221" ht="20" customHeight="1">
      <c r="A1275" s="3"/>
      <c r="B1275" s="2"/>
      <c r="C1275" s="3"/>
      <c r="D1275" s="3"/>
      <c r="E1275" s="3"/>
      <c r="F1275" s="3"/>
      <c r="G1275" s="3"/>
      <c r="H1275" s="4"/>
      <c r="I1275" s="4"/>
      <c r="J1275" s="114"/>
      <c r="K1275" s="20"/>
      <c r="L1275" s="5"/>
      <c r="M1275" s="5"/>
      <c r="N1275" s="5"/>
      <c r="O1275" s="5"/>
      <c r="P1275" s="5"/>
      <c r="Q1275" s="5"/>
      <c r="R1275" s="5"/>
      <c r="S1275" s="6"/>
      <c r="T1275" s="6"/>
      <c r="U1275" s="6"/>
      <c r="V1275" s="6"/>
      <c r="W1275" s="6"/>
      <c r="X1275" s="6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4"/>
      <c r="HH1275" s="4"/>
      <c r="HI1275" s="4"/>
      <c r="HJ1275" s="4"/>
      <c r="HK1275" s="4"/>
      <c r="HL1275" s="4"/>
      <c r="HM1275" s="4"/>
    </row>
    <row r="1276" spans="1:221" ht="20" customHeight="1">
      <c r="A1276" s="3"/>
      <c r="B1276" s="2"/>
      <c r="C1276" s="3"/>
      <c r="D1276" s="3"/>
      <c r="E1276" s="3"/>
      <c r="F1276" s="3"/>
      <c r="G1276" s="3"/>
      <c r="H1276" s="4"/>
      <c r="I1276" s="4"/>
      <c r="J1276" s="114"/>
      <c r="K1276" s="20"/>
      <c r="L1276" s="5"/>
      <c r="M1276" s="5"/>
      <c r="N1276" s="5"/>
      <c r="O1276" s="5"/>
      <c r="P1276" s="5"/>
      <c r="Q1276" s="5"/>
      <c r="R1276" s="5"/>
      <c r="S1276" s="6"/>
      <c r="T1276" s="6"/>
      <c r="U1276" s="6"/>
      <c r="V1276" s="6"/>
      <c r="W1276" s="6"/>
      <c r="X1276" s="6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</row>
    <row r="1277" spans="1:221" ht="20" customHeight="1">
      <c r="A1277" s="3"/>
      <c r="B1277" s="2"/>
      <c r="C1277" s="3"/>
      <c r="D1277" s="3"/>
      <c r="E1277" s="3"/>
      <c r="F1277" s="3"/>
      <c r="G1277" s="3"/>
      <c r="H1277" s="4"/>
      <c r="I1277" s="4"/>
      <c r="J1277" s="114"/>
      <c r="K1277" s="20"/>
      <c r="L1277" s="5"/>
      <c r="M1277" s="5"/>
      <c r="N1277" s="5"/>
      <c r="O1277" s="5"/>
      <c r="P1277" s="5"/>
      <c r="Q1277" s="5"/>
      <c r="R1277" s="5"/>
      <c r="S1277" s="6"/>
      <c r="T1277" s="6"/>
      <c r="U1277" s="6"/>
      <c r="V1277" s="6"/>
      <c r="W1277" s="6"/>
      <c r="X1277" s="6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  <c r="HG1277" s="4"/>
      <c r="HH1277" s="4"/>
      <c r="HI1277" s="4"/>
      <c r="HJ1277" s="4"/>
      <c r="HK1277" s="4"/>
      <c r="HL1277" s="4"/>
      <c r="HM1277" s="4"/>
    </row>
    <row r="1278" spans="1:221" ht="20" customHeight="1">
      <c r="A1278" s="3"/>
      <c r="B1278" s="2"/>
      <c r="C1278" s="3"/>
      <c r="D1278" s="3"/>
      <c r="E1278" s="3"/>
      <c r="F1278" s="3"/>
      <c r="G1278" s="3"/>
      <c r="H1278" s="4"/>
      <c r="I1278" s="4"/>
      <c r="J1278" s="114"/>
      <c r="K1278" s="20"/>
      <c r="L1278" s="5"/>
      <c r="M1278" s="5"/>
      <c r="N1278" s="5"/>
      <c r="O1278" s="5"/>
      <c r="P1278" s="5"/>
      <c r="Q1278" s="5"/>
      <c r="R1278" s="5"/>
      <c r="S1278" s="6"/>
      <c r="T1278" s="6"/>
      <c r="U1278" s="6"/>
      <c r="V1278" s="6"/>
      <c r="W1278" s="6"/>
      <c r="X1278" s="6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</row>
    <row r="1279" spans="1:221" ht="20" customHeight="1">
      <c r="A1279" s="3"/>
      <c r="B1279" s="2"/>
      <c r="C1279" s="3"/>
      <c r="D1279" s="3"/>
      <c r="E1279" s="3"/>
      <c r="F1279" s="3"/>
      <c r="G1279" s="3"/>
      <c r="H1279" s="4"/>
      <c r="I1279" s="4"/>
      <c r="J1279" s="114"/>
      <c r="K1279" s="20"/>
      <c r="L1279" s="5"/>
      <c r="M1279" s="5"/>
      <c r="N1279" s="5"/>
      <c r="O1279" s="5"/>
      <c r="P1279" s="5"/>
      <c r="Q1279" s="5"/>
      <c r="R1279" s="5"/>
      <c r="S1279" s="6"/>
      <c r="T1279" s="6"/>
      <c r="U1279" s="6"/>
      <c r="V1279" s="6"/>
      <c r="W1279" s="6"/>
      <c r="X1279" s="6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  <c r="HM1279" s="4"/>
    </row>
    <row r="1280" spans="1:221" ht="20" customHeight="1">
      <c r="A1280" s="3"/>
      <c r="B1280" s="2"/>
      <c r="C1280" s="3"/>
      <c r="D1280" s="3"/>
      <c r="E1280" s="3"/>
      <c r="F1280" s="3"/>
      <c r="G1280" s="3"/>
      <c r="H1280" s="4"/>
      <c r="I1280" s="4"/>
      <c r="J1280" s="114"/>
      <c r="K1280" s="20"/>
      <c r="L1280" s="5"/>
      <c r="M1280" s="5"/>
      <c r="N1280" s="5"/>
      <c r="O1280" s="5"/>
      <c r="P1280" s="5"/>
      <c r="Q1280" s="5"/>
      <c r="R1280" s="5"/>
      <c r="S1280" s="6"/>
      <c r="T1280" s="6"/>
      <c r="U1280" s="6"/>
      <c r="V1280" s="6"/>
      <c r="W1280" s="6"/>
      <c r="X1280" s="6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</row>
    <row r="1281" spans="1:221" ht="20" customHeight="1">
      <c r="A1281" s="3"/>
      <c r="B1281" s="2"/>
      <c r="C1281" s="3"/>
      <c r="D1281" s="3"/>
      <c r="E1281" s="3"/>
      <c r="F1281" s="3"/>
      <c r="G1281" s="3"/>
      <c r="H1281" s="4"/>
      <c r="I1281" s="4"/>
      <c r="J1281" s="114"/>
      <c r="K1281" s="20"/>
      <c r="L1281" s="5"/>
      <c r="M1281" s="5"/>
      <c r="N1281" s="5"/>
      <c r="O1281" s="5"/>
      <c r="P1281" s="5"/>
      <c r="Q1281" s="5"/>
      <c r="R1281" s="5"/>
      <c r="S1281" s="6"/>
      <c r="T1281" s="6"/>
      <c r="U1281" s="6"/>
      <c r="V1281" s="6"/>
      <c r="W1281" s="6"/>
      <c r="X1281" s="6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</row>
    <row r="1282" spans="1:221" ht="20" customHeight="1">
      <c r="A1282" s="3"/>
      <c r="B1282" s="2"/>
      <c r="C1282" s="3"/>
      <c r="D1282" s="3"/>
      <c r="E1282" s="3"/>
      <c r="F1282" s="3"/>
      <c r="G1282" s="3"/>
      <c r="H1282" s="4"/>
      <c r="I1282" s="4"/>
      <c r="J1282" s="114"/>
      <c r="K1282" s="20"/>
      <c r="L1282" s="5"/>
      <c r="M1282" s="5"/>
      <c r="N1282" s="5"/>
      <c r="O1282" s="5"/>
      <c r="P1282" s="5"/>
      <c r="Q1282" s="5"/>
      <c r="R1282" s="5"/>
      <c r="S1282" s="6"/>
      <c r="T1282" s="6"/>
      <c r="U1282" s="6"/>
      <c r="V1282" s="6"/>
      <c r="W1282" s="6"/>
      <c r="X1282" s="6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</row>
    <row r="1283" spans="1:221" ht="20" customHeight="1">
      <c r="A1283" s="3"/>
      <c r="B1283" s="2"/>
      <c r="C1283" s="3"/>
      <c r="D1283" s="3"/>
      <c r="E1283" s="3"/>
      <c r="F1283" s="3"/>
      <c r="G1283" s="3"/>
      <c r="H1283" s="4"/>
      <c r="I1283" s="4"/>
      <c r="J1283" s="114"/>
      <c r="K1283" s="20"/>
      <c r="L1283" s="5"/>
      <c r="M1283" s="5"/>
      <c r="N1283" s="5"/>
      <c r="O1283" s="5"/>
      <c r="P1283" s="5"/>
      <c r="Q1283" s="5"/>
      <c r="R1283" s="5"/>
      <c r="S1283" s="6"/>
      <c r="T1283" s="6"/>
      <c r="U1283" s="6"/>
      <c r="V1283" s="6"/>
      <c r="W1283" s="6"/>
      <c r="X1283" s="6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</row>
    <row r="1284" spans="1:221" ht="20" customHeight="1">
      <c r="A1284" s="3"/>
      <c r="B1284" s="2"/>
      <c r="C1284" s="3"/>
      <c r="D1284" s="3"/>
      <c r="E1284" s="3"/>
      <c r="F1284" s="3"/>
      <c r="G1284" s="3"/>
      <c r="H1284" s="4"/>
      <c r="I1284" s="4"/>
      <c r="J1284" s="114"/>
      <c r="K1284" s="20"/>
      <c r="L1284" s="5"/>
      <c r="M1284" s="5"/>
      <c r="N1284" s="5"/>
      <c r="O1284" s="5"/>
      <c r="P1284" s="5"/>
      <c r="Q1284" s="5"/>
      <c r="R1284" s="5"/>
      <c r="S1284" s="6"/>
      <c r="T1284" s="6"/>
      <c r="U1284" s="6"/>
      <c r="V1284" s="6"/>
      <c r="W1284" s="6"/>
      <c r="X1284" s="6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</row>
    <row r="1285" spans="1:221" ht="20" customHeight="1">
      <c r="A1285" s="3"/>
      <c r="B1285" s="2"/>
      <c r="C1285" s="3"/>
      <c r="D1285" s="3"/>
      <c r="E1285" s="3"/>
      <c r="F1285" s="3"/>
      <c r="G1285" s="3"/>
      <c r="H1285" s="4"/>
      <c r="I1285" s="4"/>
      <c r="J1285" s="114"/>
      <c r="K1285" s="20"/>
      <c r="L1285" s="5"/>
      <c r="M1285" s="5"/>
      <c r="N1285" s="5"/>
      <c r="O1285" s="5"/>
      <c r="P1285" s="5"/>
      <c r="Q1285" s="5"/>
      <c r="R1285" s="5"/>
      <c r="S1285" s="6"/>
      <c r="T1285" s="6"/>
      <c r="U1285" s="6"/>
      <c r="V1285" s="6"/>
      <c r="W1285" s="6"/>
      <c r="X1285" s="6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</row>
    <row r="1286" spans="1:221" ht="20" customHeight="1">
      <c r="A1286" s="3"/>
      <c r="B1286" s="2"/>
      <c r="C1286" s="3"/>
      <c r="D1286" s="3"/>
      <c r="E1286" s="3"/>
      <c r="F1286" s="3"/>
      <c r="G1286" s="3"/>
      <c r="H1286" s="4"/>
      <c r="I1286" s="4"/>
      <c r="J1286" s="114"/>
      <c r="K1286" s="20"/>
      <c r="L1286" s="5"/>
      <c r="M1286" s="5"/>
      <c r="N1286" s="5"/>
      <c r="O1286" s="5"/>
      <c r="P1286" s="5"/>
      <c r="Q1286" s="5"/>
      <c r="R1286" s="5"/>
      <c r="S1286" s="6"/>
      <c r="T1286" s="6"/>
      <c r="U1286" s="6"/>
      <c r="V1286" s="6"/>
      <c r="W1286" s="6"/>
      <c r="X1286" s="6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</row>
    <row r="1287" spans="1:221" ht="20" customHeight="1">
      <c r="A1287" s="3"/>
      <c r="B1287" s="2"/>
      <c r="C1287" s="3"/>
      <c r="D1287" s="3"/>
      <c r="E1287" s="3"/>
      <c r="F1287" s="3"/>
      <c r="G1287" s="3"/>
      <c r="H1287" s="4"/>
      <c r="I1287" s="4"/>
      <c r="J1287" s="114"/>
      <c r="K1287" s="20"/>
      <c r="L1287" s="5"/>
      <c r="M1287" s="5"/>
      <c r="N1287" s="5"/>
      <c r="O1287" s="5"/>
      <c r="P1287" s="5"/>
      <c r="Q1287" s="5"/>
      <c r="R1287" s="5"/>
      <c r="S1287" s="6"/>
      <c r="T1287" s="6"/>
      <c r="U1287" s="6"/>
      <c r="V1287" s="6"/>
      <c r="W1287" s="6"/>
      <c r="X1287" s="6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</row>
    <row r="1288" spans="1:221" ht="20" customHeight="1">
      <c r="A1288" s="3"/>
      <c r="B1288" s="2"/>
      <c r="C1288" s="3"/>
      <c r="D1288" s="3"/>
      <c r="E1288" s="3"/>
      <c r="F1288" s="3"/>
      <c r="G1288" s="3"/>
      <c r="H1288" s="4"/>
      <c r="I1288" s="4"/>
      <c r="J1288" s="114"/>
      <c r="K1288" s="20"/>
      <c r="L1288" s="5"/>
      <c r="M1288" s="5"/>
      <c r="N1288" s="5"/>
      <c r="O1288" s="5"/>
      <c r="P1288" s="5"/>
      <c r="Q1288" s="5"/>
      <c r="R1288" s="5"/>
      <c r="S1288" s="6"/>
      <c r="T1288" s="6"/>
      <c r="U1288" s="6"/>
      <c r="V1288" s="6"/>
      <c r="W1288" s="6"/>
      <c r="X1288" s="6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</row>
    <row r="1289" spans="1:221" ht="20" customHeight="1">
      <c r="A1289" s="3"/>
      <c r="B1289" s="2"/>
      <c r="C1289" s="3"/>
      <c r="D1289" s="3"/>
      <c r="E1289" s="3"/>
      <c r="F1289" s="3"/>
      <c r="G1289" s="3"/>
      <c r="H1289" s="4"/>
      <c r="I1289" s="4"/>
      <c r="J1289" s="114"/>
      <c r="K1289" s="20"/>
      <c r="L1289" s="5"/>
      <c r="M1289" s="5"/>
      <c r="N1289" s="5"/>
      <c r="O1289" s="5"/>
      <c r="P1289" s="5"/>
      <c r="Q1289" s="5"/>
      <c r="R1289" s="5"/>
      <c r="S1289" s="6"/>
      <c r="T1289" s="6"/>
      <c r="U1289" s="6"/>
      <c r="V1289" s="6"/>
      <c r="W1289" s="6"/>
      <c r="X1289" s="6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</row>
    <row r="1290" spans="1:221" ht="20" customHeight="1">
      <c r="A1290" s="3"/>
      <c r="B1290" s="2"/>
      <c r="C1290" s="3"/>
      <c r="D1290" s="3"/>
      <c r="E1290" s="3"/>
      <c r="F1290" s="3"/>
      <c r="G1290" s="3"/>
      <c r="H1290" s="4"/>
      <c r="I1290" s="4"/>
      <c r="J1290" s="114"/>
      <c r="K1290" s="20"/>
      <c r="L1290" s="5"/>
      <c r="M1290" s="5"/>
      <c r="N1290" s="5"/>
      <c r="O1290" s="5"/>
      <c r="P1290" s="5"/>
      <c r="Q1290" s="5"/>
      <c r="R1290" s="5"/>
      <c r="S1290" s="6"/>
      <c r="T1290" s="6"/>
      <c r="U1290" s="6"/>
      <c r="V1290" s="6"/>
      <c r="W1290" s="6"/>
      <c r="X1290" s="6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  <c r="HM1290" s="4"/>
    </row>
    <row r="1291" spans="1:221" ht="20" customHeight="1">
      <c r="A1291" s="3"/>
      <c r="B1291" s="2"/>
      <c r="C1291" s="3"/>
      <c r="D1291" s="3"/>
      <c r="E1291" s="3"/>
      <c r="F1291" s="3"/>
      <c r="G1291" s="3"/>
      <c r="H1291" s="4"/>
      <c r="I1291" s="4"/>
      <c r="J1291" s="114"/>
      <c r="K1291" s="20"/>
      <c r="L1291" s="5"/>
      <c r="M1291" s="5"/>
      <c r="N1291" s="5"/>
      <c r="O1291" s="5"/>
      <c r="P1291" s="5"/>
      <c r="Q1291" s="5"/>
      <c r="R1291" s="5"/>
      <c r="S1291" s="6"/>
      <c r="T1291" s="6"/>
      <c r="U1291" s="6"/>
      <c r="V1291" s="6"/>
      <c r="W1291" s="6"/>
      <c r="X1291" s="6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</row>
    <row r="1292" spans="1:221" ht="20" customHeight="1">
      <c r="A1292" s="3"/>
      <c r="B1292" s="2"/>
      <c r="C1292" s="3"/>
      <c r="D1292" s="3"/>
      <c r="E1292" s="3"/>
      <c r="F1292" s="3"/>
      <c r="G1292" s="3"/>
      <c r="H1292" s="4"/>
      <c r="I1292" s="4"/>
      <c r="J1292" s="114"/>
      <c r="K1292" s="20"/>
      <c r="L1292" s="5"/>
      <c r="M1292" s="5"/>
      <c r="N1292" s="5"/>
      <c r="O1292" s="5"/>
      <c r="P1292" s="5"/>
      <c r="Q1292" s="5"/>
      <c r="R1292" s="5"/>
      <c r="S1292" s="6"/>
      <c r="T1292" s="6"/>
      <c r="U1292" s="6"/>
      <c r="V1292" s="6"/>
      <c r="W1292" s="6"/>
      <c r="X1292" s="6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</row>
    <row r="1293" spans="1:221" ht="20" customHeight="1">
      <c r="A1293" s="3"/>
      <c r="B1293" s="2"/>
      <c r="C1293" s="3"/>
      <c r="D1293" s="3"/>
      <c r="E1293" s="3"/>
      <c r="F1293" s="3"/>
      <c r="G1293" s="3"/>
      <c r="H1293" s="4"/>
      <c r="I1293" s="4"/>
      <c r="J1293" s="114"/>
      <c r="K1293" s="20"/>
      <c r="L1293" s="5"/>
      <c r="M1293" s="5"/>
      <c r="N1293" s="5"/>
      <c r="O1293" s="5"/>
      <c r="P1293" s="5"/>
      <c r="Q1293" s="5"/>
      <c r="R1293" s="5"/>
      <c r="S1293" s="6"/>
      <c r="T1293" s="6"/>
      <c r="U1293" s="6"/>
      <c r="V1293" s="6"/>
      <c r="W1293" s="6"/>
      <c r="X1293" s="6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</row>
    <row r="1294" spans="1:221" ht="20" customHeight="1">
      <c r="A1294" s="3"/>
      <c r="B1294" s="2"/>
      <c r="C1294" s="3"/>
      <c r="D1294" s="3"/>
      <c r="E1294" s="3"/>
      <c r="F1294" s="3"/>
      <c r="G1294" s="3"/>
      <c r="H1294" s="4"/>
      <c r="I1294" s="4"/>
      <c r="J1294" s="114"/>
      <c r="K1294" s="20"/>
      <c r="L1294" s="5"/>
      <c r="M1294" s="5"/>
      <c r="N1294" s="5"/>
      <c r="O1294" s="5"/>
      <c r="P1294" s="5"/>
      <c r="Q1294" s="5"/>
      <c r="R1294" s="5"/>
      <c r="S1294" s="6"/>
      <c r="T1294" s="6"/>
      <c r="U1294" s="6"/>
      <c r="V1294" s="6"/>
      <c r="W1294" s="6"/>
      <c r="X1294" s="6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</row>
    <row r="1295" spans="1:221" ht="20" customHeight="1">
      <c r="A1295" s="3"/>
      <c r="B1295" s="2"/>
      <c r="C1295" s="3"/>
      <c r="D1295" s="3"/>
      <c r="E1295" s="3"/>
      <c r="F1295" s="3"/>
      <c r="G1295" s="3"/>
      <c r="H1295" s="4"/>
      <c r="I1295" s="4"/>
      <c r="J1295" s="114"/>
      <c r="K1295" s="20"/>
      <c r="L1295" s="5"/>
      <c r="M1295" s="5"/>
      <c r="N1295" s="5"/>
      <c r="O1295" s="5"/>
      <c r="P1295" s="5"/>
      <c r="Q1295" s="5"/>
      <c r="R1295" s="5"/>
      <c r="S1295" s="6"/>
      <c r="T1295" s="6"/>
      <c r="U1295" s="6"/>
      <c r="V1295" s="6"/>
      <c r="W1295" s="6"/>
      <c r="X1295" s="6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</row>
    <row r="1296" spans="1:221" ht="20" customHeight="1">
      <c r="A1296" s="3"/>
      <c r="B1296" s="2"/>
      <c r="C1296" s="3"/>
      <c r="D1296" s="3"/>
      <c r="E1296" s="3"/>
      <c r="F1296" s="3"/>
      <c r="G1296" s="3"/>
      <c r="H1296" s="4"/>
      <c r="I1296" s="4"/>
      <c r="J1296" s="114"/>
      <c r="K1296" s="20"/>
      <c r="L1296" s="5"/>
      <c r="M1296" s="5"/>
      <c r="N1296" s="5"/>
      <c r="O1296" s="5"/>
      <c r="P1296" s="5"/>
      <c r="Q1296" s="5"/>
      <c r="R1296" s="5"/>
      <c r="S1296" s="6"/>
      <c r="T1296" s="6"/>
      <c r="U1296" s="6"/>
      <c r="V1296" s="6"/>
      <c r="W1296" s="6"/>
      <c r="X1296" s="6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</row>
    <row r="1297" spans="1:221" ht="20" customHeight="1">
      <c r="A1297" s="3"/>
      <c r="B1297" s="2"/>
      <c r="C1297" s="3"/>
      <c r="D1297" s="3"/>
      <c r="E1297" s="3"/>
      <c r="F1297" s="3"/>
      <c r="G1297" s="3"/>
      <c r="H1297" s="4"/>
      <c r="I1297" s="4"/>
      <c r="J1297" s="114"/>
      <c r="K1297" s="20"/>
      <c r="L1297" s="5"/>
      <c r="M1297" s="5"/>
      <c r="N1297" s="5"/>
      <c r="O1297" s="5"/>
      <c r="P1297" s="5"/>
      <c r="Q1297" s="5"/>
      <c r="R1297" s="5"/>
      <c r="S1297" s="6"/>
      <c r="T1297" s="6"/>
      <c r="U1297" s="6"/>
      <c r="V1297" s="6"/>
      <c r="W1297" s="6"/>
      <c r="X1297" s="6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</row>
    <row r="1298" spans="1:221" ht="20" customHeight="1">
      <c r="A1298" s="3"/>
      <c r="B1298" s="2"/>
      <c r="C1298" s="3"/>
      <c r="D1298" s="3"/>
      <c r="E1298" s="3"/>
      <c r="F1298" s="3"/>
      <c r="G1298" s="3"/>
      <c r="H1298" s="4"/>
      <c r="I1298" s="4"/>
      <c r="J1298" s="114"/>
      <c r="K1298" s="20"/>
      <c r="L1298" s="5"/>
      <c r="M1298" s="5"/>
      <c r="N1298" s="5"/>
      <c r="O1298" s="5"/>
      <c r="P1298" s="5"/>
      <c r="Q1298" s="5"/>
      <c r="R1298" s="5"/>
      <c r="S1298" s="6"/>
      <c r="T1298" s="6"/>
      <c r="U1298" s="6"/>
      <c r="V1298" s="6"/>
      <c r="W1298" s="6"/>
      <c r="X1298" s="6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  <c r="HM1298" s="4"/>
    </row>
    <row r="1299" spans="1:221" ht="20" customHeight="1">
      <c r="A1299" s="3"/>
      <c r="B1299" s="2"/>
      <c r="C1299" s="3"/>
      <c r="D1299" s="3"/>
      <c r="E1299" s="3"/>
      <c r="F1299" s="3"/>
      <c r="G1299" s="3"/>
      <c r="H1299" s="4"/>
      <c r="I1299" s="4"/>
      <c r="J1299" s="114"/>
      <c r="K1299" s="20"/>
      <c r="L1299" s="5"/>
      <c r="M1299" s="5"/>
      <c r="N1299" s="5"/>
      <c r="O1299" s="5"/>
      <c r="P1299" s="5"/>
      <c r="Q1299" s="5"/>
      <c r="R1299" s="5"/>
      <c r="S1299" s="6"/>
      <c r="T1299" s="6"/>
      <c r="U1299" s="6"/>
      <c r="V1299" s="6"/>
      <c r="W1299" s="6"/>
      <c r="X1299" s="6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</row>
    <row r="1300" spans="1:221" ht="20" customHeight="1">
      <c r="A1300" s="3"/>
      <c r="B1300" s="2"/>
      <c r="C1300" s="3"/>
      <c r="D1300" s="3"/>
      <c r="E1300" s="3"/>
      <c r="F1300" s="3"/>
      <c r="G1300" s="3"/>
      <c r="H1300" s="4"/>
      <c r="I1300" s="4"/>
      <c r="J1300" s="114"/>
      <c r="K1300" s="20"/>
      <c r="L1300" s="5"/>
      <c r="M1300" s="5"/>
      <c r="N1300" s="5"/>
      <c r="O1300" s="5"/>
      <c r="P1300" s="5"/>
      <c r="Q1300" s="5"/>
      <c r="R1300" s="5"/>
      <c r="S1300" s="6"/>
      <c r="T1300" s="6"/>
      <c r="U1300" s="6"/>
      <c r="V1300" s="6"/>
      <c r="W1300" s="6"/>
      <c r="X1300" s="6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  <c r="HM1300" s="4"/>
    </row>
    <row r="1301" spans="1:221" ht="20" customHeight="1">
      <c r="A1301" s="3"/>
      <c r="B1301" s="2"/>
      <c r="C1301" s="3"/>
      <c r="D1301" s="3"/>
      <c r="E1301" s="3"/>
      <c r="F1301" s="3"/>
      <c r="G1301" s="3"/>
      <c r="H1301" s="4"/>
      <c r="I1301" s="4"/>
      <c r="J1301" s="114"/>
      <c r="K1301" s="20"/>
      <c r="L1301" s="5"/>
      <c r="M1301" s="5"/>
      <c r="N1301" s="5"/>
      <c r="O1301" s="5"/>
      <c r="P1301" s="5"/>
      <c r="Q1301" s="5"/>
      <c r="R1301" s="5"/>
      <c r="S1301" s="6"/>
      <c r="T1301" s="6"/>
      <c r="U1301" s="6"/>
      <c r="V1301" s="6"/>
      <c r="W1301" s="6"/>
      <c r="X1301" s="6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</row>
    <row r="1302" spans="1:221" ht="20" customHeight="1">
      <c r="A1302" s="3"/>
      <c r="B1302" s="2"/>
      <c r="C1302" s="3"/>
      <c r="D1302" s="3"/>
      <c r="E1302" s="3"/>
      <c r="F1302" s="3"/>
      <c r="G1302" s="3"/>
      <c r="H1302" s="4"/>
      <c r="I1302" s="4"/>
      <c r="J1302" s="114"/>
      <c r="K1302" s="20"/>
      <c r="L1302" s="5"/>
      <c r="M1302" s="5"/>
      <c r="N1302" s="5"/>
      <c r="O1302" s="5"/>
      <c r="P1302" s="5"/>
      <c r="Q1302" s="5"/>
      <c r="R1302" s="5"/>
      <c r="S1302" s="6"/>
      <c r="T1302" s="6"/>
      <c r="U1302" s="6"/>
      <c r="V1302" s="6"/>
      <c r="W1302" s="6"/>
      <c r="X1302" s="6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  <c r="HM1302" s="4"/>
    </row>
    <row r="1303" spans="1:221" ht="20" customHeight="1">
      <c r="A1303" s="3"/>
      <c r="B1303" s="2"/>
      <c r="C1303" s="3"/>
      <c r="D1303" s="3"/>
      <c r="E1303" s="3"/>
      <c r="F1303" s="3"/>
      <c r="G1303" s="3"/>
      <c r="H1303" s="4"/>
      <c r="I1303" s="4"/>
      <c r="J1303" s="114"/>
      <c r="K1303" s="20"/>
      <c r="L1303" s="5"/>
      <c r="M1303" s="5"/>
      <c r="N1303" s="5"/>
      <c r="O1303" s="5"/>
      <c r="P1303" s="5"/>
      <c r="Q1303" s="5"/>
      <c r="R1303" s="5"/>
      <c r="S1303" s="6"/>
      <c r="T1303" s="6"/>
      <c r="U1303" s="6"/>
      <c r="V1303" s="6"/>
      <c r="W1303" s="6"/>
      <c r="X1303" s="6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</row>
    <row r="1304" spans="1:221" ht="20" customHeight="1">
      <c r="A1304" s="3"/>
      <c r="B1304" s="2"/>
      <c r="C1304" s="3"/>
      <c r="D1304" s="3"/>
      <c r="E1304" s="3"/>
      <c r="F1304" s="3"/>
      <c r="G1304" s="3"/>
      <c r="H1304" s="4"/>
      <c r="I1304" s="4"/>
      <c r="J1304" s="114"/>
      <c r="K1304" s="20"/>
      <c r="L1304" s="5"/>
      <c r="M1304" s="5"/>
      <c r="N1304" s="5"/>
      <c r="O1304" s="5"/>
      <c r="P1304" s="5"/>
      <c r="Q1304" s="5"/>
      <c r="R1304" s="5"/>
      <c r="S1304" s="6"/>
      <c r="T1304" s="6"/>
      <c r="U1304" s="6"/>
      <c r="V1304" s="6"/>
      <c r="W1304" s="6"/>
      <c r="X1304" s="6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  <c r="HM1304" s="4"/>
    </row>
    <row r="1305" spans="1:221" ht="20" customHeight="1">
      <c r="A1305" s="3"/>
      <c r="B1305" s="2"/>
      <c r="C1305" s="3"/>
      <c r="D1305" s="3"/>
      <c r="E1305" s="3"/>
      <c r="F1305" s="3"/>
      <c r="G1305" s="3"/>
      <c r="H1305" s="4"/>
      <c r="I1305" s="4"/>
      <c r="J1305" s="114"/>
      <c r="K1305" s="20"/>
      <c r="L1305" s="5"/>
      <c r="M1305" s="5"/>
      <c r="N1305" s="5"/>
      <c r="O1305" s="5"/>
      <c r="P1305" s="5"/>
      <c r="Q1305" s="5"/>
      <c r="R1305" s="5"/>
      <c r="S1305" s="6"/>
      <c r="T1305" s="6"/>
      <c r="U1305" s="6"/>
      <c r="V1305" s="6"/>
      <c r="W1305" s="6"/>
      <c r="X1305" s="6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</row>
    <row r="1306" spans="1:221" ht="20" customHeight="1">
      <c r="A1306" s="3"/>
      <c r="B1306" s="2"/>
      <c r="C1306" s="3"/>
      <c r="D1306" s="3"/>
      <c r="E1306" s="3"/>
      <c r="F1306" s="3"/>
      <c r="G1306" s="3"/>
      <c r="H1306" s="4"/>
      <c r="I1306" s="4"/>
      <c r="J1306" s="114"/>
      <c r="K1306" s="20"/>
      <c r="L1306" s="5"/>
      <c r="M1306" s="5"/>
      <c r="N1306" s="5"/>
      <c r="O1306" s="5"/>
      <c r="P1306" s="5"/>
      <c r="Q1306" s="5"/>
      <c r="R1306" s="5"/>
      <c r="S1306" s="6"/>
      <c r="T1306" s="6"/>
      <c r="U1306" s="6"/>
      <c r="V1306" s="6"/>
      <c r="W1306" s="6"/>
      <c r="X1306" s="6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</row>
    <row r="1307" spans="1:221" ht="20" customHeight="1">
      <c r="A1307" s="3"/>
      <c r="B1307" s="2"/>
      <c r="C1307" s="3"/>
      <c r="D1307" s="3"/>
      <c r="E1307" s="3"/>
      <c r="F1307" s="3"/>
      <c r="G1307" s="3"/>
      <c r="H1307" s="4"/>
      <c r="I1307" s="4"/>
      <c r="J1307" s="114"/>
      <c r="K1307" s="20"/>
      <c r="L1307" s="5"/>
      <c r="M1307" s="5"/>
      <c r="N1307" s="5"/>
      <c r="O1307" s="5"/>
      <c r="P1307" s="5"/>
      <c r="Q1307" s="5"/>
      <c r="R1307" s="5"/>
      <c r="S1307" s="6"/>
      <c r="T1307" s="6"/>
      <c r="U1307" s="6"/>
      <c r="V1307" s="6"/>
      <c r="W1307" s="6"/>
      <c r="X1307" s="6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</row>
    <row r="1308" spans="1:221" ht="20" customHeight="1">
      <c r="A1308" s="3"/>
      <c r="B1308" s="2"/>
      <c r="C1308" s="3"/>
      <c r="D1308" s="3"/>
      <c r="E1308" s="3"/>
      <c r="F1308" s="3"/>
      <c r="G1308" s="3"/>
      <c r="H1308" s="4"/>
      <c r="I1308" s="4"/>
      <c r="J1308" s="114"/>
      <c r="K1308" s="20"/>
      <c r="L1308" s="5"/>
      <c r="M1308" s="5"/>
      <c r="N1308" s="5"/>
      <c r="O1308" s="5"/>
      <c r="P1308" s="5"/>
      <c r="Q1308" s="5"/>
      <c r="R1308" s="5"/>
      <c r="S1308" s="6"/>
      <c r="T1308" s="6"/>
      <c r="U1308" s="6"/>
      <c r="V1308" s="6"/>
      <c r="W1308" s="6"/>
      <c r="X1308" s="6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  <c r="HM1308" s="4"/>
    </row>
    <row r="1309" spans="1:221" ht="20" customHeight="1">
      <c r="A1309" s="3"/>
      <c r="B1309" s="2"/>
      <c r="C1309" s="3"/>
      <c r="D1309" s="3"/>
      <c r="E1309" s="3"/>
      <c r="F1309" s="3"/>
      <c r="G1309" s="3"/>
      <c r="H1309" s="4"/>
      <c r="I1309" s="4"/>
      <c r="J1309" s="114"/>
      <c r="K1309" s="20"/>
      <c r="L1309" s="5"/>
      <c r="M1309" s="5"/>
      <c r="N1309" s="5"/>
      <c r="O1309" s="5"/>
      <c r="P1309" s="5"/>
      <c r="Q1309" s="5"/>
      <c r="R1309" s="5"/>
      <c r="S1309" s="6"/>
      <c r="T1309" s="6"/>
      <c r="U1309" s="6"/>
      <c r="V1309" s="6"/>
      <c r="W1309" s="6"/>
      <c r="X1309" s="6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  <c r="HM1309" s="4"/>
    </row>
    <row r="1310" spans="1:221" ht="20" customHeight="1">
      <c r="A1310" s="3"/>
      <c r="B1310" s="2"/>
      <c r="C1310" s="3"/>
      <c r="D1310" s="3"/>
      <c r="E1310" s="3"/>
      <c r="F1310" s="3"/>
      <c r="G1310" s="3"/>
      <c r="H1310" s="4"/>
      <c r="I1310" s="4"/>
      <c r="J1310" s="114"/>
      <c r="K1310" s="20"/>
      <c r="L1310" s="5"/>
      <c r="M1310" s="5"/>
      <c r="N1310" s="5"/>
      <c r="O1310" s="5"/>
      <c r="P1310" s="5"/>
      <c r="Q1310" s="5"/>
      <c r="R1310" s="5"/>
      <c r="S1310" s="6"/>
      <c r="T1310" s="6"/>
      <c r="U1310" s="6"/>
      <c r="V1310" s="6"/>
      <c r="W1310" s="6"/>
      <c r="X1310" s="6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  <c r="HM1310" s="4"/>
    </row>
    <row r="1311" spans="1:221" ht="20" customHeight="1">
      <c r="A1311" s="3"/>
      <c r="B1311" s="2"/>
      <c r="C1311" s="3"/>
      <c r="D1311" s="3"/>
      <c r="E1311" s="3"/>
      <c r="F1311" s="3"/>
      <c r="G1311" s="3"/>
      <c r="H1311" s="4"/>
      <c r="I1311" s="4"/>
      <c r="J1311" s="114"/>
      <c r="K1311" s="20"/>
      <c r="L1311" s="5"/>
      <c r="M1311" s="5"/>
      <c r="N1311" s="5"/>
      <c r="O1311" s="5"/>
      <c r="P1311" s="5"/>
      <c r="Q1311" s="5"/>
      <c r="R1311" s="5"/>
      <c r="S1311" s="6"/>
      <c r="T1311" s="6"/>
      <c r="U1311" s="6"/>
      <c r="V1311" s="6"/>
      <c r="W1311" s="6"/>
      <c r="X1311" s="6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  <c r="HM1311" s="4"/>
    </row>
    <row r="1312" spans="1:221" ht="20" customHeight="1">
      <c r="A1312" s="3"/>
      <c r="B1312" s="2"/>
      <c r="C1312" s="3"/>
      <c r="D1312" s="3"/>
      <c r="E1312" s="3"/>
      <c r="F1312" s="3"/>
      <c r="G1312" s="3"/>
      <c r="H1312" s="4"/>
      <c r="I1312" s="4"/>
      <c r="J1312" s="114"/>
      <c r="K1312" s="20"/>
      <c r="L1312" s="5"/>
      <c r="M1312" s="5"/>
      <c r="N1312" s="5"/>
      <c r="O1312" s="5"/>
      <c r="P1312" s="5"/>
      <c r="Q1312" s="5"/>
      <c r="R1312" s="5"/>
      <c r="S1312" s="6"/>
      <c r="T1312" s="6"/>
      <c r="U1312" s="6"/>
      <c r="V1312" s="6"/>
      <c r="W1312" s="6"/>
      <c r="X1312" s="6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  <c r="HM1312" s="4"/>
    </row>
    <row r="1313" spans="1:221" ht="20" customHeight="1">
      <c r="A1313" s="3"/>
      <c r="B1313" s="2"/>
      <c r="C1313" s="3"/>
      <c r="D1313" s="3"/>
      <c r="E1313" s="3"/>
      <c r="F1313" s="3"/>
      <c r="G1313" s="3"/>
      <c r="H1313" s="4"/>
      <c r="I1313" s="4"/>
      <c r="J1313" s="114"/>
      <c r="K1313" s="20"/>
      <c r="L1313" s="5"/>
      <c r="M1313" s="5"/>
      <c r="N1313" s="5"/>
      <c r="O1313" s="5"/>
      <c r="P1313" s="5"/>
      <c r="Q1313" s="5"/>
      <c r="R1313" s="5"/>
      <c r="S1313" s="6"/>
      <c r="T1313" s="6"/>
      <c r="U1313" s="6"/>
      <c r="V1313" s="6"/>
      <c r="W1313" s="6"/>
      <c r="X1313" s="6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  <c r="HM1313" s="4"/>
    </row>
    <row r="1314" spans="1:221" ht="20" customHeight="1">
      <c r="A1314" s="3"/>
      <c r="B1314" s="2"/>
      <c r="C1314" s="3"/>
      <c r="D1314" s="3"/>
      <c r="E1314" s="3"/>
      <c r="F1314" s="3"/>
      <c r="G1314" s="3"/>
      <c r="H1314" s="4"/>
      <c r="I1314" s="4"/>
      <c r="J1314" s="114"/>
      <c r="K1314" s="20"/>
      <c r="L1314" s="5"/>
      <c r="M1314" s="5"/>
      <c r="N1314" s="5"/>
      <c r="O1314" s="5"/>
      <c r="P1314" s="5"/>
      <c r="Q1314" s="5"/>
      <c r="R1314" s="5"/>
      <c r="S1314" s="6"/>
      <c r="T1314" s="6"/>
      <c r="U1314" s="6"/>
      <c r="V1314" s="6"/>
      <c r="W1314" s="6"/>
      <c r="X1314" s="6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  <c r="HM1314" s="4"/>
    </row>
    <row r="1315" spans="1:221" ht="20" customHeight="1">
      <c r="A1315" s="3"/>
      <c r="B1315" s="2"/>
      <c r="C1315" s="3"/>
      <c r="D1315" s="3"/>
      <c r="E1315" s="3"/>
      <c r="F1315" s="3"/>
      <c r="G1315" s="3"/>
      <c r="H1315" s="4"/>
      <c r="I1315" s="4"/>
      <c r="J1315" s="114"/>
      <c r="K1315" s="20"/>
      <c r="L1315" s="5"/>
      <c r="M1315" s="5"/>
      <c r="N1315" s="5"/>
      <c r="O1315" s="5"/>
      <c r="P1315" s="5"/>
      <c r="Q1315" s="5"/>
      <c r="R1315" s="5"/>
      <c r="S1315" s="6"/>
      <c r="T1315" s="6"/>
      <c r="U1315" s="6"/>
      <c r="V1315" s="6"/>
      <c r="W1315" s="6"/>
      <c r="X1315" s="6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  <c r="HM1315" s="4"/>
    </row>
    <row r="1316" spans="1:221" ht="20" customHeight="1">
      <c r="A1316" s="3"/>
      <c r="B1316" s="2"/>
      <c r="C1316" s="3"/>
      <c r="D1316" s="3"/>
      <c r="E1316" s="3"/>
      <c r="F1316" s="3"/>
      <c r="G1316" s="3"/>
      <c r="H1316" s="4"/>
      <c r="I1316" s="4"/>
      <c r="J1316" s="114"/>
      <c r="K1316" s="20"/>
      <c r="L1316" s="5"/>
      <c r="M1316" s="5"/>
      <c r="N1316" s="5"/>
      <c r="O1316" s="5"/>
      <c r="P1316" s="5"/>
      <c r="Q1316" s="5"/>
      <c r="R1316" s="5"/>
      <c r="S1316" s="6"/>
      <c r="T1316" s="6"/>
      <c r="U1316" s="6"/>
      <c r="V1316" s="6"/>
      <c r="W1316" s="6"/>
      <c r="X1316" s="6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  <c r="HM1316" s="4"/>
    </row>
    <row r="1317" spans="1:221" ht="20" customHeight="1">
      <c r="A1317" s="3"/>
      <c r="B1317" s="2"/>
      <c r="C1317" s="3"/>
      <c r="D1317" s="3"/>
      <c r="E1317" s="3"/>
      <c r="F1317" s="3"/>
      <c r="G1317" s="3"/>
      <c r="H1317" s="4"/>
      <c r="I1317" s="4"/>
      <c r="J1317" s="114"/>
      <c r="K1317" s="20"/>
      <c r="L1317" s="5"/>
      <c r="M1317" s="5"/>
      <c r="N1317" s="5"/>
      <c r="O1317" s="5"/>
      <c r="P1317" s="5"/>
      <c r="Q1317" s="5"/>
      <c r="R1317" s="5"/>
      <c r="S1317" s="6"/>
      <c r="T1317" s="6"/>
      <c r="U1317" s="6"/>
      <c r="V1317" s="6"/>
      <c r="W1317" s="6"/>
      <c r="X1317" s="6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  <c r="HM1317" s="4"/>
    </row>
    <row r="1318" spans="1:221" ht="20" customHeight="1">
      <c r="A1318" s="3"/>
      <c r="B1318" s="2"/>
      <c r="C1318" s="3"/>
      <c r="D1318" s="3"/>
      <c r="E1318" s="3"/>
      <c r="F1318" s="3"/>
      <c r="G1318" s="3"/>
      <c r="H1318" s="4"/>
      <c r="I1318" s="4"/>
      <c r="J1318" s="114"/>
      <c r="K1318" s="20"/>
      <c r="L1318" s="5"/>
      <c r="M1318" s="5"/>
      <c r="N1318" s="5"/>
      <c r="O1318" s="5"/>
      <c r="P1318" s="5"/>
      <c r="Q1318" s="5"/>
      <c r="R1318" s="5"/>
      <c r="S1318" s="6"/>
      <c r="T1318" s="6"/>
      <c r="U1318" s="6"/>
      <c r="V1318" s="6"/>
      <c r="W1318" s="6"/>
      <c r="X1318" s="6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  <c r="HM1318" s="4"/>
    </row>
    <row r="1319" spans="1:221" ht="20" customHeight="1">
      <c r="A1319" s="3"/>
      <c r="B1319" s="2"/>
      <c r="C1319" s="3"/>
      <c r="D1319" s="3"/>
      <c r="E1319" s="3"/>
      <c r="F1319" s="3"/>
      <c r="G1319" s="3"/>
      <c r="H1319" s="4"/>
      <c r="I1319" s="4"/>
      <c r="J1319" s="114"/>
      <c r="K1319" s="20"/>
      <c r="L1319" s="5"/>
      <c r="M1319" s="5"/>
      <c r="N1319" s="5"/>
      <c r="O1319" s="5"/>
      <c r="P1319" s="5"/>
      <c r="Q1319" s="5"/>
      <c r="R1319" s="5"/>
      <c r="S1319" s="6"/>
      <c r="T1319" s="6"/>
      <c r="U1319" s="6"/>
      <c r="V1319" s="6"/>
      <c r="W1319" s="6"/>
      <c r="X1319" s="6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  <c r="HM1319" s="4"/>
    </row>
    <row r="1320" spans="1:221" ht="20" customHeight="1">
      <c r="A1320" s="3"/>
      <c r="B1320" s="2"/>
      <c r="C1320" s="3"/>
      <c r="D1320" s="3"/>
      <c r="E1320" s="3"/>
      <c r="F1320" s="3"/>
      <c r="G1320" s="3"/>
      <c r="H1320" s="4"/>
      <c r="I1320" s="4"/>
      <c r="J1320" s="114"/>
      <c r="K1320" s="20"/>
      <c r="L1320" s="5"/>
      <c r="M1320" s="5"/>
      <c r="N1320" s="5"/>
      <c r="O1320" s="5"/>
      <c r="P1320" s="5"/>
      <c r="Q1320" s="5"/>
      <c r="R1320" s="5"/>
      <c r="S1320" s="6"/>
      <c r="T1320" s="6"/>
      <c r="U1320" s="6"/>
      <c r="V1320" s="6"/>
      <c r="W1320" s="6"/>
      <c r="X1320" s="6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  <c r="HM1320" s="4"/>
    </row>
    <row r="1321" spans="1:221" ht="20" customHeight="1">
      <c r="A1321" s="3"/>
      <c r="B1321" s="2"/>
      <c r="C1321" s="3"/>
      <c r="D1321" s="3"/>
      <c r="E1321" s="3"/>
      <c r="F1321" s="3"/>
      <c r="G1321" s="3"/>
      <c r="H1321" s="4"/>
      <c r="I1321" s="4"/>
      <c r="J1321" s="114"/>
      <c r="K1321" s="20"/>
      <c r="L1321" s="5"/>
      <c r="M1321" s="5"/>
      <c r="N1321" s="5"/>
      <c r="O1321" s="5"/>
      <c r="P1321" s="5"/>
      <c r="Q1321" s="5"/>
      <c r="R1321" s="5"/>
      <c r="S1321" s="6"/>
      <c r="T1321" s="6"/>
      <c r="U1321" s="6"/>
      <c r="V1321" s="6"/>
      <c r="W1321" s="6"/>
      <c r="X1321" s="6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  <c r="HM1321" s="4"/>
    </row>
    <row r="1322" spans="1:221" ht="20" customHeight="1">
      <c r="A1322" s="3"/>
      <c r="B1322" s="2"/>
      <c r="C1322" s="3"/>
      <c r="D1322" s="3"/>
      <c r="E1322" s="3"/>
      <c r="F1322" s="3"/>
      <c r="G1322" s="3"/>
      <c r="H1322" s="4"/>
      <c r="I1322" s="4"/>
      <c r="J1322" s="114"/>
      <c r="K1322" s="20"/>
      <c r="L1322" s="5"/>
      <c r="M1322" s="5"/>
      <c r="N1322" s="5"/>
      <c r="O1322" s="5"/>
      <c r="P1322" s="5"/>
      <c r="Q1322" s="5"/>
      <c r="R1322" s="5"/>
      <c r="S1322" s="6"/>
      <c r="T1322" s="6"/>
      <c r="U1322" s="6"/>
      <c r="V1322" s="6"/>
      <c r="W1322" s="6"/>
      <c r="X1322" s="6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/>
      <c r="HJ1322" s="4"/>
      <c r="HK1322" s="4"/>
      <c r="HL1322" s="4"/>
      <c r="HM1322" s="4"/>
    </row>
    <row r="1323" spans="1:221" ht="20" customHeight="1">
      <c r="A1323" s="3"/>
      <c r="B1323" s="2"/>
      <c r="C1323" s="3"/>
      <c r="D1323" s="3"/>
      <c r="E1323" s="3"/>
      <c r="F1323" s="3"/>
      <c r="G1323" s="3"/>
      <c r="H1323" s="4"/>
      <c r="I1323" s="4"/>
      <c r="J1323" s="114"/>
      <c r="K1323" s="20"/>
      <c r="L1323" s="5"/>
      <c r="M1323" s="5"/>
      <c r="N1323" s="5"/>
      <c r="O1323" s="5"/>
      <c r="P1323" s="5"/>
      <c r="Q1323" s="5"/>
      <c r="R1323" s="5"/>
      <c r="S1323" s="6"/>
      <c r="T1323" s="6"/>
      <c r="U1323" s="6"/>
      <c r="V1323" s="6"/>
      <c r="W1323" s="6"/>
      <c r="X1323" s="6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  <c r="HM1323" s="4"/>
    </row>
    <row r="1324" spans="1:221" ht="20" customHeight="1">
      <c r="A1324" s="3"/>
      <c r="B1324" s="2"/>
      <c r="C1324" s="3"/>
      <c r="D1324" s="3"/>
      <c r="E1324" s="3"/>
      <c r="F1324" s="3"/>
      <c r="G1324" s="3"/>
      <c r="H1324" s="4"/>
      <c r="I1324" s="4"/>
      <c r="J1324" s="114"/>
      <c r="K1324" s="20"/>
      <c r="L1324" s="5"/>
      <c r="M1324" s="5"/>
      <c r="N1324" s="5"/>
      <c r="O1324" s="5"/>
      <c r="P1324" s="5"/>
      <c r="Q1324" s="5"/>
      <c r="R1324" s="5"/>
      <c r="S1324" s="6"/>
      <c r="T1324" s="6"/>
      <c r="U1324" s="6"/>
      <c r="V1324" s="6"/>
      <c r="W1324" s="6"/>
      <c r="X1324" s="6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  <c r="HM1324" s="4"/>
    </row>
    <row r="1325" spans="1:221" ht="20" customHeight="1">
      <c r="A1325" s="3"/>
      <c r="B1325" s="2"/>
      <c r="C1325" s="3"/>
      <c r="D1325" s="3"/>
      <c r="E1325" s="3"/>
      <c r="F1325" s="3"/>
      <c r="G1325" s="3"/>
      <c r="H1325" s="4"/>
      <c r="I1325" s="4"/>
      <c r="J1325" s="114"/>
      <c r="K1325" s="20"/>
      <c r="L1325" s="5"/>
      <c r="M1325" s="5"/>
      <c r="N1325" s="5"/>
      <c r="O1325" s="5"/>
      <c r="P1325" s="5"/>
      <c r="Q1325" s="5"/>
      <c r="R1325" s="5"/>
      <c r="S1325" s="6"/>
      <c r="T1325" s="6"/>
      <c r="U1325" s="6"/>
      <c r="V1325" s="6"/>
      <c r="W1325" s="6"/>
      <c r="X1325" s="6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  <c r="HM1325" s="4"/>
    </row>
    <row r="1326" spans="1:221" ht="20" customHeight="1">
      <c r="A1326" s="3"/>
      <c r="B1326" s="2"/>
      <c r="C1326" s="3"/>
      <c r="D1326" s="3"/>
      <c r="E1326" s="3"/>
      <c r="F1326" s="3"/>
      <c r="G1326" s="3"/>
      <c r="H1326" s="4"/>
      <c r="I1326" s="4"/>
      <c r="J1326" s="114"/>
      <c r="K1326" s="20"/>
      <c r="L1326" s="5"/>
      <c r="M1326" s="5"/>
      <c r="N1326" s="5"/>
      <c r="O1326" s="5"/>
      <c r="P1326" s="5"/>
      <c r="Q1326" s="5"/>
      <c r="R1326" s="5"/>
      <c r="S1326" s="6"/>
      <c r="T1326" s="6"/>
      <c r="U1326" s="6"/>
      <c r="V1326" s="6"/>
      <c r="W1326" s="6"/>
      <c r="X1326" s="6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  <c r="HM1326" s="4"/>
    </row>
    <row r="1327" spans="1:221" ht="20" customHeight="1">
      <c r="A1327" s="3"/>
      <c r="B1327" s="2"/>
      <c r="C1327" s="3"/>
      <c r="D1327" s="3"/>
      <c r="E1327" s="3"/>
      <c r="F1327" s="3"/>
      <c r="G1327" s="3"/>
      <c r="H1327" s="4"/>
      <c r="I1327" s="4"/>
      <c r="J1327" s="114"/>
      <c r="K1327" s="20"/>
      <c r="L1327" s="5"/>
      <c r="M1327" s="5"/>
      <c r="N1327" s="5"/>
      <c r="O1327" s="5"/>
      <c r="P1327" s="5"/>
      <c r="Q1327" s="5"/>
      <c r="R1327" s="5"/>
      <c r="S1327" s="6"/>
      <c r="T1327" s="6"/>
      <c r="U1327" s="6"/>
      <c r="V1327" s="6"/>
      <c r="W1327" s="6"/>
      <c r="X1327" s="6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  <c r="HM1327" s="4"/>
    </row>
    <row r="1328" spans="1:221" ht="20" customHeight="1">
      <c r="A1328" s="3"/>
      <c r="B1328" s="2"/>
      <c r="C1328" s="3"/>
      <c r="D1328" s="3"/>
      <c r="E1328" s="3"/>
      <c r="F1328" s="3"/>
      <c r="G1328" s="3"/>
      <c r="H1328" s="4"/>
      <c r="I1328" s="4"/>
      <c r="J1328" s="114"/>
      <c r="K1328" s="20"/>
      <c r="L1328" s="5"/>
      <c r="M1328" s="5"/>
      <c r="N1328" s="5"/>
      <c r="O1328" s="5"/>
      <c r="P1328" s="5"/>
      <c r="Q1328" s="5"/>
      <c r="R1328" s="5"/>
      <c r="S1328" s="6"/>
      <c r="T1328" s="6"/>
      <c r="U1328" s="6"/>
      <c r="V1328" s="6"/>
      <c r="W1328" s="6"/>
      <c r="X1328" s="6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  <c r="HM1328" s="4"/>
    </row>
    <row r="1329" spans="1:221" ht="20" customHeight="1">
      <c r="A1329" s="3"/>
      <c r="B1329" s="2"/>
      <c r="C1329" s="3"/>
      <c r="D1329" s="3"/>
      <c r="E1329" s="3"/>
      <c r="F1329" s="3"/>
      <c r="G1329" s="3"/>
      <c r="H1329" s="4"/>
      <c r="I1329" s="4"/>
      <c r="J1329" s="114"/>
      <c r="K1329" s="20"/>
      <c r="L1329" s="5"/>
      <c r="M1329" s="5"/>
      <c r="N1329" s="5"/>
      <c r="O1329" s="5"/>
      <c r="P1329" s="5"/>
      <c r="Q1329" s="5"/>
      <c r="R1329" s="5"/>
      <c r="S1329" s="6"/>
      <c r="T1329" s="6"/>
      <c r="U1329" s="6"/>
      <c r="V1329" s="6"/>
      <c r="W1329" s="6"/>
      <c r="X1329" s="6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  <c r="HM1329" s="4"/>
    </row>
    <row r="1330" spans="1:221" ht="20" customHeight="1">
      <c r="A1330" s="3"/>
      <c r="B1330" s="2"/>
      <c r="C1330" s="3"/>
      <c r="D1330" s="3"/>
      <c r="E1330" s="3"/>
      <c r="F1330" s="3"/>
      <c r="G1330" s="3"/>
      <c r="H1330" s="4"/>
      <c r="I1330" s="4"/>
      <c r="J1330" s="114"/>
      <c r="K1330" s="20"/>
      <c r="L1330" s="5"/>
      <c r="M1330" s="5"/>
      <c r="N1330" s="5"/>
      <c r="O1330" s="5"/>
      <c r="P1330" s="5"/>
      <c r="Q1330" s="5"/>
      <c r="R1330" s="5"/>
      <c r="S1330" s="6"/>
      <c r="T1330" s="6"/>
      <c r="U1330" s="6"/>
      <c r="V1330" s="6"/>
      <c r="W1330" s="6"/>
      <c r="X1330" s="6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  <c r="HM1330" s="4"/>
    </row>
    <row r="1331" spans="1:221" ht="20" customHeight="1">
      <c r="A1331" s="3"/>
      <c r="B1331" s="2"/>
      <c r="C1331" s="3"/>
      <c r="D1331" s="3"/>
      <c r="E1331" s="3"/>
      <c r="F1331" s="3"/>
      <c r="G1331" s="3"/>
      <c r="H1331" s="4"/>
      <c r="I1331" s="4"/>
      <c r="J1331" s="114"/>
      <c r="K1331" s="20"/>
      <c r="L1331" s="5"/>
      <c r="M1331" s="5"/>
      <c r="N1331" s="5"/>
      <c r="O1331" s="5"/>
      <c r="P1331" s="5"/>
      <c r="Q1331" s="5"/>
      <c r="R1331" s="5"/>
      <c r="S1331" s="6"/>
      <c r="T1331" s="6"/>
      <c r="U1331" s="6"/>
      <c r="V1331" s="6"/>
      <c r="W1331" s="6"/>
      <c r="X1331" s="6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  <c r="HM1331" s="4"/>
    </row>
    <row r="1332" spans="1:221" ht="20" customHeight="1">
      <c r="A1332" s="3"/>
      <c r="B1332" s="2"/>
      <c r="C1332" s="3"/>
      <c r="D1332" s="3"/>
      <c r="E1332" s="3"/>
      <c r="F1332" s="3"/>
      <c r="G1332" s="3"/>
      <c r="H1332" s="4"/>
      <c r="I1332" s="4"/>
      <c r="J1332" s="114"/>
      <c r="K1332" s="20"/>
      <c r="L1332" s="5"/>
      <c r="M1332" s="5"/>
      <c r="N1332" s="5"/>
      <c r="O1332" s="5"/>
      <c r="P1332" s="5"/>
      <c r="Q1332" s="5"/>
      <c r="R1332" s="5"/>
      <c r="S1332" s="6"/>
      <c r="T1332" s="6"/>
      <c r="U1332" s="6"/>
      <c r="V1332" s="6"/>
      <c r="W1332" s="6"/>
      <c r="X1332" s="6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  <c r="HM1332" s="4"/>
    </row>
    <row r="1333" spans="1:221" ht="20" customHeight="1">
      <c r="A1333" s="3"/>
      <c r="B1333" s="2"/>
      <c r="C1333" s="3"/>
      <c r="D1333" s="3"/>
      <c r="E1333" s="3"/>
      <c r="F1333" s="3"/>
      <c r="G1333" s="3"/>
      <c r="H1333" s="4"/>
      <c r="I1333" s="4"/>
      <c r="J1333" s="114"/>
      <c r="K1333" s="20"/>
      <c r="L1333" s="5"/>
      <c r="M1333" s="5"/>
      <c r="N1333" s="5"/>
      <c r="O1333" s="5"/>
      <c r="P1333" s="5"/>
      <c r="Q1333" s="5"/>
      <c r="R1333" s="5"/>
      <c r="S1333" s="6"/>
      <c r="T1333" s="6"/>
      <c r="U1333" s="6"/>
      <c r="V1333" s="6"/>
      <c r="W1333" s="6"/>
      <c r="X1333" s="6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  <c r="HM1333" s="4"/>
    </row>
    <row r="1334" spans="1:221" ht="20" customHeight="1">
      <c r="A1334" s="3"/>
      <c r="B1334" s="2"/>
      <c r="C1334" s="3"/>
      <c r="D1334" s="3"/>
      <c r="E1334" s="3"/>
      <c r="F1334" s="3"/>
      <c r="G1334" s="3"/>
      <c r="H1334" s="4"/>
      <c r="I1334" s="4"/>
      <c r="J1334" s="114"/>
      <c r="K1334" s="20"/>
      <c r="L1334" s="5"/>
      <c r="M1334" s="5"/>
      <c r="N1334" s="5"/>
      <c r="O1334" s="5"/>
      <c r="P1334" s="5"/>
      <c r="Q1334" s="5"/>
      <c r="R1334" s="5"/>
      <c r="S1334" s="6"/>
      <c r="T1334" s="6"/>
      <c r="U1334" s="6"/>
      <c r="V1334" s="6"/>
      <c r="W1334" s="6"/>
      <c r="X1334" s="6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  <c r="HM1334" s="4"/>
    </row>
    <row r="1335" spans="1:221" ht="20" customHeight="1">
      <c r="A1335" s="3"/>
      <c r="B1335" s="2"/>
      <c r="C1335" s="3"/>
      <c r="D1335" s="3"/>
      <c r="E1335" s="3"/>
      <c r="F1335" s="3"/>
      <c r="G1335" s="3"/>
      <c r="H1335" s="4"/>
      <c r="I1335" s="4"/>
      <c r="J1335" s="114"/>
      <c r="K1335" s="20"/>
      <c r="L1335" s="5"/>
      <c r="M1335" s="5"/>
      <c r="N1335" s="5"/>
      <c r="O1335" s="5"/>
      <c r="P1335" s="5"/>
      <c r="Q1335" s="5"/>
      <c r="R1335" s="5"/>
      <c r="S1335" s="6"/>
      <c r="T1335" s="6"/>
      <c r="U1335" s="6"/>
      <c r="V1335" s="6"/>
      <c r="W1335" s="6"/>
      <c r="X1335" s="6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  <c r="HM1335" s="4"/>
    </row>
    <row r="1336" spans="1:221" ht="20" customHeight="1">
      <c r="A1336" s="3"/>
      <c r="B1336" s="2"/>
      <c r="C1336" s="3"/>
      <c r="D1336" s="3"/>
      <c r="E1336" s="3"/>
      <c r="F1336" s="3"/>
      <c r="G1336" s="3"/>
      <c r="H1336" s="4"/>
      <c r="I1336" s="4"/>
      <c r="J1336" s="114"/>
      <c r="K1336" s="20"/>
      <c r="L1336" s="5"/>
      <c r="M1336" s="5"/>
      <c r="N1336" s="5"/>
      <c r="O1336" s="5"/>
      <c r="P1336" s="5"/>
      <c r="Q1336" s="5"/>
      <c r="R1336" s="5"/>
      <c r="S1336" s="6"/>
      <c r="T1336" s="6"/>
      <c r="U1336" s="6"/>
      <c r="V1336" s="6"/>
      <c r="W1336" s="6"/>
      <c r="X1336" s="6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  <c r="HM1336" s="4"/>
    </row>
    <row r="1337" spans="1:221" ht="20" customHeight="1">
      <c r="A1337" s="3"/>
      <c r="B1337" s="2"/>
      <c r="C1337" s="3"/>
      <c r="D1337" s="3"/>
      <c r="E1337" s="3"/>
      <c r="F1337" s="3"/>
      <c r="G1337" s="3"/>
      <c r="H1337" s="4"/>
      <c r="I1337" s="4"/>
      <c r="J1337" s="114"/>
      <c r="K1337" s="20"/>
      <c r="L1337" s="5"/>
      <c r="M1337" s="5"/>
      <c r="N1337" s="5"/>
      <c r="O1337" s="5"/>
      <c r="P1337" s="5"/>
      <c r="Q1337" s="5"/>
      <c r="R1337" s="5"/>
      <c r="S1337" s="6"/>
      <c r="T1337" s="6"/>
      <c r="U1337" s="6"/>
      <c r="V1337" s="6"/>
      <c r="W1337" s="6"/>
      <c r="X1337" s="6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  <c r="HM1337" s="4"/>
    </row>
    <row r="1338" spans="1:221" ht="20" customHeight="1">
      <c r="A1338" s="3"/>
      <c r="B1338" s="2"/>
      <c r="C1338" s="3"/>
      <c r="D1338" s="3"/>
      <c r="E1338" s="3"/>
      <c r="F1338" s="3"/>
      <c r="G1338" s="3"/>
      <c r="H1338" s="4"/>
      <c r="I1338" s="4"/>
      <c r="J1338" s="114"/>
      <c r="K1338" s="20"/>
      <c r="L1338" s="5"/>
      <c r="M1338" s="5"/>
      <c r="N1338" s="5"/>
      <c r="O1338" s="5"/>
      <c r="P1338" s="5"/>
      <c r="Q1338" s="5"/>
      <c r="R1338" s="5"/>
      <c r="S1338" s="6"/>
      <c r="T1338" s="6"/>
      <c r="U1338" s="6"/>
      <c r="V1338" s="6"/>
      <c r="W1338" s="6"/>
      <c r="X1338" s="6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  <c r="HM1338" s="4"/>
    </row>
    <row r="1339" spans="1:221" ht="20" customHeight="1">
      <c r="A1339" s="3"/>
      <c r="B1339" s="2"/>
      <c r="C1339" s="3"/>
      <c r="D1339" s="3"/>
      <c r="E1339" s="3"/>
      <c r="F1339" s="3"/>
      <c r="G1339" s="3"/>
      <c r="H1339" s="4"/>
      <c r="I1339" s="4"/>
      <c r="J1339" s="114"/>
      <c r="K1339" s="20"/>
      <c r="L1339" s="5"/>
      <c r="M1339" s="5"/>
      <c r="N1339" s="5"/>
      <c r="O1339" s="5"/>
      <c r="P1339" s="5"/>
      <c r="Q1339" s="5"/>
      <c r="R1339" s="5"/>
      <c r="S1339" s="6"/>
      <c r="T1339" s="6"/>
      <c r="U1339" s="6"/>
      <c r="V1339" s="6"/>
      <c r="W1339" s="6"/>
      <c r="X1339" s="6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  <c r="HM1339" s="4"/>
    </row>
    <row r="1340" spans="1:221" ht="20" customHeight="1">
      <c r="A1340" s="3"/>
      <c r="B1340" s="2"/>
      <c r="C1340" s="3"/>
      <c r="D1340" s="3"/>
      <c r="E1340" s="3"/>
      <c r="F1340" s="3"/>
      <c r="G1340" s="3"/>
      <c r="H1340" s="4"/>
      <c r="I1340" s="4"/>
      <c r="J1340" s="114"/>
      <c r="K1340" s="20"/>
      <c r="L1340" s="5"/>
      <c r="M1340" s="5"/>
      <c r="N1340" s="5"/>
      <c r="O1340" s="5"/>
      <c r="P1340" s="5"/>
      <c r="Q1340" s="5"/>
      <c r="R1340" s="5"/>
      <c r="S1340" s="6"/>
      <c r="T1340" s="6"/>
      <c r="U1340" s="6"/>
      <c r="V1340" s="6"/>
      <c r="W1340" s="6"/>
      <c r="X1340" s="6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  <c r="HM1340" s="4"/>
    </row>
    <row r="1341" spans="1:221" ht="20" customHeight="1">
      <c r="A1341" s="3"/>
      <c r="B1341" s="2"/>
      <c r="C1341" s="3"/>
      <c r="D1341" s="3"/>
      <c r="E1341" s="3"/>
      <c r="F1341" s="3"/>
      <c r="G1341" s="3"/>
      <c r="H1341" s="4"/>
      <c r="I1341" s="4"/>
      <c r="J1341" s="114"/>
      <c r="K1341" s="20"/>
      <c r="L1341" s="5"/>
      <c r="M1341" s="5"/>
      <c r="N1341" s="5"/>
      <c r="O1341" s="5"/>
      <c r="P1341" s="5"/>
      <c r="Q1341" s="5"/>
      <c r="R1341" s="5"/>
      <c r="S1341" s="6"/>
      <c r="T1341" s="6"/>
      <c r="U1341" s="6"/>
      <c r="V1341" s="6"/>
      <c r="W1341" s="6"/>
      <c r="X1341" s="6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  <c r="HM1341" s="4"/>
    </row>
    <row r="1342" spans="1:221" ht="20" customHeight="1">
      <c r="A1342" s="3"/>
      <c r="B1342" s="2"/>
      <c r="C1342" s="3"/>
      <c r="D1342" s="3"/>
      <c r="E1342" s="3"/>
      <c r="F1342" s="3"/>
      <c r="G1342" s="3"/>
      <c r="H1342" s="4"/>
      <c r="I1342" s="4"/>
      <c r="J1342" s="114"/>
      <c r="K1342" s="20"/>
      <c r="L1342" s="5"/>
      <c r="M1342" s="5"/>
      <c r="N1342" s="5"/>
      <c r="O1342" s="5"/>
      <c r="P1342" s="5"/>
      <c r="Q1342" s="5"/>
      <c r="R1342" s="5"/>
      <c r="S1342" s="6"/>
      <c r="T1342" s="6"/>
      <c r="U1342" s="6"/>
      <c r="V1342" s="6"/>
      <c r="W1342" s="6"/>
      <c r="X1342" s="6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  <c r="HM1342" s="4"/>
    </row>
    <row r="1343" spans="1:221" ht="20" customHeight="1">
      <c r="A1343" s="3"/>
      <c r="B1343" s="2"/>
      <c r="C1343" s="3"/>
      <c r="D1343" s="3"/>
      <c r="E1343" s="3"/>
      <c r="F1343" s="3"/>
      <c r="G1343" s="3"/>
      <c r="H1343" s="4"/>
      <c r="I1343" s="4"/>
      <c r="J1343" s="114"/>
      <c r="K1343" s="20"/>
      <c r="L1343" s="5"/>
      <c r="M1343" s="5"/>
      <c r="N1343" s="5"/>
      <c r="O1343" s="5"/>
      <c r="P1343" s="5"/>
      <c r="Q1343" s="5"/>
      <c r="R1343" s="5"/>
      <c r="S1343" s="6"/>
      <c r="T1343" s="6"/>
      <c r="U1343" s="6"/>
      <c r="V1343" s="6"/>
      <c r="W1343" s="6"/>
      <c r="X1343" s="6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  <c r="HM1343" s="4"/>
    </row>
    <row r="1344" spans="1:221" ht="20" customHeight="1">
      <c r="A1344" s="3"/>
      <c r="B1344" s="2"/>
      <c r="C1344" s="3"/>
      <c r="D1344" s="3"/>
      <c r="E1344" s="3"/>
      <c r="F1344" s="3"/>
      <c r="G1344" s="3"/>
      <c r="H1344" s="4"/>
      <c r="I1344" s="4"/>
      <c r="J1344" s="114"/>
      <c r="K1344" s="20"/>
      <c r="L1344" s="5"/>
      <c r="M1344" s="5"/>
      <c r="N1344" s="5"/>
      <c r="O1344" s="5"/>
      <c r="P1344" s="5"/>
      <c r="Q1344" s="5"/>
      <c r="R1344" s="5"/>
      <c r="S1344" s="6"/>
      <c r="T1344" s="6"/>
      <c r="U1344" s="6"/>
      <c r="V1344" s="6"/>
      <c r="W1344" s="6"/>
      <c r="X1344" s="6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  <c r="HM1344" s="4"/>
    </row>
    <row r="1345" spans="1:221" ht="20" customHeight="1">
      <c r="A1345" s="3"/>
      <c r="B1345" s="2"/>
      <c r="C1345" s="3"/>
      <c r="D1345" s="3"/>
      <c r="E1345" s="3"/>
      <c r="F1345" s="3"/>
      <c r="G1345" s="3"/>
      <c r="H1345" s="4"/>
      <c r="I1345" s="4"/>
      <c r="J1345" s="114"/>
      <c r="K1345" s="20"/>
      <c r="L1345" s="5"/>
      <c r="M1345" s="5"/>
      <c r="N1345" s="5"/>
      <c r="O1345" s="5"/>
      <c r="P1345" s="5"/>
      <c r="Q1345" s="5"/>
      <c r="R1345" s="5"/>
      <c r="S1345" s="6"/>
      <c r="T1345" s="6"/>
      <c r="U1345" s="6"/>
      <c r="V1345" s="6"/>
      <c r="W1345" s="6"/>
      <c r="X1345" s="6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  <c r="HM1345" s="4"/>
    </row>
    <row r="1346" spans="1:221" ht="20" customHeight="1">
      <c r="A1346" s="3"/>
      <c r="B1346" s="2"/>
      <c r="C1346" s="3"/>
      <c r="D1346" s="3"/>
      <c r="E1346" s="3"/>
      <c r="F1346" s="3"/>
      <c r="G1346" s="3"/>
      <c r="H1346" s="4"/>
      <c r="I1346" s="4"/>
      <c r="J1346" s="114"/>
      <c r="K1346" s="20"/>
      <c r="L1346" s="5"/>
      <c r="M1346" s="5"/>
      <c r="N1346" s="5"/>
      <c r="O1346" s="5"/>
      <c r="P1346" s="5"/>
      <c r="Q1346" s="5"/>
      <c r="R1346" s="5"/>
      <c r="S1346" s="6"/>
      <c r="T1346" s="6"/>
      <c r="U1346" s="6"/>
      <c r="V1346" s="6"/>
      <c r="W1346" s="6"/>
      <c r="X1346" s="6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  <c r="HM1346" s="4"/>
    </row>
    <row r="1347" spans="1:221" ht="20" customHeight="1">
      <c r="A1347" s="3"/>
      <c r="B1347" s="2"/>
      <c r="C1347" s="3"/>
      <c r="D1347" s="3"/>
      <c r="E1347" s="3"/>
      <c r="F1347" s="3"/>
      <c r="G1347" s="3"/>
      <c r="H1347" s="4"/>
      <c r="I1347" s="4"/>
      <c r="J1347" s="114"/>
      <c r="K1347" s="20"/>
      <c r="L1347" s="5"/>
      <c r="M1347" s="5"/>
      <c r="N1347" s="5"/>
      <c r="O1347" s="5"/>
      <c r="P1347" s="5"/>
      <c r="Q1347" s="5"/>
      <c r="R1347" s="5"/>
      <c r="S1347" s="6"/>
      <c r="T1347" s="6"/>
      <c r="U1347" s="6"/>
      <c r="V1347" s="6"/>
      <c r="W1347" s="6"/>
      <c r="X1347" s="6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  <c r="HM1347" s="4"/>
    </row>
    <row r="1348" spans="1:221" ht="20" customHeight="1">
      <c r="A1348" s="3"/>
      <c r="B1348" s="2"/>
      <c r="C1348" s="3"/>
      <c r="D1348" s="3"/>
      <c r="E1348" s="3"/>
      <c r="F1348" s="3"/>
      <c r="G1348" s="3"/>
      <c r="H1348" s="4"/>
      <c r="I1348" s="4"/>
      <c r="J1348" s="114"/>
      <c r="K1348" s="20"/>
      <c r="L1348" s="5"/>
      <c r="M1348" s="5"/>
      <c r="N1348" s="5"/>
      <c r="O1348" s="5"/>
      <c r="P1348" s="5"/>
      <c r="Q1348" s="5"/>
      <c r="R1348" s="5"/>
      <c r="S1348" s="6"/>
      <c r="T1348" s="6"/>
      <c r="U1348" s="6"/>
      <c r="V1348" s="6"/>
      <c r="W1348" s="6"/>
      <c r="X1348" s="6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  <c r="HM1348" s="4"/>
    </row>
    <row r="1349" spans="1:221" ht="20" customHeight="1">
      <c r="A1349" s="3"/>
      <c r="B1349" s="2"/>
      <c r="C1349" s="3"/>
      <c r="D1349" s="3"/>
      <c r="E1349" s="3"/>
      <c r="F1349" s="3"/>
      <c r="G1349" s="3"/>
      <c r="H1349" s="4"/>
      <c r="I1349" s="4"/>
      <c r="J1349" s="114"/>
      <c r="K1349" s="20"/>
      <c r="L1349" s="5"/>
      <c r="M1349" s="5"/>
      <c r="N1349" s="5"/>
      <c r="O1349" s="5"/>
      <c r="P1349" s="5"/>
      <c r="Q1349" s="5"/>
      <c r="R1349" s="5"/>
      <c r="S1349" s="6"/>
      <c r="T1349" s="6"/>
      <c r="U1349" s="6"/>
      <c r="V1349" s="6"/>
      <c r="W1349" s="6"/>
      <c r="X1349" s="6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  <c r="HM1349" s="4"/>
    </row>
    <row r="1350" spans="1:221" ht="20" customHeight="1">
      <c r="A1350" s="3"/>
      <c r="B1350" s="2"/>
      <c r="C1350" s="3"/>
      <c r="D1350" s="3"/>
      <c r="E1350" s="3"/>
      <c r="F1350" s="3"/>
      <c r="G1350" s="3"/>
      <c r="H1350" s="4"/>
      <c r="I1350" s="4"/>
      <c r="J1350" s="114"/>
      <c r="K1350" s="20"/>
      <c r="L1350" s="5"/>
      <c r="M1350" s="5"/>
      <c r="N1350" s="5"/>
      <c r="O1350" s="5"/>
      <c r="P1350" s="5"/>
      <c r="Q1350" s="5"/>
      <c r="R1350" s="5"/>
      <c r="S1350" s="6"/>
      <c r="T1350" s="6"/>
      <c r="U1350" s="6"/>
      <c r="V1350" s="6"/>
      <c r="W1350" s="6"/>
      <c r="X1350" s="6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</row>
    <row r="1351" spans="1:221" ht="20" customHeight="1">
      <c r="A1351" s="3"/>
      <c r="B1351" s="2"/>
      <c r="C1351" s="3"/>
      <c r="D1351" s="3"/>
      <c r="E1351" s="3"/>
      <c r="F1351" s="3"/>
      <c r="G1351" s="3"/>
      <c r="H1351" s="4"/>
      <c r="I1351" s="4"/>
      <c r="J1351" s="114"/>
      <c r="K1351" s="20"/>
      <c r="L1351" s="5"/>
      <c r="M1351" s="5"/>
      <c r="N1351" s="5"/>
      <c r="O1351" s="5"/>
      <c r="P1351" s="5"/>
      <c r="Q1351" s="5"/>
      <c r="R1351" s="5"/>
      <c r="S1351" s="6"/>
      <c r="T1351" s="6"/>
      <c r="U1351" s="6"/>
      <c r="V1351" s="6"/>
      <c r="W1351" s="6"/>
      <c r="X1351" s="6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  <c r="HM1351" s="4"/>
    </row>
    <row r="1352" spans="1:221" ht="20" customHeight="1">
      <c r="A1352" s="3"/>
      <c r="B1352" s="2"/>
      <c r="C1352" s="3"/>
      <c r="D1352" s="3"/>
      <c r="E1352" s="3"/>
      <c r="F1352" s="3"/>
      <c r="G1352" s="3"/>
      <c r="H1352" s="4"/>
      <c r="I1352" s="4"/>
      <c r="J1352" s="114"/>
      <c r="K1352" s="20"/>
      <c r="L1352" s="5"/>
      <c r="M1352" s="5"/>
      <c r="N1352" s="5"/>
      <c r="O1352" s="5"/>
      <c r="P1352" s="5"/>
      <c r="Q1352" s="5"/>
      <c r="R1352" s="5"/>
      <c r="S1352" s="6"/>
      <c r="T1352" s="6"/>
      <c r="U1352" s="6"/>
      <c r="V1352" s="6"/>
      <c r="W1352" s="6"/>
      <c r="X1352" s="6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  <c r="HM1352" s="4"/>
    </row>
    <row r="1353" spans="1:221" ht="20" customHeight="1">
      <c r="A1353" s="3"/>
      <c r="B1353" s="2"/>
      <c r="C1353" s="3"/>
      <c r="D1353" s="3"/>
      <c r="E1353" s="3"/>
      <c r="F1353" s="3"/>
      <c r="G1353" s="3"/>
      <c r="H1353" s="4"/>
      <c r="I1353" s="4"/>
      <c r="J1353" s="114"/>
      <c r="K1353" s="20"/>
      <c r="L1353" s="5"/>
      <c r="M1353" s="5"/>
      <c r="N1353" s="5"/>
      <c r="O1353" s="5"/>
      <c r="P1353" s="5"/>
      <c r="Q1353" s="5"/>
      <c r="R1353" s="5"/>
      <c r="S1353" s="6"/>
      <c r="T1353" s="6"/>
      <c r="U1353" s="6"/>
      <c r="V1353" s="6"/>
      <c r="W1353" s="6"/>
      <c r="X1353" s="6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  <c r="HM1353" s="4"/>
    </row>
    <row r="1354" spans="1:221" ht="20" customHeight="1">
      <c r="A1354" s="3"/>
      <c r="B1354" s="2"/>
      <c r="C1354" s="3"/>
      <c r="D1354" s="3"/>
      <c r="E1354" s="3"/>
      <c r="F1354" s="3"/>
      <c r="G1354" s="3"/>
      <c r="H1354" s="4"/>
      <c r="I1354" s="4"/>
      <c r="J1354" s="114"/>
      <c r="K1354" s="20"/>
      <c r="L1354" s="5"/>
      <c r="M1354" s="5"/>
      <c r="N1354" s="5"/>
      <c r="O1354" s="5"/>
      <c r="P1354" s="5"/>
      <c r="Q1354" s="5"/>
      <c r="R1354" s="5"/>
      <c r="S1354" s="6"/>
      <c r="T1354" s="6"/>
      <c r="U1354" s="6"/>
      <c r="V1354" s="6"/>
      <c r="W1354" s="6"/>
      <c r="X1354" s="6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  <c r="HM1354" s="4"/>
    </row>
    <row r="1355" spans="1:221" ht="20" customHeight="1">
      <c r="A1355" s="3"/>
      <c r="B1355" s="2"/>
      <c r="C1355" s="3"/>
      <c r="D1355" s="3"/>
      <c r="E1355" s="3"/>
      <c r="F1355" s="3"/>
      <c r="G1355" s="3"/>
      <c r="H1355" s="4"/>
      <c r="I1355" s="4"/>
      <c r="J1355" s="114"/>
      <c r="K1355" s="20"/>
      <c r="L1355" s="5"/>
      <c r="M1355" s="5"/>
      <c r="N1355" s="5"/>
      <c r="O1355" s="5"/>
      <c r="P1355" s="5"/>
      <c r="Q1355" s="5"/>
      <c r="R1355" s="5"/>
      <c r="S1355" s="6"/>
      <c r="T1355" s="6"/>
      <c r="U1355" s="6"/>
      <c r="V1355" s="6"/>
      <c r="W1355" s="6"/>
      <c r="X1355" s="6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  <c r="HM1355" s="4"/>
    </row>
    <row r="1356" spans="1:221" ht="20" customHeight="1">
      <c r="A1356" s="3"/>
      <c r="B1356" s="2"/>
      <c r="C1356" s="3"/>
      <c r="D1356" s="3"/>
      <c r="E1356" s="3"/>
      <c r="F1356" s="3"/>
      <c r="G1356" s="3"/>
      <c r="H1356" s="4"/>
      <c r="I1356" s="4"/>
      <c r="J1356" s="114"/>
      <c r="K1356" s="20"/>
      <c r="L1356" s="5"/>
      <c r="M1356" s="5"/>
      <c r="N1356" s="5"/>
      <c r="O1356" s="5"/>
      <c r="P1356" s="5"/>
      <c r="Q1356" s="5"/>
      <c r="R1356" s="5"/>
      <c r="S1356" s="6"/>
      <c r="T1356" s="6"/>
      <c r="U1356" s="6"/>
      <c r="V1356" s="6"/>
      <c r="W1356" s="6"/>
      <c r="X1356" s="6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  <c r="HM1356" s="4"/>
    </row>
    <row r="1357" spans="1:221" ht="20" customHeight="1">
      <c r="A1357" s="3"/>
      <c r="B1357" s="2"/>
      <c r="C1357" s="3"/>
      <c r="D1357" s="3"/>
      <c r="E1357" s="3"/>
      <c r="F1357" s="3"/>
      <c r="G1357" s="3"/>
      <c r="H1357" s="4"/>
      <c r="I1357" s="4"/>
      <c r="J1357" s="114"/>
      <c r="K1357" s="20"/>
      <c r="L1357" s="5"/>
      <c r="M1357" s="5"/>
      <c r="N1357" s="5"/>
      <c r="O1357" s="5"/>
      <c r="P1357" s="5"/>
      <c r="Q1357" s="5"/>
      <c r="R1357" s="5"/>
      <c r="S1357" s="6"/>
      <c r="T1357" s="6"/>
      <c r="U1357" s="6"/>
      <c r="V1357" s="6"/>
      <c r="W1357" s="6"/>
      <c r="X1357" s="6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  <c r="HM1357" s="4"/>
    </row>
    <row r="1358" spans="1:221" ht="20" customHeight="1">
      <c r="A1358" s="3"/>
      <c r="B1358" s="2"/>
      <c r="C1358" s="3"/>
      <c r="D1358" s="3"/>
      <c r="E1358" s="3"/>
      <c r="F1358" s="3"/>
      <c r="G1358" s="3"/>
      <c r="H1358" s="4"/>
      <c r="I1358" s="4"/>
      <c r="J1358" s="114"/>
      <c r="K1358" s="20"/>
      <c r="L1358" s="5"/>
      <c r="M1358" s="5"/>
      <c r="N1358" s="5"/>
      <c r="O1358" s="5"/>
      <c r="P1358" s="5"/>
      <c r="Q1358" s="5"/>
      <c r="R1358" s="5"/>
      <c r="S1358" s="6"/>
      <c r="T1358" s="6"/>
      <c r="U1358" s="6"/>
      <c r="V1358" s="6"/>
      <c r="W1358" s="6"/>
      <c r="X1358" s="6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  <c r="HM1358" s="4"/>
    </row>
    <row r="1359" spans="1:221" ht="20" customHeight="1">
      <c r="A1359" s="3"/>
      <c r="B1359" s="2"/>
      <c r="C1359" s="3"/>
      <c r="D1359" s="3"/>
      <c r="E1359" s="3"/>
      <c r="F1359" s="3"/>
      <c r="G1359" s="3"/>
      <c r="H1359" s="4"/>
      <c r="I1359" s="4"/>
      <c r="J1359" s="114"/>
      <c r="K1359" s="20"/>
      <c r="L1359" s="5"/>
      <c r="M1359" s="5"/>
      <c r="N1359" s="5"/>
      <c r="O1359" s="5"/>
      <c r="P1359" s="5"/>
      <c r="Q1359" s="5"/>
      <c r="R1359" s="5"/>
      <c r="S1359" s="6"/>
      <c r="T1359" s="6"/>
      <c r="U1359" s="6"/>
      <c r="V1359" s="6"/>
      <c r="W1359" s="6"/>
      <c r="X1359" s="6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  <c r="HM1359" s="4"/>
    </row>
    <row r="1360" spans="1:221" ht="20" customHeight="1">
      <c r="A1360" s="3"/>
      <c r="B1360" s="2"/>
      <c r="C1360" s="3"/>
      <c r="D1360" s="3"/>
      <c r="E1360" s="3"/>
      <c r="F1360" s="3"/>
      <c r="G1360" s="3"/>
      <c r="H1360" s="4"/>
      <c r="I1360" s="4"/>
      <c r="J1360" s="114"/>
      <c r="K1360" s="20"/>
      <c r="L1360" s="5"/>
      <c r="M1360" s="5"/>
      <c r="N1360" s="5"/>
      <c r="O1360" s="5"/>
      <c r="P1360" s="5"/>
      <c r="Q1360" s="5"/>
      <c r="R1360" s="5"/>
      <c r="S1360" s="6"/>
      <c r="T1360" s="6"/>
      <c r="U1360" s="6"/>
      <c r="V1360" s="6"/>
      <c r="W1360" s="6"/>
      <c r="X1360" s="6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  <c r="HM1360" s="4"/>
    </row>
    <row r="1361" spans="1:221" ht="20" customHeight="1">
      <c r="A1361" s="3"/>
      <c r="B1361" s="2"/>
      <c r="C1361" s="3"/>
      <c r="D1361" s="3"/>
      <c r="E1361" s="3"/>
      <c r="F1361" s="3"/>
      <c r="G1361" s="3"/>
      <c r="H1361" s="4"/>
      <c r="I1361" s="4"/>
      <c r="J1361" s="114"/>
      <c r="K1361" s="20"/>
      <c r="L1361" s="5"/>
      <c r="M1361" s="5"/>
      <c r="N1361" s="5"/>
      <c r="O1361" s="5"/>
      <c r="P1361" s="5"/>
      <c r="Q1361" s="5"/>
      <c r="R1361" s="5"/>
      <c r="S1361" s="6"/>
      <c r="T1361" s="6"/>
      <c r="U1361" s="6"/>
      <c r="V1361" s="6"/>
      <c r="W1361" s="6"/>
      <c r="X1361" s="6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  <c r="HM1361" s="4"/>
    </row>
    <row r="1362" spans="1:221" ht="20" customHeight="1">
      <c r="A1362" s="3"/>
      <c r="B1362" s="2"/>
      <c r="C1362" s="3"/>
      <c r="D1362" s="3"/>
      <c r="E1362" s="3"/>
      <c r="F1362" s="3"/>
      <c r="G1362" s="3"/>
      <c r="H1362" s="4"/>
      <c r="I1362" s="4"/>
      <c r="J1362" s="114"/>
      <c r="K1362" s="20"/>
      <c r="L1362" s="5"/>
      <c r="M1362" s="5"/>
      <c r="N1362" s="5"/>
      <c r="O1362" s="5"/>
      <c r="P1362" s="5"/>
      <c r="Q1362" s="5"/>
      <c r="R1362" s="5"/>
      <c r="S1362" s="6"/>
      <c r="T1362" s="6"/>
      <c r="U1362" s="6"/>
      <c r="V1362" s="6"/>
      <c r="W1362" s="6"/>
      <c r="X1362" s="6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  <c r="HM1362" s="4"/>
    </row>
    <row r="1363" spans="1:221" ht="20" customHeight="1">
      <c r="A1363" s="3"/>
      <c r="B1363" s="2"/>
      <c r="C1363" s="3"/>
      <c r="D1363" s="3"/>
      <c r="E1363" s="3"/>
      <c r="F1363" s="3"/>
      <c r="G1363" s="3"/>
      <c r="H1363" s="4"/>
      <c r="I1363" s="4"/>
      <c r="J1363" s="114"/>
      <c r="K1363" s="20"/>
      <c r="L1363" s="5"/>
      <c r="M1363" s="5"/>
      <c r="N1363" s="5"/>
      <c r="O1363" s="5"/>
      <c r="P1363" s="5"/>
      <c r="Q1363" s="5"/>
      <c r="R1363" s="5"/>
      <c r="S1363" s="6"/>
      <c r="T1363" s="6"/>
      <c r="U1363" s="6"/>
      <c r="V1363" s="6"/>
      <c r="W1363" s="6"/>
      <c r="X1363" s="6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  <c r="HM1363" s="4"/>
    </row>
    <row r="1364" spans="1:221" ht="20" customHeight="1">
      <c r="A1364" s="3"/>
      <c r="B1364" s="2"/>
      <c r="C1364" s="3"/>
      <c r="D1364" s="3"/>
      <c r="E1364" s="3"/>
      <c r="F1364" s="3"/>
      <c r="G1364" s="3"/>
      <c r="H1364" s="4"/>
      <c r="I1364" s="4"/>
      <c r="J1364" s="114"/>
      <c r="K1364" s="20"/>
      <c r="L1364" s="5"/>
      <c r="M1364" s="5"/>
      <c r="N1364" s="5"/>
      <c r="O1364" s="5"/>
      <c r="P1364" s="5"/>
      <c r="Q1364" s="5"/>
      <c r="R1364" s="5"/>
      <c r="S1364" s="6"/>
      <c r="T1364" s="6"/>
      <c r="U1364" s="6"/>
      <c r="V1364" s="6"/>
      <c r="W1364" s="6"/>
      <c r="X1364" s="6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</row>
    <row r="1365" spans="1:221" ht="20" customHeight="1">
      <c r="A1365" s="3"/>
      <c r="B1365" s="2"/>
      <c r="C1365" s="3"/>
      <c r="D1365" s="3"/>
      <c r="E1365" s="3"/>
      <c r="F1365" s="3"/>
      <c r="G1365" s="3"/>
      <c r="H1365" s="4"/>
      <c r="I1365" s="4"/>
      <c r="J1365" s="114"/>
      <c r="K1365" s="20"/>
      <c r="L1365" s="5"/>
      <c r="M1365" s="5"/>
      <c r="N1365" s="5"/>
      <c r="O1365" s="5"/>
      <c r="P1365" s="5"/>
      <c r="Q1365" s="5"/>
      <c r="R1365" s="5"/>
      <c r="S1365" s="6"/>
      <c r="T1365" s="6"/>
      <c r="U1365" s="6"/>
      <c r="V1365" s="6"/>
      <c r="W1365" s="6"/>
      <c r="X1365" s="6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</row>
    <row r="1366" spans="1:221" ht="20" customHeight="1">
      <c r="A1366" s="3"/>
      <c r="B1366" s="2"/>
      <c r="C1366" s="3"/>
      <c r="D1366" s="3"/>
      <c r="E1366" s="3"/>
      <c r="F1366" s="3"/>
      <c r="G1366" s="3"/>
      <c r="H1366" s="4"/>
      <c r="I1366" s="4"/>
      <c r="J1366" s="114"/>
      <c r="K1366" s="20"/>
      <c r="L1366" s="5"/>
      <c r="M1366" s="5"/>
      <c r="N1366" s="5"/>
      <c r="O1366" s="5"/>
      <c r="P1366" s="5"/>
      <c r="Q1366" s="5"/>
      <c r="R1366" s="5"/>
      <c r="S1366" s="6"/>
      <c r="T1366" s="6"/>
      <c r="U1366" s="6"/>
      <c r="V1366" s="6"/>
      <c r="W1366" s="6"/>
      <c r="X1366" s="6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  <c r="HM1366" s="4"/>
    </row>
    <row r="1367" spans="1:221" ht="20" customHeight="1">
      <c r="A1367" s="3"/>
      <c r="B1367" s="2"/>
      <c r="C1367" s="3"/>
      <c r="D1367" s="3"/>
      <c r="E1367" s="3"/>
      <c r="F1367" s="3"/>
      <c r="G1367" s="3"/>
      <c r="H1367" s="4"/>
      <c r="I1367" s="4"/>
      <c r="J1367" s="114"/>
      <c r="K1367" s="20"/>
      <c r="L1367" s="5"/>
      <c r="M1367" s="5"/>
      <c r="N1367" s="5"/>
      <c r="O1367" s="5"/>
      <c r="P1367" s="5"/>
      <c r="Q1367" s="5"/>
      <c r="R1367" s="5"/>
      <c r="S1367" s="6"/>
      <c r="T1367" s="6"/>
      <c r="U1367" s="6"/>
      <c r="V1367" s="6"/>
      <c r="W1367" s="6"/>
      <c r="X1367" s="6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  <c r="HM1367" s="4"/>
    </row>
    <row r="1368" spans="1:221" ht="20" customHeight="1">
      <c r="A1368" s="3"/>
      <c r="B1368" s="2"/>
      <c r="C1368" s="3"/>
      <c r="D1368" s="3"/>
      <c r="E1368" s="3"/>
      <c r="F1368" s="3"/>
      <c r="G1368" s="3"/>
      <c r="H1368" s="4"/>
      <c r="I1368" s="4"/>
      <c r="J1368" s="114"/>
      <c r="K1368" s="20"/>
      <c r="L1368" s="5"/>
      <c r="M1368" s="5"/>
      <c r="N1368" s="5"/>
      <c r="O1368" s="5"/>
      <c r="P1368" s="5"/>
      <c r="Q1368" s="5"/>
      <c r="R1368" s="5"/>
      <c r="S1368" s="6"/>
      <c r="T1368" s="6"/>
      <c r="U1368" s="6"/>
      <c r="V1368" s="6"/>
      <c r="W1368" s="6"/>
      <c r="X1368" s="6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  <c r="HM1368" s="4"/>
    </row>
    <row r="1369" spans="1:221" ht="20" customHeight="1">
      <c r="A1369" s="3"/>
      <c r="B1369" s="2"/>
      <c r="C1369" s="3"/>
      <c r="D1369" s="3"/>
      <c r="E1369" s="3"/>
      <c r="F1369" s="3"/>
      <c r="G1369" s="3"/>
      <c r="H1369" s="4"/>
      <c r="I1369" s="4"/>
      <c r="J1369" s="114"/>
      <c r="K1369" s="20"/>
      <c r="L1369" s="5"/>
      <c r="M1369" s="5"/>
      <c r="N1369" s="5"/>
      <c r="O1369" s="5"/>
      <c r="P1369" s="5"/>
      <c r="Q1369" s="5"/>
      <c r="R1369" s="5"/>
      <c r="S1369" s="6"/>
      <c r="T1369" s="6"/>
      <c r="U1369" s="6"/>
      <c r="V1369" s="6"/>
      <c r="W1369" s="6"/>
      <c r="X1369" s="6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  <c r="HM1369" s="4"/>
    </row>
    <row r="1370" spans="1:221" ht="20" customHeight="1">
      <c r="A1370" s="3"/>
      <c r="B1370" s="2"/>
      <c r="C1370" s="3"/>
      <c r="D1370" s="3"/>
      <c r="E1370" s="3"/>
      <c r="F1370" s="3"/>
      <c r="G1370" s="3"/>
      <c r="H1370" s="4"/>
      <c r="I1370" s="4"/>
      <c r="J1370" s="114"/>
      <c r="K1370" s="20"/>
      <c r="L1370" s="5"/>
      <c r="M1370" s="5"/>
      <c r="N1370" s="5"/>
      <c r="O1370" s="5"/>
      <c r="P1370" s="5"/>
      <c r="Q1370" s="5"/>
      <c r="R1370" s="5"/>
      <c r="S1370" s="6"/>
      <c r="T1370" s="6"/>
      <c r="U1370" s="6"/>
      <c r="V1370" s="6"/>
      <c r="W1370" s="6"/>
      <c r="X1370" s="6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  <c r="HM1370" s="4"/>
    </row>
    <row r="1371" spans="1:221" ht="20" customHeight="1">
      <c r="A1371" s="3"/>
      <c r="B1371" s="2"/>
      <c r="C1371" s="3"/>
      <c r="D1371" s="3"/>
      <c r="E1371" s="3"/>
      <c r="F1371" s="3"/>
      <c r="G1371" s="3"/>
      <c r="H1371" s="4"/>
      <c r="I1371" s="4"/>
      <c r="J1371" s="114"/>
      <c r="K1371" s="20"/>
      <c r="L1371" s="5"/>
      <c r="M1371" s="5"/>
      <c r="N1371" s="5"/>
      <c r="O1371" s="5"/>
      <c r="P1371" s="5"/>
      <c r="Q1371" s="5"/>
      <c r="R1371" s="5"/>
      <c r="S1371" s="6"/>
      <c r="T1371" s="6"/>
      <c r="U1371" s="6"/>
      <c r="V1371" s="6"/>
      <c r="W1371" s="6"/>
      <c r="X1371" s="6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  <c r="HM1371" s="4"/>
    </row>
    <row r="1372" spans="1:221" ht="20" customHeight="1">
      <c r="A1372" s="3"/>
      <c r="B1372" s="2"/>
      <c r="C1372" s="3"/>
      <c r="D1372" s="3"/>
      <c r="E1372" s="3"/>
      <c r="F1372" s="3"/>
      <c r="G1372" s="3"/>
      <c r="H1372" s="4"/>
      <c r="I1372" s="4"/>
      <c r="J1372" s="114"/>
      <c r="K1372" s="20"/>
      <c r="L1372" s="5"/>
      <c r="M1372" s="5"/>
      <c r="N1372" s="5"/>
      <c r="O1372" s="5"/>
      <c r="P1372" s="5"/>
      <c r="Q1372" s="5"/>
      <c r="R1372" s="5"/>
      <c r="S1372" s="6"/>
      <c r="T1372" s="6"/>
      <c r="U1372" s="6"/>
      <c r="V1372" s="6"/>
      <c r="W1372" s="6"/>
      <c r="X1372" s="6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  <c r="HM1372" s="4"/>
    </row>
    <row r="1373" spans="1:221" ht="20" customHeight="1">
      <c r="A1373" s="3"/>
      <c r="B1373" s="2"/>
      <c r="C1373" s="3"/>
      <c r="D1373" s="3"/>
      <c r="E1373" s="3"/>
      <c r="F1373" s="3"/>
      <c r="G1373" s="3"/>
      <c r="H1373" s="4"/>
      <c r="I1373" s="4"/>
      <c r="J1373" s="114"/>
      <c r="K1373" s="20"/>
      <c r="L1373" s="5"/>
      <c r="M1373" s="5"/>
      <c r="N1373" s="5"/>
      <c r="O1373" s="5"/>
      <c r="P1373" s="5"/>
      <c r="Q1373" s="5"/>
      <c r="R1373" s="5"/>
      <c r="S1373" s="6"/>
      <c r="T1373" s="6"/>
      <c r="U1373" s="6"/>
      <c r="V1373" s="6"/>
      <c r="W1373" s="6"/>
      <c r="X1373" s="6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  <c r="HM1373" s="4"/>
    </row>
    <row r="1374" spans="1:221" ht="20" customHeight="1">
      <c r="A1374" s="3"/>
      <c r="B1374" s="2"/>
      <c r="C1374" s="3"/>
      <c r="D1374" s="3"/>
      <c r="E1374" s="3"/>
      <c r="F1374" s="3"/>
      <c r="G1374" s="3"/>
      <c r="H1374" s="4"/>
      <c r="I1374" s="4"/>
      <c r="J1374" s="114"/>
      <c r="K1374" s="20"/>
      <c r="L1374" s="5"/>
      <c r="M1374" s="5"/>
      <c r="N1374" s="5"/>
      <c r="O1374" s="5"/>
      <c r="P1374" s="5"/>
      <c r="Q1374" s="5"/>
      <c r="R1374" s="5"/>
      <c r="S1374" s="6"/>
      <c r="T1374" s="6"/>
      <c r="U1374" s="6"/>
      <c r="V1374" s="6"/>
      <c r="W1374" s="6"/>
      <c r="X1374" s="6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  <c r="HM1374" s="4"/>
    </row>
    <row r="1375" spans="1:221" ht="20" customHeight="1">
      <c r="A1375" s="3"/>
      <c r="B1375" s="2"/>
      <c r="C1375" s="3"/>
      <c r="D1375" s="3"/>
      <c r="E1375" s="3"/>
      <c r="F1375" s="3"/>
      <c r="G1375" s="3"/>
      <c r="H1375" s="4"/>
      <c r="I1375" s="4"/>
      <c r="J1375" s="114"/>
      <c r="K1375" s="20"/>
      <c r="L1375" s="5"/>
      <c r="M1375" s="5"/>
      <c r="N1375" s="5"/>
      <c r="O1375" s="5"/>
      <c r="P1375" s="5"/>
      <c r="Q1375" s="5"/>
      <c r="R1375" s="5"/>
      <c r="S1375" s="6"/>
      <c r="T1375" s="6"/>
      <c r="U1375" s="6"/>
      <c r="V1375" s="6"/>
      <c r="W1375" s="6"/>
      <c r="X1375" s="6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  <c r="HM1375" s="4"/>
    </row>
    <row r="1376" spans="1:221" ht="20" customHeight="1">
      <c r="A1376" s="3"/>
      <c r="B1376" s="2"/>
      <c r="C1376" s="3"/>
      <c r="D1376" s="3"/>
      <c r="E1376" s="3"/>
      <c r="F1376" s="3"/>
      <c r="G1376" s="3"/>
      <c r="H1376" s="4"/>
      <c r="I1376" s="4"/>
      <c r="J1376" s="114"/>
      <c r="K1376" s="20"/>
      <c r="L1376" s="5"/>
      <c r="M1376" s="5"/>
      <c r="N1376" s="5"/>
      <c r="O1376" s="5"/>
      <c r="P1376" s="5"/>
      <c r="Q1376" s="5"/>
      <c r="R1376" s="5"/>
      <c r="S1376" s="6"/>
      <c r="T1376" s="6"/>
      <c r="U1376" s="6"/>
      <c r="V1376" s="6"/>
      <c r="W1376" s="6"/>
      <c r="X1376" s="6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  <c r="HM1376" s="4"/>
    </row>
    <row r="1377" spans="1:221" ht="20" customHeight="1">
      <c r="A1377" s="3"/>
      <c r="B1377" s="2"/>
      <c r="C1377" s="3"/>
      <c r="D1377" s="3"/>
      <c r="E1377" s="3"/>
      <c r="F1377" s="3"/>
      <c r="G1377" s="3"/>
      <c r="H1377" s="4"/>
      <c r="I1377" s="4"/>
      <c r="J1377" s="114"/>
      <c r="K1377" s="20"/>
      <c r="L1377" s="5"/>
      <c r="M1377" s="5"/>
      <c r="N1377" s="5"/>
      <c r="O1377" s="5"/>
      <c r="P1377" s="5"/>
      <c r="Q1377" s="5"/>
      <c r="R1377" s="5"/>
      <c r="S1377" s="6"/>
      <c r="T1377" s="6"/>
      <c r="U1377" s="6"/>
      <c r="V1377" s="6"/>
      <c r="W1377" s="6"/>
      <c r="X1377" s="6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  <c r="HM1377" s="4"/>
    </row>
    <row r="1378" spans="1:221" ht="20" customHeight="1">
      <c r="A1378" s="3"/>
      <c r="B1378" s="2"/>
      <c r="C1378" s="3"/>
      <c r="D1378" s="3"/>
      <c r="E1378" s="3"/>
      <c r="F1378" s="3"/>
      <c r="G1378" s="3"/>
      <c r="H1378" s="4"/>
      <c r="I1378" s="4"/>
      <c r="J1378" s="114"/>
      <c r="K1378" s="20"/>
      <c r="L1378" s="5"/>
      <c r="M1378" s="5"/>
      <c r="N1378" s="5"/>
      <c r="O1378" s="5"/>
      <c r="P1378" s="5"/>
      <c r="Q1378" s="5"/>
      <c r="R1378" s="5"/>
      <c r="S1378" s="6"/>
      <c r="T1378" s="6"/>
      <c r="U1378" s="6"/>
      <c r="V1378" s="6"/>
      <c r="W1378" s="6"/>
      <c r="X1378" s="6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  <c r="HM1378" s="4"/>
    </row>
    <row r="1379" spans="1:221" ht="20" customHeight="1">
      <c r="A1379" s="3"/>
      <c r="B1379" s="2"/>
      <c r="C1379" s="3"/>
      <c r="D1379" s="3"/>
      <c r="E1379" s="3"/>
      <c r="F1379" s="3"/>
      <c r="G1379" s="3"/>
      <c r="H1379" s="4"/>
      <c r="I1379" s="4"/>
      <c r="J1379" s="114"/>
      <c r="K1379" s="20"/>
      <c r="L1379" s="5"/>
      <c r="M1379" s="5"/>
      <c r="N1379" s="5"/>
      <c r="O1379" s="5"/>
      <c r="P1379" s="5"/>
      <c r="Q1379" s="5"/>
      <c r="R1379" s="5"/>
      <c r="S1379" s="6"/>
      <c r="T1379" s="6"/>
      <c r="U1379" s="6"/>
      <c r="V1379" s="6"/>
      <c r="W1379" s="6"/>
      <c r="X1379" s="6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  <c r="HM1379" s="4"/>
    </row>
    <row r="1380" spans="1:221" ht="20" customHeight="1">
      <c r="A1380" s="3"/>
      <c r="B1380" s="2"/>
      <c r="C1380" s="3"/>
      <c r="D1380" s="3"/>
      <c r="E1380" s="3"/>
      <c r="F1380" s="3"/>
      <c r="G1380" s="3"/>
      <c r="H1380" s="4"/>
      <c r="I1380" s="4"/>
      <c r="J1380" s="114"/>
      <c r="K1380" s="20"/>
      <c r="L1380" s="5"/>
      <c r="M1380" s="5"/>
      <c r="N1380" s="5"/>
      <c r="O1380" s="5"/>
      <c r="P1380" s="5"/>
      <c r="Q1380" s="5"/>
      <c r="R1380" s="5"/>
      <c r="S1380" s="6"/>
      <c r="T1380" s="6"/>
      <c r="U1380" s="6"/>
      <c r="V1380" s="6"/>
      <c r="W1380" s="6"/>
      <c r="X1380" s="6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  <c r="HM1380" s="4"/>
    </row>
    <row r="1381" spans="1:221" ht="20" customHeight="1">
      <c r="A1381" s="3"/>
      <c r="B1381" s="2"/>
      <c r="C1381" s="3"/>
      <c r="D1381" s="3"/>
      <c r="E1381" s="3"/>
      <c r="F1381" s="3"/>
      <c r="G1381" s="3"/>
      <c r="H1381" s="4"/>
      <c r="I1381" s="4"/>
      <c r="J1381" s="114"/>
      <c r="K1381" s="20"/>
      <c r="L1381" s="5"/>
      <c r="M1381" s="5"/>
      <c r="N1381" s="5"/>
      <c r="O1381" s="5"/>
      <c r="P1381" s="5"/>
      <c r="Q1381" s="5"/>
      <c r="R1381" s="5"/>
      <c r="S1381" s="6"/>
      <c r="T1381" s="6"/>
      <c r="U1381" s="6"/>
      <c r="V1381" s="6"/>
      <c r="W1381" s="6"/>
      <c r="X1381" s="6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  <c r="HM1381" s="4"/>
    </row>
    <row r="1382" spans="1:221" ht="20" customHeight="1">
      <c r="A1382" s="3"/>
      <c r="B1382" s="2"/>
      <c r="C1382" s="3"/>
      <c r="D1382" s="3"/>
      <c r="E1382" s="3"/>
      <c r="F1382" s="3"/>
      <c r="G1382" s="3"/>
      <c r="H1382" s="4"/>
      <c r="I1382" s="4"/>
      <c r="J1382" s="114"/>
      <c r="K1382" s="20"/>
      <c r="L1382" s="5"/>
      <c r="M1382" s="5"/>
      <c r="N1382" s="5"/>
      <c r="O1382" s="5"/>
      <c r="P1382" s="5"/>
      <c r="Q1382" s="5"/>
      <c r="R1382" s="5"/>
      <c r="S1382" s="6"/>
      <c r="T1382" s="6"/>
      <c r="U1382" s="6"/>
      <c r="V1382" s="6"/>
      <c r="W1382" s="6"/>
      <c r="X1382" s="6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  <c r="HM1382" s="4"/>
    </row>
    <row r="1383" spans="1:221" ht="20" customHeight="1">
      <c r="A1383" s="3"/>
      <c r="B1383" s="2"/>
      <c r="C1383" s="3"/>
      <c r="D1383" s="3"/>
      <c r="E1383" s="3"/>
      <c r="F1383" s="3"/>
      <c r="G1383" s="3"/>
      <c r="H1383" s="4"/>
      <c r="I1383" s="4"/>
      <c r="J1383" s="114"/>
      <c r="K1383" s="20"/>
      <c r="L1383" s="5"/>
      <c r="M1383" s="5"/>
      <c r="N1383" s="5"/>
      <c r="O1383" s="5"/>
      <c r="P1383" s="5"/>
      <c r="Q1383" s="5"/>
      <c r="R1383" s="5"/>
      <c r="S1383" s="6"/>
      <c r="T1383" s="6"/>
      <c r="U1383" s="6"/>
      <c r="V1383" s="6"/>
      <c r="W1383" s="6"/>
      <c r="X1383" s="6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  <c r="HM1383" s="4"/>
    </row>
    <row r="1384" spans="1:221" ht="20" customHeight="1">
      <c r="A1384" s="3"/>
      <c r="B1384" s="2"/>
      <c r="C1384" s="3"/>
      <c r="D1384" s="3"/>
      <c r="E1384" s="3"/>
      <c r="F1384" s="3"/>
      <c r="G1384" s="3"/>
      <c r="H1384" s="4"/>
      <c r="I1384" s="4"/>
      <c r="J1384" s="114"/>
      <c r="K1384" s="20"/>
      <c r="L1384" s="5"/>
      <c r="M1384" s="5"/>
      <c r="N1384" s="5"/>
      <c r="O1384" s="5"/>
      <c r="P1384" s="5"/>
      <c r="Q1384" s="5"/>
      <c r="R1384" s="5"/>
      <c r="S1384" s="6"/>
      <c r="T1384" s="6"/>
      <c r="U1384" s="6"/>
      <c r="V1384" s="6"/>
      <c r="W1384" s="6"/>
      <c r="X1384" s="6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  <c r="HM1384" s="4"/>
    </row>
    <row r="1385" spans="1:221" ht="20" customHeight="1">
      <c r="A1385" s="3"/>
      <c r="B1385" s="2"/>
      <c r="C1385" s="3"/>
      <c r="D1385" s="3"/>
      <c r="E1385" s="3"/>
      <c r="F1385" s="3"/>
      <c r="G1385" s="3"/>
      <c r="H1385" s="4"/>
      <c r="I1385" s="4"/>
      <c r="J1385" s="114"/>
      <c r="K1385" s="20"/>
      <c r="L1385" s="5"/>
      <c r="M1385" s="5"/>
      <c r="N1385" s="5"/>
      <c r="O1385" s="5"/>
      <c r="P1385" s="5"/>
      <c r="Q1385" s="5"/>
      <c r="R1385" s="5"/>
      <c r="S1385" s="6"/>
      <c r="T1385" s="6"/>
      <c r="U1385" s="6"/>
      <c r="V1385" s="6"/>
      <c r="W1385" s="6"/>
      <c r="X1385" s="6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  <c r="HM1385" s="4"/>
    </row>
    <row r="1386" spans="1:221" ht="20" customHeight="1">
      <c r="A1386" s="3"/>
      <c r="B1386" s="2"/>
      <c r="C1386" s="3"/>
      <c r="D1386" s="3"/>
      <c r="E1386" s="3"/>
      <c r="F1386" s="3"/>
      <c r="G1386" s="3"/>
      <c r="H1386" s="4"/>
      <c r="I1386" s="4"/>
      <c r="J1386" s="114"/>
      <c r="K1386" s="20"/>
      <c r="L1386" s="5"/>
      <c r="M1386" s="5"/>
      <c r="N1386" s="5"/>
      <c r="O1386" s="5"/>
      <c r="P1386" s="5"/>
      <c r="Q1386" s="5"/>
      <c r="R1386" s="5"/>
      <c r="S1386" s="6"/>
      <c r="T1386" s="6"/>
      <c r="U1386" s="6"/>
      <c r="V1386" s="6"/>
      <c r="W1386" s="6"/>
      <c r="X1386" s="6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  <c r="HM1386" s="4"/>
    </row>
    <row r="1387" spans="1:221" ht="20" customHeight="1">
      <c r="A1387" s="3"/>
      <c r="B1387" s="2"/>
      <c r="C1387" s="3"/>
      <c r="D1387" s="3"/>
      <c r="E1387" s="3"/>
      <c r="F1387" s="3"/>
      <c r="G1387" s="3"/>
      <c r="H1387" s="4"/>
      <c r="I1387" s="4"/>
      <c r="J1387" s="114"/>
      <c r="K1387" s="20"/>
      <c r="L1387" s="5"/>
      <c r="M1387" s="5"/>
      <c r="N1387" s="5"/>
      <c r="O1387" s="5"/>
      <c r="P1387" s="5"/>
      <c r="Q1387" s="5"/>
      <c r="R1387" s="5"/>
      <c r="S1387" s="6"/>
      <c r="T1387" s="6"/>
      <c r="U1387" s="6"/>
      <c r="V1387" s="6"/>
      <c r="W1387" s="6"/>
      <c r="X1387" s="6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  <c r="HM1387" s="4"/>
    </row>
    <row r="1388" spans="1:221" ht="20" customHeight="1">
      <c r="A1388" s="3"/>
      <c r="B1388" s="2"/>
      <c r="C1388" s="3"/>
      <c r="D1388" s="3"/>
      <c r="E1388" s="3"/>
      <c r="F1388" s="3"/>
      <c r="G1388" s="3"/>
      <c r="H1388" s="4"/>
      <c r="I1388" s="4"/>
      <c r="J1388" s="114"/>
      <c r="K1388" s="20"/>
      <c r="L1388" s="5"/>
      <c r="M1388" s="5"/>
      <c r="N1388" s="5"/>
      <c r="O1388" s="5"/>
      <c r="P1388" s="5"/>
      <c r="Q1388" s="5"/>
      <c r="R1388" s="5"/>
      <c r="S1388" s="6"/>
      <c r="T1388" s="6"/>
      <c r="U1388" s="6"/>
      <c r="V1388" s="6"/>
      <c r="W1388" s="6"/>
      <c r="X1388" s="6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  <c r="HM1388" s="4"/>
    </row>
    <row r="1389" spans="1:221" ht="20" customHeight="1">
      <c r="A1389" s="3"/>
      <c r="B1389" s="2"/>
      <c r="C1389" s="3"/>
      <c r="D1389" s="3"/>
      <c r="E1389" s="3"/>
      <c r="F1389" s="3"/>
      <c r="G1389" s="3"/>
      <c r="H1389" s="4"/>
      <c r="I1389" s="4"/>
      <c r="J1389" s="114"/>
      <c r="K1389" s="20"/>
      <c r="L1389" s="5"/>
      <c r="M1389" s="5"/>
      <c r="N1389" s="5"/>
      <c r="O1389" s="5"/>
      <c r="P1389" s="5"/>
      <c r="Q1389" s="5"/>
      <c r="R1389" s="5"/>
      <c r="S1389" s="6"/>
      <c r="T1389" s="6"/>
      <c r="U1389" s="6"/>
      <c r="V1389" s="6"/>
      <c r="W1389" s="6"/>
      <c r="X1389" s="6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  <c r="HM1389" s="4"/>
    </row>
    <row r="1390" spans="1:221" ht="20" customHeight="1">
      <c r="A1390" s="3"/>
      <c r="B1390" s="2"/>
      <c r="C1390" s="3"/>
      <c r="D1390" s="3"/>
      <c r="E1390" s="3"/>
      <c r="F1390" s="3"/>
      <c r="G1390" s="3"/>
      <c r="H1390" s="4"/>
      <c r="I1390" s="4"/>
      <c r="J1390" s="114"/>
      <c r="K1390" s="20"/>
      <c r="L1390" s="5"/>
      <c r="M1390" s="5"/>
      <c r="N1390" s="5"/>
      <c r="O1390" s="5"/>
      <c r="P1390" s="5"/>
      <c r="Q1390" s="5"/>
      <c r="R1390" s="5"/>
      <c r="S1390" s="6"/>
      <c r="T1390" s="6"/>
      <c r="U1390" s="6"/>
      <c r="V1390" s="6"/>
      <c r="W1390" s="6"/>
      <c r="X1390" s="6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  <c r="HM1390" s="4"/>
    </row>
    <row r="1391" spans="1:221" ht="20" customHeight="1">
      <c r="A1391" s="3"/>
      <c r="B1391" s="2"/>
      <c r="C1391" s="3"/>
      <c r="D1391" s="3"/>
      <c r="E1391" s="3"/>
      <c r="F1391" s="3"/>
      <c r="G1391" s="3"/>
      <c r="H1391" s="4"/>
      <c r="I1391" s="4"/>
      <c r="J1391" s="114"/>
      <c r="K1391" s="20"/>
      <c r="L1391" s="5"/>
      <c r="M1391" s="5"/>
      <c r="N1391" s="5"/>
      <c r="O1391" s="5"/>
      <c r="P1391" s="5"/>
      <c r="Q1391" s="5"/>
      <c r="R1391" s="5"/>
      <c r="S1391" s="6"/>
      <c r="T1391" s="6"/>
      <c r="U1391" s="6"/>
      <c r="V1391" s="6"/>
      <c r="W1391" s="6"/>
      <c r="X1391" s="6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  <c r="HM1391" s="4"/>
    </row>
    <row r="1392" spans="1:221" ht="20" customHeight="1">
      <c r="A1392" s="3"/>
      <c r="B1392" s="2"/>
      <c r="C1392" s="3"/>
      <c r="D1392" s="3"/>
      <c r="E1392" s="3"/>
      <c r="F1392" s="3"/>
      <c r="G1392" s="3"/>
      <c r="H1392" s="4"/>
      <c r="I1392" s="4"/>
      <c r="J1392" s="114"/>
      <c r="K1392" s="20"/>
      <c r="L1392" s="5"/>
      <c r="M1392" s="5"/>
      <c r="N1392" s="5"/>
      <c r="O1392" s="5"/>
      <c r="P1392" s="5"/>
      <c r="Q1392" s="5"/>
      <c r="R1392" s="5"/>
      <c r="S1392" s="6"/>
      <c r="T1392" s="6"/>
      <c r="U1392" s="6"/>
      <c r="V1392" s="6"/>
      <c r="W1392" s="6"/>
      <c r="X1392" s="6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  <c r="HM1392" s="4"/>
    </row>
    <row r="1393" spans="1:221" ht="20" customHeight="1">
      <c r="A1393" s="3"/>
      <c r="B1393" s="2"/>
      <c r="C1393" s="3"/>
      <c r="D1393" s="3"/>
      <c r="E1393" s="3"/>
      <c r="F1393" s="3"/>
      <c r="G1393" s="3"/>
      <c r="H1393" s="4"/>
      <c r="I1393" s="4"/>
      <c r="J1393" s="114"/>
      <c r="K1393" s="20"/>
      <c r="L1393" s="5"/>
      <c r="M1393" s="5"/>
      <c r="N1393" s="5"/>
      <c r="O1393" s="5"/>
      <c r="P1393" s="5"/>
      <c r="Q1393" s="5"/>
      <c r="R1393" s="5"/>
      <c r="S1393" s="6"/>
      <c r="T1393" s="6"/>
      <c r="U1393" s="6"/>
      <c r="V1393" s="6"/>
      <c r="W1393" s="6"/>
      <c r="X1393" s="6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  <c r="HM1393" s="4"/>
    </row>
    <row r="1394" spans="1:221" ht="20" customHeight="1">
      <c r="A1394" s="3"/>
      <c r="B1394" s="2"/>
      <c r="C1394" s="3"/>
      <c r="D1394" s="3"/>
      <c r="E1394" s="3"/>
      <c r="F1394" s="3"/>
      <c r="G1394" s="3"/>
      <c r="H1394" s="4"/>
      <c r="I1394" s="4"/>
      <c r="J1394" s="114"/>
      <c r="K1394" s="20"/>
      <c r="L1394" s="5"/>
      <c r="M1394" s="5"/>
      <c r="N1394" s="5"/>
      <c r="O1394" s="5"/>
      <c r="P1394" s="5"/>
      <c r="Q1394" s="5"/>
      <c r="R1394" s="5"/>
      <c r="S1394" s="6"/>
      <c r="T1394" s="6"/>
      <c r="U1394" s="6"/>
      <c r="V1394" s="6"/>
      <c r="W1394" s="6"/>
      <c r="X1394" s="6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  <c r="HM1394" s="4"/>
    </row>
    <row r="1395" spans="1:221" ht="20" customHeight="1">
      <c r="A1395" s="3"/>
      <c r="B1395" s="2"/>
      <c r="C1395" s="3"/>
      <c r="D1395" s="3"/>
      <c r="E1395" s="3"/>
      <c r="F1395" s="3"/>
      <c r="G1395" s="3"/>
      <c r="H1395" s="4"/>
      <c r="I1395" s="4"/>
      <c r="J1395" s="114"/>
      <c r="K1395" s="20"/>
      <c r="L1395" s="5"/>
      <c r="M1395" s="5"/>
      <c r="N1395" s="5"/>
      <c r="O1395" s="5"/>
      <c r="P1395" s="5"/>
      <c r="Q1395" s="5"/>
      <c r="R1395" s="5"/>
      <c r="S1395" s="6"/>
      <c r="T1395" s="6"/>
      <c r="U1395" s="6"/>
      <c r="V1395" s="6"/>
      <c r="W1395" s="6"/>
      <c r="X1395" s="6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  <c r="HM1395" s="4"/>
    </row>
    <row r="1396" spans="1:221" ht="20" customHeight="1">
      <c r="A1396" s="3"/>
      <c r="B1396" s="2"/>
      <c r="C1396" s="3"/>
      <c r="D1396" s="3"/>
      <c r="E1396" s="3"/>
      <c r="F1396" s="3"/>
      <c r="G1396" s="3"/>
      <c r="H1396" s="4"/>
      <c r="I1396" s="4"/>
      <c r="J1396" s="114"/>
      <c r="K1396" s="20"/>
      <c r="L1396" s="5"/>
      <c r="M1396" s="5"/>
      <c r="N1396" s="5"/>
      <c r="O1396" s="5"/>
      <c r="P1396" s="5"/>
      <c r="Q1396" s="5"/>
      <c r="R1396" s="5"/>
      <c r="S1396" s="6"/>
      <c r="T1396" s="6"/>
      <c r="U1396" s="6"/>
      <c r="V1396" s="6"/>
      <c r="W1396" s="6"/>
      <c r="X1396" s="6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  <c r="HM1396" s="4"/>
    </row>
    <row r="1397" spans="1:221" ht="20" customHeight="1">
      <c r="A1397" s="3"/>
      <c r="B1397" s="2"/>
      <c r="C1397" s="3"/>
      <c r="D1397" s="3"/>
      <c r="E1397" s="3"/>
      <c r="F1397" s="3"/>
      <c r="G1397" s="3"/>
      <c r="H1397" s="4"/>
      <c r="I1397" s="4"/>
      <c r="J1397" s="114"/>
      <c r="K1397" s="20"/>
      <c r="L1397" s="5"/>
      <c r="M1397" s="5"/>
      <c r="N1397" s="5"/>
      <c r="O1397" s="5"/>
      <c r="P1397" s="5"/>
      <c r="Q1397" s="5"/>
      <c r="R1397" s="5"/>
      <c r="S1397" s="6"/>
      <c r="T1397" s="6"/>
      <c r="U1397" s="6"/>
      <c r="V1397" s="6"/>
      <c r="W1397" s="6"/>
      <c r="X1397" s="6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  <c r="HM1397" s="4"/>
    </row>
    <row r="1398" spans="1:221" ht="20" customHeight="1">
      <c r="A1398" s="3"/>
      <c r="B1398" s="2"/>
      <c r="C1398" s="3"/>
      <c r="D1398" s="3"/>
      <c r="E1398" s="3"/>
      <c r="F1398" s="3"/>
      <c r="G1398" s="3"/>
      <c r="H1398" s="4"/>
      <c r="I1398" s="4"/>
      <c r="J1398" s="114"/>
      <c r="K1398" s="20"/>
      <c r="L1398" s="5"/>
      <c r="M1398" s="5"/>
      <c r="N1398" s="5"/>
      <c r="O1398" s="5"/>
      <c r="P1398" s="5"/>
      <c r="Q1398" s="5"/>
      <c r="R1398" s="5"/>
      <c r="S1398" s="6"/>
      <c r="T1398" s="6"/>
      <c r="U1398" s="6"/>
      <c r="V1398" s="6"/>
      <c r="W1398" s="6"/>
      <c r="X1398" s="6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  <c r="HM1398" s="4"/>
    </row>
    <row r="1399" spans="1:221" ht="20" customHeight="1">
      <c r="A1399" s="3"/>
      <c r="B1399" s="2"/>
      <c r="C1399" s="3"/>
      <c r="D1399" s="3"/>
      <c r="E1399" s="3"/>
      <c r="F1399" s="3"/>
      <c r="G1399" s="3"/>
      <c r="H1399" s="4"/>
      <c r="I1399" s="4"/>
      <c r="J1399" s="114"/>
      <c r="K1399" s="20"/>
      <c r="L1399" s="5"/>
      <c r="M1399" s="5"/>
      <c r="N1399" s="5"/>
      <c r="O1399" s="5"/>
      <c r="P1399" s="5"/>
      <c r="Q1399" s="5"/>
      <c r="R1399" s="5"/>
      <c r="S1399" s="6"/>
      <c r="T1399" s="6"/>
      <c r="U1399" s="6"/>
      <c r="V1399" s="6"/>
      <c r="W1399" s="6"/>
      <c r="X1399" s="6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  <c r="HM1399" s="4"/>
    </row>
    <row r="1400" spans="1:221" ht="20" customHeight="1">
      <c r="A1400" s="3"/>
      <c r="B1400" s="2"/>
      <c r="C1400" s="3"/>
      <c r="D1400" s="3"/>
      <c r="E1400" s="3"/>
      <c r="F1400" s="3"/>
      <c r="G1400" s="3"/>
      <c r="H1400" s="4"/>
      <c r="I1400" s="4"/>
      <c r="J1400" s="114"/>
      <c r="K1400" s="20"/>
      <c r="L1400" s="5"/>
      <c r="M1400" s="5"/>
      <c r="N1400" s="5"/>
      <c r="O1400" s="5"/>
      <c r="P1400" s="5"/>
      <c r="Q1400" s="5"/>
      <c r="R1400" s="5"/>
      <c r="S1400" s="6"/>
      <c r="T1400" s="6"/>
      <c r="U1400" s="6"/>
      <c r="V1400" s="6"/>
      <c r="W1400" s="6"/>
      <c r="X1400" s="6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  <c r="HM1400" s="4"/>
    </row>
    <row r="1401" spans="1:221" ht="20" customHeight="1">
      <c r="A1401" s="3"/>
      <c r="B1401" s="2"/>
      <c r="C1401" s="3"/>
      <c r="D1401" s="3"/>
      <c r="E1401" s="3"/>
      <c r="F1401" s="3"/>
      <c r="G1401" s="3"/>
      <c r="H1401" s="4"/>
      <c r="I1401" s="4"/>
      <c r="J1401" s="114"/>
      <c r="K1401" s="20"/>
      <c r="L1401" s="5"/>
      <c r="M1401" s="5"/>
      <c r="N1401" s="5"/>
      <c r="O1401" s="5"/>
      <c r="P1401" s="5"/>
      <c r="Q1401" s="5"/>
      <c r="R1401" s="5"/>
      <c r="S1401" s="6"/>
      <c r="T1401" s="6"/>
      <c r="U1401" s="6"/>
      <c r="V1401" s="6"/>
      <c r="W1401" s="6"/>
      <c r="X1401" s="6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  <c r="HM1401" s="4"/>
    </row>
    <row r="1402" spans="1:221" ht="20" customHeight="1">
      <c r="A1402" s="3"/>
      <c r="B1402" s="2"/>
      <c r="C1402" s="3"/>
      <c r="D1402" s="3"/>
      <c r="E1402" s="3"/>
      <c r="F1402" s="3"/>
      <c r="G1402" s="3"/>
      <c r="H1402" s="4"/>
      <c r="I1402" s="4"/>
      <c r="J1402" s="114"/>
      <c r="K1402" s="20"/>
      <c r="L1402" s="5"/>
      <c r="M1402" s="5"/>
      <c r="N1402" s="5"/>
      <c r="O1402" s="5"/>
      <c r="P1402" s="5"/>
      <c r="Q1402" s="5"/>
      <c r="R1402" s="5"/>
      <c r="S1402" s="6"/>
      <c r="T1402" s="6"/>
      <c r="U1402" s="6"/>
      <c r="V1402" s="6"/>
      <c r="W1402" s="6"/>
      <c r="X1402" s="6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  <c r="HM1402" s="4"/>
    </row>
    <row r="1403" spans="1:221" ht="20" customHeight="1">
      <c r="A1403" s="3"/>
      <c r="B1403" s="2"/>
      <c r="C1403" s="3"/>
      <c r="D1403" s="3"/>
      <c r="E1403" s="3"/>
      <c r="F1403" s="3"/>
      <c r="G1403" s="3"/>
      <c r="H1403" s="4"/>
      <c r="I1403" s="4"/>
      <c r="J1403" s="114"/>
      <c r="K1403" s="20"/>
      <c r="L1403" s="5"/>
      <c r="M1403" s="5"/>
      <c r="N1403" s="5"/>
      <c r="O1403" s="5"/>
      <c r="P1403" s="5"/>
      <c r="Q1403" s="5"/>
      <c r="R1403" s="5"/>
      <c r="S1403" s="6"/>
      <c r="T1403" s="6"/>
      <c r="U1403" s="6"/>
      <c r="V1403" s="6"/>
      <c r="W1403" s="6"/>
      <c r="X1403" s="6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  <c r="HM1403" s="4"/>
    </row>
    <row r="1404" spans="1:221" ht="20" customHeight="1">
      <c r="A1404" s="3"/>
      <c r="B1404" s="2"/>
      <c r="C1404" s="3"/>
      <c r="D1404" s="3"/>
      <c r="E1404" s="3"/>
      <c r="F1404" s="3"/>
      <c r="G1404" s="3"/>
      <c r="H1404" s="4"/>
      <c r="I1404" s="4"/>
      <c r="J1404" s="114"/>
      <c r="K1404" s="20"/>
      <c r="L1404" s="5"/>
      <c r="M1404" s="5"/>
      <c r="N1404" s="5"/>
      <c r="O1404" s="5"/>
      <c r="P1404" s="5"/>
      <c r="Q1404" s="5"/>
      <c r="R1404" s="5"/>
      <c r="S1404" s="6"/>
      <c r="T1404" s="6"/>
      <c r="U1404" s="6"/>
      <c r="V1404" s="6"/>
      <c r="W1404" s="6"/>
      <c r="X1404" s="6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  <c r="HM1404" s="4"/>
    </row>
    <row r="1405" spans="1:221" ht="20" customHeight="1">
      <c r="A1405" s="3"/>
      <c r="B1405" s="2"/>
      <c r="C1405" s="3"/>
      <c r="D1405" s="3"/>
      <c r="E1405" s="3"/>
      <c r="F1405" s="3"/>
      <c r="G1405" s="3"/>
      <c r="H1405" s="4"/>
      <c r="I1405" s="4"/>
      <c r="J1405" s="114"/>
      <c r="K1405" s="20"/>
      <c r="L1405" s="5"/>
      <c r="M1405" s="5"/>
      <c r="N1405" s="5"/>
      <c r="O1405" s="5"/>
      <c r="P1405" s="5"/>
      <c r="Q1405" s="5"/>
      <c r="R1405" s="5"/>
      <c r="S1405" s="6"/>
      <c r="T1405" s="6"/>
      <c r="U1405" s="6"/>
      <c r="V1405" s="6"/>
      <c r="W1405" s="6"/>
      <c r="X1405" s="6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  <c r="HM1405" s="4"/>
    </row>
    <row r="1406" spans="1:221" ht="20" customHeight="1">
      <c r="A1406" s="3"/>
      <c r="B1406" s="2"/>
      <c r="C1406" s="3"/>
      <c r="D1406" s="3"/>
      <c r="E1406" s="3"/>
      <c r="F1406" s="3"/>
      <c r="G1406" s="3"/>
      <c r="H1406" s="4"/>
      <c r="I1406" s="4"/>
      <c r="J1406" s="114"/>
      <c r="K1406" s="20"/>
      <c r="L1406" s="5"/>
      <c r="M1406" s="5"/>
      <c r="N1406" s="5"/>
      <c r="O1406" s="5"/>
      <c r="P1406" s="5"/>
      <c r="Q1406" s="5"/>
      <c r="R1406" s="5"/>
      <c r="S1406" s="6"/>
      <c r="T1406" s="6"/>
      <c r="U1406" s="6"/>
      <c r="V1406" s="6"/>
      <c r="W1406" s="6"/>
      <c r="X1406" s="6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  <c r="HM1406" s="4"/>
    </row>
    <row r="1407" spans="1:221" ht="20" customHeight="1">
      <c r="A1407" s="3"/>
      <c r="B1407" s="2"/>
      <c r="C1407" s="3"/>
      <c r="D1407" s="3"/>
      <c r="E1407" s="3"/>
      <c r="F1407" s="3"/>
      <c r="G1407" s="3"/>
      <c r="H1407" s="4"/>
      <c r="I1407" s="4"/>
      <c r="J1407" s="114"/>
      <c r="K1407" s="20"/>
      <c r="L1407" s="5"/>
      <c r="M1407" s="5"/>
      <c r="N1407" s="5"/>
      <c r="O1407" s="5"/>
      <c r="P1407" s="5"/>
      <c r="Q1407" s="5"/>
      <c r="R1407" s="5"/>
      <c r="S1407" s="6"/>
      <c r="T1407" s="6"/>
      <c r="U1407" s="6"/>
      <c r="V1407" s="6"/>
      <c r="W1407" s="6"/>
      <c r="X1407" s="6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  <c r="HM1407" s="4"/>
    </row>
    <row r="1408" spans="1:221" ht="20" customHeight="1">
      <c r="A1408" s="3"/>
      <c r="B1408" s="2"/>
      <c r="C1408" s="3"/>
      <c r="D1408" s="3"/>
      <c r="E1408" s="3"/>
      <c r="F1408" s="3"/>
      <c r="G1408" s="3"/>
      <c r="H1408" s="4"/>
      <c r="I1408" s="4"/>
      <c r="J1408" s="114"/>
      <c r="K1408" s="20"/>
      <c r="L1408" s="5"/>
      <c r="M1408" s="5"/>
      <c r="N1408" s="5"/>
      <c r="O1408" s="5"/>
      <c r="P1408" s="5"/>
      <c r="Q1408" s="5"/>
      <c r="R1408" s="5"/>
      <c r="S1408" s="6"/>
      <c r="T1408" s="6"/>
      <c r="U1408" s="6"/>
      <c r="V1408" s="6"/>
      <c r="W1408" s="6"/>
      <c r="X1408" s="6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  <c r="HM1408" s="4"/>
    </row>
    <row r="1409" spans="1:221" ht="20" customHeight="1">
      <c r="A1409" s="3"/>
      <c r="B1409" s="2"/>
      <c r="C1409" s="3"/>
      <c r="D1409" s="3"/>
      <c r="E1409" s="3"/>
      <c r="F1409" s="3"/>
      <c r="G1409" s="3"/>
      <c r="H1409" s="4"/>
      <c r="I1409" s="4"/>
      <c r="J1409" s="114"/>
      <c r="K1409" s="20"/>
      <c r="L1409" s="5"/>
      <c r="M1409" s="5"/>
      <c r="N1409" s="5"/>
      <c r="O1409" s="5"/>
      <c r="P1409" s="5"/>
      <c r="Q1409" s="5"/>
      <c r="R1409" s="5"/>
      <c r="S1409" s="6"/>
      <c r="T1409" s="6"/>
      <c r="U1409" s="6"/>
      <c r="V1409" s="6"/>
      <c r="W1409" s="6"/>
      <c r="X1409" s="6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  <c r="HM1409" s="4"/>
    </row>
    <row r="1410" spans="1:221" ht="20" customHeight="1">
      <c r="A1410" s="3"/>
      <c r="B1410" s="2"/>
      <c r="C1410" s="3"/>
      <c r="D1410" s="3"/>
      <c r="E1410" s="3"/>
      <c r="F1410" s="3"/>
      <c r="G1410" s="3"/>
      <c r="H1410" s="4"/>
      <c r="I1410" s="4"/>
      <c r="J1410" s="114"/>
      <c r="K1410" s="20"/>
      <c r="L1410" s="5"/>
      <c r="M1410" s="5"/>
      <c r="N1410" s="5"/>
      <c r="O1410" s="5"/>
      <c r="P1410" s="5"/>
      <c r="Q1410" s="5"/>
      <c r="R1410" s="5"/>
      <c r="S1410" s="6"/>
      <c r="T1410" s="6"/>
      <c r="U1410" s="6"/>
      <c r="V1410" s="6"/>
      <c r="W1410" s="6"/>
      <c r="X1410" s="6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  <c r="HM1410" s="4"/>
    </row>
    <row r="1411" spans="1:221" ht="20" customHeight="1">
      <c r="A1411" s="3"/>
      <c r="B1411" s="2"/>
      <c r="C1411" s="3"/>
      <c r="D1411" s="3"/>
      <c r="E1411" s="3"/>
      <c r="F1411" s="3"/>
      <c r="G1411" s="3"/>
      <c r="H1411" s="4"/>
      <c r="I1411" s="4"/>
      <c r="J1411" s="114"/>
      <c r="K1411" s="20"/>
      <c r="L1411" s="5"/>
      <c r="M1411" s="5"/>
      <c r="N1411" s="5"/>
      <c r="O1411" s="5"/>
      <c r="P1411" s="5"/>
      <c r="Q1411" s="5"/>
      <c r="R1411" s="5"/>
      <c r="S1411" s="6"/>
      <c r="T1411" s="6"/>
      <c r="U1411" s="6"/>
      <c r="V1411" s="6"/>
      <c r="W1411" s="6"/>
      <c r="X1411" s="6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  <c r="HM1411" s="4"/>
    </row>
    <row r="1412" spans="1:221" ht="20" customHeight="1">
      <c r="A1412" s="3"/>
      <c r="B1412" s="2"/>
      <c r="C1412" s="3"/>
      <c r="D1412" s="3"/>
      <c r="E1412" s="3"/>
      <c r="F1412" s="3"/>
      <c r="G1412" s="3"/>
      <c r="H1412" s="4"/>
      <c r="I1412" s="4"/>
      <c r="J1412" s="114"/>
      <c r="K1412" s="20"/>
      <c r="L1412" s="5"/>
      <c r="M1412" s="5"/>
      <c r="N1412" s="5"/>
      <c r="O1412" s="5"/>
      <c r="P1412" s="5"/>
      <c r="Q1412" s="5"/>
      <c r="R1412" s="5"/>
      <c r="S1412" s="6"/>
      <c r="T1412" s="6"/>
      <c r="U1412" s="6"/>
      <c r="V1412" s="6"/>
      <c r="W1412" s="6"/>
      <c r="X1412" s="6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  <c r="HM1412" s="4"/>
    </row>
    <row r="1413" spans="1:221" ht="20" customHeight="1">
      <c r="A1413" s="3"/>
      <c r="B1413" s="2"/>
      <c r="C1413" s="3"/>
      <c r="D1413" s="3"/>
      <c r="E1413" s="3"/>
      <c r="F1413" s="3"/>
      <c r="G1413" s="3"/>
      <c r="H1413" s="4"/>
      <c r="I1413" s="4"/>
      <c r="J1413" s="114"/>
      <c r="K1413" s="20"/>
      <c r="L1413" s="5"/>
      <c r="M1413" s="5"/>
      <c r="N1413" s="5"/>
      <c r="O1413" s="5"/>
      <c r="P1413" s="5"/>
      <c r="Q1413" s="5"/>
      <c r="R1413" s="5"/>
      <c r="S1413" s="6"/>
      <c r="T1413" s="6"/>
      <c r="U1413" s="6"/>
      <c r="V1413" s="6"/>
      <c r="W1413" s="6"/>
      <c r="X1413" s="6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  <c r="HM1413" s="4"/>
    </row>
    <row r="1414" spans="1:221" ht="20" customHeight="1">
      <c r="A1414" s="3"/>
      <c r="B1414" s="2"/>
      <c r="C1414" s="3"/>
      <c r="D1414" s="3"/>
      <c r="E1414" s="3"/>
      <c r="F1414" s="3"/>
      <c r="G1414" s="3"/>
      <c r="H1414" s="4"/>
      <c r="I1414" s="4"/>
      <c r="J1414" s="114"/>
      <c r="K1414" s="20"/>
      <c r="L1414" s="5"/>
      <c r="M1414" s="5"/>
      <c r="N1414" s="5"/>
      <c r="O1414" s="5"/>
      <c r="P1414" s="5"/>
      <c r="Q1414" s="5"/>
      <c r="R1414" s="5"/>
      <c r="S1414" s="6"/>
      <c r="T1414" s="6"/>
      <c r="U1414" s="6"/>
      <c r="V1414" s="6"/>
      <c r="W1414" s="6"/>
      <c r="X1414" s="6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/>
      <c r="HJ1414" s="4"/>
      <c r="HK1414" s="4"/>
      <c r="HL1414" s="4"/>
      <c r="HM1414" s="4"/>
    </row>
    <row r="1415" spans="1:221" ht="20" customHeight="1">
      <c r="A1415" s="3"/>
      <c r="B1415" s="2"/>
      <c r="C1415" s="3"/>
      <c r="D1415" s="3"/>
      <c r="E1415" s="3"/>
      <c r="F1415" s="3"/>
      <c r="G1415" s="3"/>
      <c r="H1415" s="4"/>
      <c r="I1415" s="4"/>
      <c r="J1415" s="114"/>
      <c r="K1415" s="20"/>
      <c r="L1415" s="5"/>
      <c r="M1415" s="5"/>
      <c r="N1415" s="5"/>
      <c r="O1415" s="5"/>
      <c r="P1415" s="5"/>
      <c r="Q1415" s="5"/>
      <c r="R1415" s="5"/>
      <c r="S1415" s="6"/>
      <c r="T1415" s="6"/>
      <c r="U1415" s="6"/>
      <c r="V1415" s="6"/>
      <c r="W1415" s="6"/>
      <c r="X1415" s="6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  <c r="HM1415" s="4"/>
    </row>
    <row r="1416" spans="1:221" ht="20" customHeight="1">
      <c r="A1416" s="3"/>
      <c r="B1416" s="2"/>
      <c r="C1416" s="3"/>
      <c r="D1416" s="3"/>
      <c r="E1416" s="3"/>
      <c r="F1416" s="3"/>
      <c r="G1416" s="3"/>
      <c r="H1416" s="4"/>
      <c r="I1416" s="4"/>
      <c r="J1416" s="114"/>
      <c r="K1416" s="20"/>
      <c r="L1416" s="5"/>
      <c r="M1416" s="5"/>
      <c r="N1416" s="5"/>
      <c r="O1416" s="5"/>
      <c r="P1416" s="5"/>
      <c r="Q1416" s="5"/>
      <c r="R1416" s="5"/>
      <c r="S1416" s="6"/>
      <c r="T1416" s="6"/>
      <c r="U1416" s="6"/>
      <c r="V1416" s="6"/>
      <c r="W1416" s="6"/>
      <c r="X1416" s="6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  <c r="HM1416" s="4"/>
    </row>
    <row r="1417" spans="1:221" ht="20" customHeight="1">
      <c r="A1417" s="3"/>
      <c r="B1417" s="2"/>
      <c r="C1417" s="3"/>
      <c r="D1417" s="3"/>
      <c r="E1417" s="3"/>
      <c r="F1417" s="3"/>
      <c r="G1417" s="3"/>
      <c r="H1417" s="4"/>
      <c r="I1417" s="4"/>
      <c r="J1417" s="114"/>
      <c r="K1417" s="20"/>
      <c r="L1417" s="5"/>
      <c r="M1417" s="5"/>
      <c r="N1417" s="5"/>
      <c r="O1417" s="5"/>
      <c r="P1417" s="5"/>
      <c r="Q1417" s="5"/>
      <c r="R1417" s="5"/>
      <c r="S1417" s="6"/>
      <c r="T1417" s="6"/>
      <c r="U1417" s="6"/>
      <c r="V1417" s="6"/>
      <c r="W1417" s="6"/>
      <c r="X1417" s="6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  <c r="HM1417" s="4"/>
    </row>
    <row r="1418" spans="1:221" ht="20" customHeight="1">
      <c r="A1418" s="3"/>
      <c r="B1418" s="2"/>
      <c r="C1418" s="3"/>
      <c r="D1418" s="3"/>
      <c r="E1418" s="3"/>
      <c r="F1418" s="3"/>
      <c r="G1418" s="3"/>
      <c r="H1418" s="4"/>
      <c r="I1418" s="4"/>
      <c r="J1418" s="114"/>
      <c r="K1418" s="20"/>
      <c r="L1418" s="5"/>
      <c r="M1418" s="5"/>
      <c r="N1418" s="5"/>
      <c r="O1418" s="5"/>
      <c r="P1418" s="5"/>
      <c r="Q1418" s="5"/>
      <c r="R1418" s="5"/>
      <c r="S1418" s="6"/>
      <c r="T1418" s="6"/>
      <c r="U1418" s="6"/>
      <c r="V1418" s="6"/>
      <c r="W1418" s="6"/>
      <c r="X1418" s="6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  <c r="HM1418" s="4"/>
    </row>
    <row r="1419" spans="1:221" ht="20" customHeight="1">
      <c r="A1419" s="3"/>
      <c r="B1419" s="2"/>
      <c r="C1419" s="3"/>
      <c r="D1419" s="3"/>
      <c r="E1419" s="3"/>
      <c r="F1419" s="3"/>
      <c r="G1419" s="3"/>
      <c r="H1419" s="4"/>
      <c r="I1419" s="4"/>
      <c r="J1419" s="114"/>
      <c r="K1419" s="20"/>
      <c r="L1419" s="5"/>
      <c r="M1419" s="5"/>
      <c r="N1419" s="5"/>
      <c r="O1419" s="5"/>
      <c r="P1419" s="5"/>
      <c r="Q1419" s="5"/>
      <c r="R1419" s="5"/>
      <c r="S1419" s="6"/>
      <c r="T1419" s="6"/>
      <c r="U1419" s="6"/>
      <c r="V1419" s="6"/>
      <c r="W1419" s="6"/>
      <c r="X1419" s="6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  <c r="HM1419" s="4"/>
    </row>
    <row r="1420" spans="1:221" ht="20" customHeight="1">
      <c r="A1420" s="3"/>
      <c r="B1420" s="2"/>
      <c r="C1420" s="3"/>
      <c r="D1420" s="3"/>
      <c r="E1420" s="3"/>
      <c r="F1420" s="3"/>
      <c r="G1420" s="3"/>
      <c r="H1420" s="4"/>
      <c r="I1420" s="4"/>
      <c r="J1420" s="114"/>
      <c r="K1420" s="20"/>
      <c r="L1420" s="5"/>
      <c r="M1420" s="5"/>
      <c r="N1420" s="5"/>
      <c r="O1420" s="5"/>
      <c r="P1420" s="5"/>
      <c r="Q1420" s="5"/>
      <c r="R1420" s="5"/>
      <c r="S1420" s="6"/>
      <c r="T1420" s="6"/>
      <c r="U1420" s="6"/>
      <c r="V1420" s="6"/>
      <c r="W1420" s="6"/>
      <c r="X1420" s="6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  <c r="HM1420" s="4"/>
    </row>
    <row r="1421" spans="1:221" ht="20" customHeight="1">
      <c r="A1421" s="3"/>
      <c r="B1421" s="2"/>
      <c r="C1421" s="3"/>
      <c r="D1421" s="3"/>
      <c r="E1421" s="3"/>
      <c r="F1421" s="3"/>
      <c r="G1421" s="3"/>
      <c r="H1421" s="4"/>
      <c r="I1421" s="4"/>
      <c r="J1421" s="114"/>
      <c r="K1421" s="20"/>
      <c r="L1421" s="5"/>
      <c r="M1421" s="5"/>
      <c r="N1421" s="5"/>
      <c r="O1421" s="5"/>
      <c r="P1421" s="5"/>
      <c r="Q1421" s="5"/>
      <c r="R1421" s="5"/>
      <c r="S1421" s="6"/>
      <c r="T1421" s="6"/>
      <c r="U1421" s="6"/>
      <c r="V1421" s="6"/>
      <c r="W1421" s="6"/>
      <c r="X1421" s="6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  <c r="HM1421" s="4"/>
    </row>
    <row r="1422" spans="1:221" ht="20" customHeight="1">
      <c r="A1422" s="3"/>
      <c r="B1422" s="2"/>
      <c r="C1422" s="3"/>
      <c r="D1422" s="3"/>
      <c r="E1422" s="3"/>
      <c r="F1422" s="3"/>
      <c r="G1422" s="3"/>
      <c r="H1422" s="4"/>
      <c r="I1422" s="4"/>
      <c r="J1422" s="114"/>
      <c r="K1422" s="20"/>
      <c r="L1422" s="5"/>
      <c r="M1422" s="5"/>
      <c r="N1422" s="5"/>
      <c r="O1422" s="5"/>
      <c r="P1422" s="5"/>
      <c r="Q1422" s="5"/>
      <c r="R1422" s="5"/>
      <c r="S1422" s="6"/>
      <c r="T1422" s="6"/>
      <c r="U1422" s="6"/>
      <c r="V1422" s="6"/>
      <c r="W1422" s="6"/>
      <c r="X1422" s="6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  <c r="HM1422" s="4"/>
    </row>
    <row r="1423" spans="1:221" ht="20" customHeight="1">
      <c r="A1423" s="3"/>
      <c r="B1423" s="2"/>
      <c r="C1423" s="3"/>
      <c r="D1423" s="3"/>
      <c r="E1423" s="3"/>
      <c r="F1423" s="3"/>
      <c r="G1423" s="3"/>
      <c r="H1423" s="4"/>
      <c r="I1423" s="4"/>
      <c r="J1423" s="114"/>
      <c r="K1423" s="20"/>
      <c r="L1423" s="5"/>
      <c r="M1423" s="5"/>
      <c r="N1423" s="5"/>
      <c r="O1423" s="5"/>
      <c r="P1423" s="5"/>
      <c r="Q1423" s="5"/>
      <c r="R1423" s="5"/>
      <c r="S1423" s="6"/>
      <c r="T1423" s="6"/>
      <c r="U1423" s="6"/>
      <c r="V1423" s="6"/>
      <c r="W1423" s="6"/>
      <c r="X1423" s="6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  <c r="HM1423" s="4"/>
    </row>
    <row r="1424" spans="1:221" ht="20" customHeight="1">
      <c r="A1424" s="3"/>
      <c r="B1424" s="2"/>
      <c r="C1424" s="3"/>
      <c r="D1424" s="3"/>
      <c r="E1424" s="3"/>
      <c r="F1424" s="3"/>
      <c r="G1424" s="3"/>
      <c r="H1424" s="4"/>
      <c r="I1424" s="4"/>
      <c r="J1424" s="114"/>
      <c r="K1424" s="20"/>
      <c r="L1424" s="5"/>
      <c r="M1424" s="5"/>
      <c r="N1424" s="5"/>
      <c r="O1424" s="5"/>
      <c r="P1424" s="5"/>
      <c r="Q1424" s="5"/>
      <c r="R1424" s="5"/>
      <c r="S1424" s="6"/>
      <c r="T1424" s="6"/>
      <c r="U1424" s="6"/>
      <c r="V1424" s="6"/>
      <c r="W1424" s="6"/>
      <c r="X1424" s="6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  <c r="HM1424" s="4"/>
    </row>
    <row r="1425" spans="1:221" ht="20" customHeight="1">
      <c r="A1425" s="3"/>
      <c r="B1425" s="2"/>
      <c r="C1425" s="3"/>
      <c r="D1425" s="3"/>
      <c r="E1425" s="3"/>
      <c r="F1425" s="3"/>
      <c r="G1425" s="3"/>
      <c r="H1425" s="4"/>
      <c r="I1425" s="4"/>
      <c r="J1425" s="114"/>
      <c r="K1425" s="20"/>
      <c r="L1425" s="5"/>
      <c r="M1425" s="5"/>
      <c r="N1425" s="5"/>
      <c r="O1425" s="5"/>
      <c r="P1425" s="5"/>
      <c r="Q1425" s="5"/>
      <c r="R1425" s="5"/>
      <c r="S1425" s="6"/>
      <c r="T1425" s="6"/>
      <c r="U1425" s="6"/>
      <c r="V1425" s="6"/>
      <c r="W1425" s="6"/>
      <c r="X1425" s="6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  <c r="HM1425" s="4"/>
    </row>
    <row r="1426" spans="1:221" ht="20" customHeight="1">
      <c r="A1426" s="3"/>
      <c r="B1426" s="2"/>
      <c r="C1426" s="3"/>
      <c r="D1426" s="3"/>
      <c r="E1426" s="3"/>
      <c r="F1426" s="3"/>
      <c r="G1426" s="3"/>
      <c r="H1426" s="4"/>
      <c r="I1426" s="4"/>
      <c r="J1426" s="114"/>
      <c r="K1426" s="20"/>
      <c r="L1426" s="5"/>
      <c r="M1426" s="5"/>
      <c r="N1426" s="5"/>
      <c r="O1426" s="5"/>
      <c r="P1426" s="5"/>
      <c r="Q1426" s="5"/>
      <c r="R1426" s="5"/>
      <c r="S1426" s="6"/>
      <c r="T1426" s="6"/>
      <c r="U1426" s="6"/>
      <c r="V1426" s="6"/>
      <c r="W1426" s="6"/>
      <c r="X1426" s="6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  <c r="HM1426" s="4"/>
    </row>
    <row r="1427" spans="1:221" ht="20" customHeight="1">
      <c r="A1427" s="3"/>
      <c r="B1427" s="2"/>
      <c r="C1427" s="3"/>
      <c r="D1427" s="3"/>
      <c r="E1427" s="3"/>
      <c r="F1427" s="3"/>
      <c r="G1427" s="3"/>
      <c r="H1427" s="4"/>
      <c r="I1427" s="4"/>
      <c r="J1427" s="114"/>
      <c r="K1427" s="20"/>
      <c r="L1427" s="5"/>
      <c r="M1427" s="5"/>
      <c r="N1427" s="5"/>
      <c r="O1427" s="5"/>
      <c r="P1427" s="5"/>
      <c r="Q1427" s="5"/>
      <c r="R1427" s="5"/>
      <c r="S1427" s="6"/>
      <c r="T1427" s="6"/>
      <c r="U1427" s="6"/>
      <c r="V1427" s="6"/>
      <c r="W1427" s="6"/>
      <c r="X1427" s="6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  <c r="HM1427" s="4"/>
    </row>
    <row r="1428" spans="1:221" ht="20" customHeight="1">
      <c r="A1428" s="3"/>
      <c r="B1428" s="2"/>
      <c r="C1428" s="3"/>
      <c r="D1428" s="3"/>
      <c r="E1428" s="3"/>
      <c r="F1428" s="3"/>
      <c r="G1428" s="3"/>
      <c r="H1428" s="4"/>
      <c r="I1428" s="4"/>
      <c r="J1428" s="114"/>
      <c r="K1428" s="20"/>
      <c r="L1428" s="5"/>
      <c r="M1428" s="5"/>
      <c r="N1428" s="5"/>
      <c r="O1428" s="5"/>
      <c r="P1428" s="5"/>
      <c r="Q1428" s="5"/>
      <c r="R1428" s="5"/>
      <c r="S1428" s="6"/>
      <c r="T1428" s="6"/>
      <c r="U1428" s="6"/>
      <c r="V1428" s="6"/>
      <c r="W1428" s="6"/>
      <c r="X1428" s="6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  <c r="HM1428" s="4"/>
    </row>
    <row r="1429" spans="1:221" ht="20" customHeight="1">
      <c r="A1429" s="3"/>
      <c r="B1429" s="2"/>
      <c r="C1429" s="3"/>
      <c r="D1429" s="3"/>
      <c r="E1429" s="3"/>
      <c r="F1429" s="3"/>
      <c r="G1429" s="3"/>
      <c r="H1429" s="4"/>
      <c r="I1429" s="4"/>
      <c r="J1429" s="114"/>
      <c r="K1429" s="20"/>
      <c r="L1429" s="5"/>
      <c r="M1429" s="5"/>
      <c r="N1429" s="5"/>
      <c r="O1429" s="5"/>
      <c r="P1429" s="5"/>
      <c r="Q1429" s="5"/>
      <c r="R1429" s="5"/>
      <c r="S1429" s="6"/>
      <c r="T1429" s="6"/>
      <c r="U1429" s="6"/>
      <c r="V1429" s="6"/>
      <c r="W1429" s="6"/>
      <c r="X1429" s="6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  <c r="HM1429" s="4"/>
    </row>
    <row r="1430" spans="1:221" ht="20" customHeight="1">
      <c r="A1430" s="3"/>
      <c r="B1430" s="2"/>
      <c r="C1430" s="3"/>
      <c r="D1430" s="3"/>
      <c r="E1430" s="3"/>
      <c r="F1430" s="3"/>
      <c r="G1430" s="3"/>
      <c r="H1430" s="4"/>
      <c r="I1430" s="4"/>
      <c r="J1430" s="114"/>
      <c r="K1430" s="20"/>
      <c r="L1430" s="5"/>
      <c r="M1430" s="5"/>
      <c r="N1430" s="5"/>
      <c r="O1430" s="5"/>
      <c r="P1430" s="5"/>
      <c r="Q1430" s="5"/>
      <c r="R1430" s="5"/>
      <c r="S1430" s="6"/>
      <c r="T1430" s="6"/>
      <c r="U1430" s="6"/>
      <c r="V1430" s="6"/>
      <c r="W1430" s="6"/>
      <c r="X1430" s="6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  <c r="HM1430" s="4"/>
    </row>
    <row r="1431" spans="1:221" ht="20" customHeight="1">
      <c r="A1431" s="3"/>
      <c r="B1431" s="2"/>
      <c r="C1431" s="3"/>
      <c r="D1431" s="3"/>
      <c r="E1431" s="3"/>
      <c r="F1431" s="3"/>
      <c r="G1431" s="3"/>
      <c r="H1431" s="4"/>
      <c r="I1431" s="4"/>
      <c r="J1431" s="114"/>
      <c r="K1431" s="20"/>
      <c r="L1431" s="5"/>
      <c r="M1431" s="5"/>
      <c r="N1431" s="5"/>
      <c r="O1431" s="5"/>
      <c r="P1431" s="5"/>
      <c r="Q1431" s="5"/>
      <c r="R1431" s="5"/>
      <c r="S1431" s="6"/>
      <c r="T1431" s="6"/>
      <c r="U1431" s="6"/>
      <c r="V1431" s="6"/>
      <c r="W1431" s="6"/>
      <c r="X1431" s="6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  <c r="HM1431" s="4"/>
    </row>
    <row r="1432" spans="1:221" ht="20" customHeight="1">
      <c r="A1432" s="3"/>
      <c r="B1432" s="2"/>
      <c r="C1432" s="3"/>
      <c r="D1432" s="3"/>
      <c r="E1432" s="3"/>
      <c r="F1432" s="3"/>
      <c r="G1432" s="3"/>
      <c r="H1432" s="4"/>
      <c r="I1432" s="4"/>
      <c r="J1432" s="114"/>
      <c r="K1432" s="20"/>
      <c r="L1432" s="5"/>
      <c r="M1432" s="5"/>
      <c r="N1432" s="5"/>
      <c r="O1432" s="5"/>
      <c r="P1432" s="5"/>
      <c r="Q1432" s="5"/>
      <c r="R1432" s="5"/>
      <c r="S1432" s="6"/>
      <c r="T1432" s="6"/>
      <c r="U1432" s="6"/>
      <c r="V1432" s="6"/>
      <c r="W1432" s="6"/>
      <c r="X1432" s="6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  <c r="HM1432" s="4"/>
    </row>
    <row r="1433" spans="1:221" ht="20" customHeight="1">
      <c r="A1433" s="3"/>
      <c r="B1433" s="2"/>
      <c r="C1433" s="3"/>
      <c r="D1433" s="3"/>
      <c r="E1433" s="3"/>
      <c r="F1433" s="3"/>
      <c r="G1433" s="3"/>
      <c r="H1433" s="4"/>
      <c r="I1433" s="4"/>
      <c r="J1433" s="114"/>
      <c r="K1433" s="20"/>
      <c r="L1433" s="5"/>
      <c r="M1433" s="5"/>
      <c r="N1433" s="5"/>
      <c r="O1433" s="5"/>
      <c r="P1433" s="5"/>
      <c r="Q1433" s="5"/>
      <c r="R1433" s="5"/>
      <c r="S1433" s="6"/>
      <c r="T1433" s="6"/>
      <c r="U1433" s="6"/>
      <c r="V1433" s="6"/>
      <c r="W1433" s="6"/>
      <c r="X1433" s="6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  <c r="HM1433" s="4"/>
    </row>
    <row r="1434" spans="1:221" ht="20" customHeight="1">
      <c r="A1434" s="3"/>
      <c r="B1434" s="2"/>
      <c r="C1434" s="3"/>
      <c r="D1434" s="3"/>
      <c r="E1434" s="3"/>
      <c r="F1434" s="3"/>
      <c r="G1434" s="3"/>
      <c r="H1434" s="4"/>
      <c r="I1434" s="4"/>
      <c r="J1434" s="114"/>
      <c r="K1434" s="20"/>
      <c r="L1434" s="5"/>
      <c r="M1434" s="5"/>
      <c r="N1434" s="5"/>
      <c r="O1434" s="5"/>
      <c r="P1434" s="5"/>
      <c r="Q1434" s="5"/>
      <c r="R1434" s="5"/>
      <c r="S1434" s="6"/>
      <c r="T1434" s="6"/>
      <c r="U1434" s="6"/>
      <c r="V1434" s="6"/>
      <c r="W1434" s="6"/>
      <c r="X1434" s="6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  <c r="HM1434" s="4"/>
    </row>
    <row r="1435" spans="1:221" ht="20" customHeight="1">
      <c r="A1435" s="3"/>
      <c r="B1435" s="2"/>
      <c r="C1435" s="3"/>
      <c r="D1435" s="3"/>
      <c r="E1435" s="3"/>
      <c r="F1435" s="3"/>
      <c r="G1435" s="3"/>
      <c r="H1435" s="4"/>
      <c r="I1435" s="4"/>
      <c r="J1435" s="114"/>
      <c r="K1435" s="20"/>
      <c r="L1435" s="5"/>
      <c r="M1435" s="5"/>
      <c r="N1435" s="5"/>
      <c r="O1435" s="5"/>
      <c r="P1435" s="5"/>
      <c r="Q1435" s="5"/>
      <c r="R1435" s="5"/>
      <c r="S1435" s="6"/>
      <c r="T1435" s="6"/>
      <c r="U1435" s="6"/>
      <c r="V1435" s="6"/>
      <c r="W1435" s="6"/>
      <c r="X1435" s="6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  <c r="HM1435" s="4"/>
    </row>
    <row r="1436" spans="1:221" ht="20" customHeight="1">
      <c r="A1436" s="3"/>
      <c r="B1436" s="2"/>
      <c r="C1436" s="3"/>
      <c r="D1436" s="3"/>
      <c r="E1436" s="3"/>
      <c r="F1436" s="3"/>
      <c r="G1436" s="3"/>
      <c r="H1436" s="4"/>
      <c r="I1436" s="4"/>
      <c r="J1436" s="114"/>
      <c r="K1436" s="20"/>
      <c r="L1436" s="5"/>
      <c r="M1436" s="5"/>
      <c r="N1436" s="5"/>
      <c r="O1436" s="5"/>
      <c r="P1436" s="5"/>
      <c r="Q1436" s="5"/>
      <c r="R1436" s="5"/>
      <c r="S1436" s="6"/>
      <c r="T1436" s="6"/>
      <c r="U1436" s="6"/>
      <c r="V1436" s="6"/>
      <c r="W1436" s="6"/>
      <c r="X1436" s="6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  <c r="HM1436" s="4"/>
    </row>
    <row r="1437" spans="1:221" ht="20" customHeight="1">
      <c r="A1437" s="3"/>
      <c r="B1437" s="2"/>
      <c r="C1437" s="3"/>
      <c r="D1437" s="3"/>
      <c r="E1437" s="3"/>
      <c r="F1437" s="3"/>
      <c r="G1437" s="3"/>
      <c r="H1437" s="4"/>
      <c r="I1437" s="4"/>
      <c r="J1437" s="114"/>
      <c r="K1437" s="20"/>
      <c r="L1437" s="5"/>
      <c r="M1437" s="5"/>
      <c r="N1437" s="5"/>
      <c r="O1437" s="5"/>
      <c r="P1437" s="5"/>
      <c r="Q1437" s="5"/>
      <c r="R1437" s="5"/>
      <c r="S1437" s="6"/>
      <c r="T1437" s="6"/>
      <c r="U1437" s="6"/>
      <c r="V1437" s="6"/>
      <c r="W1437" s="6"/>
      <c r="X1437" s="6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  <c r="HM1437" s="4"/>
    </row>
    <row r="1438" spans="1:221" ht="20" customHeight="1">
      <c r="A1438" s="3"/>
      <c r="B1438" s="2"/>
      <c r="C1438" s="3"/>
      <c r="D1438" s="3"/>
      <c r="E1438" s="3"/>
      <c r="F1438" s="3"/>
      <c r="G1438" s="3"/>
      <c r="H1438" s="4"/>
      <c r="I1438" s="4"/>
      <c r="J1438" s="114"/>
      <c r="K1438" s="20"/>
      <c r="L1438" s="5"/>
      <c r="M1438" s="5"/>
      <c r="N1438" s="5"/>
      <c r="O1438" s="5"/>
      <c r="P1438" s="5"/>
      <c r="Q1438" s="5"/>
      <c r="R1438" s="5"/>
      <c r="S1438" s="6"/>
      <c r="T1438" s="6"/>
      <c r="U1438" s="6"/>
      <c r="V1438" s="6"/>
      <c r="W1438" s="6"/>
      <c r="X1438" s="6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</row>
    <row r="1439" spans="1:221" ht="20" customHeight="1">
      <c r="A1439" s="3"/>
      <c r="B1439" s="2"/>
      <c r="C1439" s="3"/>
      <c r="D1439" s="3"/>
      <c r="E1439" s="3"/>
      <c r="F1439" s="3"/>
      <c r="G1439" s="3"/>
      <c r="H1439" s="4"/>
      <c r="I1439" s="4"/>
      <c r="J1439" s="114"/>
      <c r="K1439" s="20"/>
      <c r="L1439" s="5"/>
      <c r="M1439" s="5"/>
      <c r="N1439" s="5"/>
      <c r="O1439" s="5"/>
      <c r="P1439" s="5"/>
      <c r="Q1439" s="5"/>
      <c r="R1439" s="5"/>
      <c r="S1439" s="6"/>
      <c r="T1439" s="6"/>
      <c r="U1439" s="6"/>
      <c r="V1439" s="6"/>
      <c r="W1439" s="6"/>
      <c r="X1439" s="6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  <c r="HM1439" s="4"/>
    </row>
    <row r="1440" spans="1:221" ht="20" customHeight="1">
      <c r="A1440" s="3"/>
      <c r="B1440" s="2"/>
      <c r="C1440" s="3"/>
      <c r="D1440" s="3"/>
      <c r="E1440" s="3"/>
      <c r="F1440" s="3"/>
      <c r="G1440" s="3"/>
      <c r="H1440" s="4"/>
      <c r="I1440" s="4"/>
      <c r="J1440" s="114"/>
      <c r="K1440" s="20"/>
      <c r="L1440" s="5"/>
      <c r="M1440" s="5"/>
      <c r="N1440" s="5"/>
      <c r="O1440" s="5"/>
      <c r="P1440" s="5"/>
      <c r="Q1440" s="5"/>
      <c r="R1440" s="5"/>
      <c r="S1440" s="6"/>
      <c r="T1440" s="6"/>
      <c r="U1440" s="6"/>
      <c r="V1440" s="6"/>
      <c r="W1440" s="6"/>
      <c r="X1440" s="6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  <c r="HM1440" s="4"/>
    </row>
    <row r="1441" spans="1:221" ht="20" customHeight="1">
      <c r="A1441" s="3"/>
      <c r="B1441" s="2"/>
      <c r="C1441" s="3"/>
      <c r="D1441" s="3"/>
      <c r="E1441" s="3"/>
      <c r="F1441" s="3"/>
      <c r="G1441" s="3"/>
      <c r="H1441" s="4"/>
      <c r="I1441" s="4"/>
      <c r="J1441" s="114"/>
      <c r="K1441" s="20"/>
      <c r="L1441" s="5"/>
      <c r="M1441" s="5"/>
      <c r="N1441" s="5"/>
      <c r="O1441" s="5"/>
      <c r="P1441" s="5"/>
      <c r="Q1441" s="5"/>
      <c r="R1441" s="5"/>
      <c r="S1441" s="6"/>
      <c r="T1441" s="6"/>
      <c r="U1441" s="6"/>
      <c r="V1441" s="6"/>
      <c r="W1441" s="6"/>
      <c r="X1441" s="6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  <c r="HM1441" s="4"/>
    </row>
    <row r="1442" spans="1:221" ht="20" customHeight="1">
      <c r="A1442" s="3"/>
      <c r="B1442" s="2"/>
      <c r="C1442" s="3"/>
      <c r="D1442" s="3"/>
      <c r="E1442" s="3"/>
      <c r="F1442" s="3"/>
      <c r="G1442" s="3"/>
      <c r="H1442" s="4"/>
      <c r="I1442" s="4"/>
      <c r="J1442" s="114"/>
      <c r="K1442" s="20"/>
      <c r="L1442" s="5"/>
      <c r="M1442" s="5"/>
      <c r="N1442" s="5"/>
      <c r="O1442" s="5"/>
      <c r="P1442" s="5"/>
      <c r="Q1442" s="5"/>
      <c r="R1442" s="5"/>
      <c r="S1442" s="6"/>
      <c r="T1442" s="6"/>
      <c r="U1442" s="6"/>
      <c r="V1442" s="6"/>
      <c r="W1442" s="6"/>
      <c r="X1442" s="6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  <c r="HM1442" s="4"/>
    </row>
    <row r="1443" spans="1:221" ht="20" customHeight="1">
      <c r="A1443" s="3"/>
      <c r="B1443" s="2"/>
      <c r="C1443" s="3"/>
      <c r="D1443" s="3"/>
      <c r="E1443" s="3"/>
      <c r="F1443" s="3"/>
      <c r="G1443" s="3"/>
      <c r="H1443" s="4"/>
      <c r="I1443" s="4"/>
      <c r="J1443" s="114"/>
      <c r="K1443" s="20"/>
      <c r="L1443" s="5"/>
      <c r="M1443" s="5"/>
      <c r="N1443" s="5"/>
      <c r="O1443" s="5"/>
      <c r="P1443" s="5"/>
      <c r="Q1443" s="5"/>
      <c r="R1443" s="5"/>
      <c r="S1443" s="6"/>
      <c r="T1443" s="6"/>
      <c r="U1443" s="6"/>
      <c r="V1443" s="6"/>
      <c r="W1443" s="6"/>
      <c r="X1443" s="6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  <c r="HM1443" s="4"/>
    </row>
    <row r="1444" spans="1:221" ht="20" customHeight="1">
      <c r="A1444" s="3"/>
      <c r="B1444" s="2"/>
      <c r="C1444" s="3"/>
      <c r="D1444" s="3"/>
      <c r="E1444" s="3"/>
      <c r="F1444" s="3"/>
      <c r="G1444" s="3"/>
      <c r="H1444" s="4"/>
      <c r="I1444" s="4"/>
      <c r="J1444" s="114"/>
      <c r="K1444" s="20"/>
      <c r="L1444" s="5"/>
      <c r="M1444" s="5"/>
      <c r="N1444" s="5"/>
      <c r="O1444" s="5"/>
      <c r="P1444" s="5"/>
      <c r="Q1444" s="5"/>
      <c r="R1444" s="5"/>
      <c r="S1444" s="6"/>
      <c r="T1444" s="6"/>
      <c r="U1444" s="6"/>
      <c r="V1444" s="6"/>
      <c r="W1444" s="6"/>
      <c r="X1444" s="6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  <c r="HM1444" s="4"/>
    </row>
    <row r="1445" spans="1:221" ht="20" customHeight="1">
      <c r="A1445" s="3"/>
      <c r="B1445" s="2"/>
      <c r="C1445" s="3"/>
      <c r="D1445" s="3"/>
      <c r="E1445" s="3"/>
      <c r="F1445" s="3"/>
      <c r="G1445" s="3"/>
      <c r="H1445" s="4"/>
      <c r="I1445" s="4"/>
      <c r="J1445" s="114"/>
      <c r="K1445" s="20"/>
      <c r="L1445" s="5"/>
      <c r="M1445" s="5"/>
      <c r="N1445" s="5"/>
      <c r="O1445" s="5"/>
      <c r="P1445" s="5"/>
      <c r="Q1445" s="5"/>
      <c r="R1445" s="5"/>
      <c r="S1445" s="6"/>
      <c r="T1445" s="6"/>
      <c r="U1445" s="6"/>
      <c r="V1445" s="6"/>
      <c r="W1445" s="6"/>
      <c r="X1445" s="6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  <c r="HM1445" s="4"/>
    </row>
    <row r="1446" spans="1:221" ht="20" customHeight="1">
      <c r="A1446" s="3"/>
      <c r="B1446" s="2"/>
      <c r="C1446" s="3"/>
      <c r="D1446" s="3"/>
      <c r="E1446" s="3"/>
      <c r="F1446" s="3"/>
      <c r="G1446" s="3"/>
      <c r="H1446" s="4"/>
      <c r="I1446" s="4"/>
      <c r="J1446" s="114"/>
      <c r="K1446" s="20"/>
      <c r="L1446" s="5"/>
      <c r="M1446" s="5"/>
      <c r="N1446" s="5"/>
      <c r="O1446" s="5"/>
      <c r="P1446" s="5"/>
      <c r="Q1446" s="5"/>
      <c r="R1446" s="5"/>
      <c r="S1446" s="6"/>
      <c r="T1446" s="6"/>
      <c r="U1446" s="6"/>
      <c r="V1446" s="6"/>
      <c r="W1446" s="6"/>
      <c r="X1446" s="6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  <c r="HM1446" s="4"/>
    </row>
    <row r="1447" spans="1:221" ht="20" customHeight="1">
      <c r="A1447" s="3"/>
      <c r="B1447" s="2"/>
      <c r="C1447" s="3"/>
      <c r="D1447" s="3"/>
      <c r="E1447" s="3"/>
      <c r="F1447" s="3"/>
      <c r="G1447" s="3"/>
      <c r="H1447" s="4"/>
      <c r="I1447" s="4"/>
      <c r="J1447" s="114"/>
      <c r="K1447" s="20"/>
      <c r="L1447" s="5"/>
      <c r="M1447" s="5"/>
      <c r="N1447" s="5"/>
      <c r="O1447" s="5"/>
      <c r="P1447" s="5"/>
      <c r="Q1447" s="5"/>
      <c r="R1447" s="5"/>
      <c r="S1447" s="6"/>
      <c r="T1447" s="6"/>
      <c r="U1447" s="6"/>
      <c r="V1447" s="6"/>
      <c r="W1447" s="6"/>
      <c r="X1447" s="6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  <c r="HM1447" s="4"/>
    </row>
    <row r="1448" spans="1:221" ht="20" customHeight="1">
      <c r="A1448" s="3"/>
      <c r="B1448" s="2"/>
      <c r="C1448" s="3"/>
      <c r="D1448" s="3"/>
      <c r="E1448" s="3"/>
      <c r="F1448" s="3"/>
      <c r="G1448" s="3"/>
      <c r="H1448" s="4"/>
      <c r="I1448" s="4"/>
      <c r="J1448" s="114"/>
      <c r="K1448" s="20"/>
      <c r="L1448" s="5"/>
      <c r="M1448" s="5"/>
      <c r="N1448" s="5"/>
      <c r="O1448" s="5"/>
      <c r="P1448" s="5"/>
      <c r="Q1448" s="5"/>
      <c r="R1448" s="5"/>
      <c r="S1448" s="6"/>
      <c r="T1448" s="6"/>
      <c r="U1448" s="6"/>
      <c r="V1448" s="6"/>
      <c r="W1448" s="6"/>
      <c r="X1448" s="6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  <c r="HM1448" s="4"/>
    </row>
    <row r="1449" spans="1:221" ht="20" customHeight="1">
      <c r="A1449" s="3"/>
      <c r="B1449" s="2"/>
      <c r="C1449" s="3"/>
      <c r="D1449" s="3"/>
      <c r="E1449" s="3"/>
      <c r="F1449" s="3"/>
      <c r="G1449" s="3"/>
      <c r="H1449" s="4"/>
      <c r="I1449" s="4"/>
      <c r="J1449" s="114"/>
      <c r="K1449" s="20"/>
      <c r="L1449" s="5"/>
      <c r="M1449" s="5"/>
      <c r="N1449" s="5"/>
      <c r="O1449" s="5"/>
      <c r="P1449" s="5"/>
      <c r="Q1449" s="5"/>
      <c r="R1449" s="5"/>
      <c r="S1449" s="6"/>
      <c r="T1449" s="6"/>
      <c r="U1449" s="6"/>
      <c r="V1449" s="6"/>
      <c r="W1449" s="6"/>
      <c r="X1449" s="6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  <c r="HM1449" s="4"/>
    </row>
    <row r="1450" spans="1:221" ht="20" customHeight="1">
      <c r="A1450" s="3"/>
      <c r="B1450" s="2"/>
      <c r="C1450" s="3"/>
      <c r="D1450" s="3"/>
      <c r="E1450" s="3"/>
      <c r="F1450" s="3"/>
      <c r="G1450" s="3"/>
      <c r="H1450" s="4"/>
      <c r="I1450" s="4"/>
      <c r="J1450" s="114"/>
      <c r="K1450" s="20"/>
      <c r="L1450" s="5"/>
      <c r="M1450" s="5"/>
      <c r="N1450" s="5"/>
      <c r="O1450" s="5"/>
      <c r="P1450" s="5"/>
      <c r="Q1450" s="5"/>
      <c r="R1450" s="5"/>
      <c r="S1450" s="6"/>
      <c r="T1450" s="6"/>
      <c r="U1450" s="6"/>
      <c r="V1450" s="6"/>
      <c r="W1450" s="6"/>
      <c r="X1450" s="6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  <c r="HM1450" s="4"/>
    </row>
    <row r="1451" spans="1:221" ht="20" customHeight="1">
      <c r="A1451" s="3"/>
      <c r="B1451" s="2"/>
      <c r="C1451" s="3"/>
      <c r="D1451" s="3"/>
      <c r="E1451" s="3"/>
      <c r="F1451" s="3"/>
      <c r="G1451" s="3"/>
      <c r="H1451" s="4"/>
      <c r="I1451" s="4"/>
      <c r="J1451" s="114"/>
      <c r="K1451" s="20"/>
      <c r="L1451" s="5"/>
      <c r="M1451" s="5"/>
      <c r="N1451" s="5"/>
      <c r="O1451" s="5"/>
      <c r="P1451" s="5"/>
      <c r="Q1451" s="5"/>
      <c r="R1451" s="5"/>
      <c r="S1451" s="6"/>
      <c r="T1451" s="6"/>
      <c r="U1451" s="6"/>
      <c r="V1451" s="6"/>
      <c r="W1451" s="6"/>
      <c r="X1451" s="6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  <c r="HM1451" s="4"/>
    </row>
    <row r="1452" spans="1:221" ht="20" customHeight="1">
      <c r="A1452" s="3"/>
      <c r="B1452" s="2"/>
      <c r="C1452" s="3"/>
      <c r="D1452" s="3"/>
      <c r="E1452" s="3"/>
      <c r="F1452" s="3"/>
      <c r="G1452" s="3"/>
      <c r="H1452" s="4"/>
      <c r="I1452" s="4"/>
      <c r="J1452" s="114"/>
      <c r="K1452" s="20"/>
      <c r="L1452" s="5"/>
      <c r="M1452" s="5"/>
      <c r="N1452" s="5"/>
      <c r="O1452" s="5"/>
      <c r="P1452" s="5"/>
      <c r="Q1452" s="5"/>
      <c r="R1452" s="5"/>
      <c r="S1452" s="6"/>
      <c r="T1452" s="6"/>
      <c r="U1452" s="6"/>
      <c r="V1452" s="6"/>
      <c r="W1452" s="6"/>
      <c r="X1452" s="6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  <c r="HM1452" s="4"/>
    </row>
    <row r="1453" spans="1:221" ht="20" customHeight="1">
      <c r="A1453" s="3"/>
      <c r="B1453" s="2"/>
      <c r="C1453" s="3"/>
      <c r="D1453" s="3"/>
      <c r="E1453" s="3"/>
      <c r="F1453" s="3"/>
      <c r="G1453" s="3"/>
      <c r="H1453" s="4"/>
      <c r="I1453" s="4"/>
      <c r="J1453" s="114"/>
      <c r="K1453" s="20"/>
      <c r="L1453" s="5"/>
      <c r="M1453" s="5"/>
      <c r="N1453" s="5"/>
      <c r="O1453" s="5"/>
      <c r="P1453" s="5"/>
      <c r="Q1453" s="5"/>
      <c r="R1453" s="5"/>
      <c r="S1453" s="6"/>
      <c r="T1453" s="6"/>
      <c r="U1453" s="6"/>
      <c r="V1453" s="6"/>
      <c r="W1453" s="6"/>
      <c r="X1453" s="6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  <c r="HM1453" s="4"/>
    </row>
    <row r="1454" spans="1:221" ht="20" customHeight="1">
      <c r="A1454" s="3"/>
      <c r="B1454" s="2"/>
      <c r="C1454" s="3"/>
      <c r="D1454" s="3"/>
      <c r="E1454" s="3"/>
      <c r="F1454" s="3"/>
      <c r="G1454" s="3"/>
      <c r="H1454" s="4"/>
      <c r="I1454" s="4"/>
      <c r="J1454" s="114"/>
      <c r="K1454" s="20"/>
      <c r="L1454" s="5"/>
      <c r="M1454" s="5"/>
      <c r="N1454" s="5"/>
      <c r="O1454" s="5"/>
      <c r="P1454" s="5"/>
      <c r="Q1454" s="5"/>
      <c r="R1454" s="5"/>
      <c r="S1454" s="6"/>
      <c r="T1454" s="6"/>
      <c r="U1454" s="6"/>
      <c r="V1454" s="6"/>
      <c r="W1454" s="6"/>
      <c r="X1454" s="6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</row>
    <row r="1455" spans="1:221" ht="20" customHeight="1">
      <c r="A1455" s="3"/>
      <c r="B1455" s="2"/>
      <c r="C1455" s="3"/>
      <c r="D1455" s="3"/>
      <c r="E1455" s="3"/>
      <c r="F1455" s="3"/>
      <c r="G1455" s="3"/>
      <c r="H1455" s="4"/>
      <c r="I1455" s="4"/>
      <c r="J1455" s="114"/>
      <c r="K1455" s="20"/>
      <c r="L1455" s="5"/>
      <c r="M1455" s="5"/>
      <c r="N1455" s="5"/>
      <c r="O1455" s="5"/>
      <c r="P1455" s="5"/>
      <c r="Q1455" s="5"/>
      <c r="R1455" s="5"/>
      <c r="S1455" s="6"/>
      <c r="T1455" s="6"/>
      <c r="U1455" s="6"/>
      <c r="V1455" s="6"/>
      <c r="W1455" s="6"/>
      <c r="X1455" s="6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</row>
    <row r="1456" spans="1:221" ht="20" customHeight="1">
      <c r="A1456" s="3"/>
      <c r="B1456" s="2"/>
      <c r="C1456" s="3"/>
      <c r="D1456" s="3"/>
      <c r="E1456" s="3"/>
      <c r="F1456" s="3"/>
      <c r="G1456" s="3"/>
      <c r="H1456" s="4"/>
      <c r="I1456" s="4"/>
      <c r="J1456" s="114"/>
      <c r="K1456" s="20"/>
      <c r="L1456" s="5"/>
      <c r="M1456" s="5"/>
      <c r="N1456" s="5"/>
      <c r="O1456" s="5"/>
      <c r="P1456" s="5"/>
      <c r="Q1456" s="5"/>
      <c r="R1456" s="5"/>
      <c r="S1456" s="6"/>
      <c r="T1456" s="6"/>
      <c r="U1456" s="6"/>
      <c r="V1456" s="6"/>
      <c r="W1456" s="6"/>
      <c r="X1456" s="6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</row>
    <row r="1457" spans="1:221" ht="20" customHeight="1">
      <c r="A1457" s="3"/>
      <c r="B1457" s="2"/>
      <c r="C1457" s="3"/>
      <c r="D1457" s="3"/>
      <c r="E1457" s="3"/>
      <c r="F1457" s="3"/>
      <c r="G1457" s="3"/>
      <c r="H1457" s="4"/>
      <c r="I1457" s="4"/>
      <c r="J1457" s="114"/>
      <c r="K1457" s="20"/>
      <c r="L1457" s="5"/>
      <c r="M1457" s="5"/>
      <c r="N1457" s="5"/>
      <c r="O1457" s="5"/>
      <c r="P1457" s="5"/>
      <c r="Q1457" s="5"/>
      <c r="R1457" s="5"/>
      <c r="S1457" s="6"/>
      <c r="T1457" s="6"/>
      <c r="U1457" s="6"/>
      <c r="V1457" s="6"/>
      <c r="W1457" s="6"/>
      <c r="X1457" s="6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</row>
    <row r="1458" spans="1:221" ht="20" customHeight="1">
      <c r="A1458" s="3"/>
      <c r="B1458" s="2"/>
      <c r="C1458" s="3"/>
      <c r="D1458" s="3"/>
      <c r="E1458" s="3"/>
      <c r="F1458" s="3"/>
      <c r="G1458" s="3"/>
      <c r="H1458" s="4"/>
      <c r="I1458" s="4"/>
      <c r="J1458" s="114"/>
      <c r="K1458" s="20"/>
      <c r="L1458" s="5"/>
      <c r="M1458" s="5"/>
      <c r="N1458" s="5"/>
      <c r="O1458" s="5"/>
      <c r="P1458" s="5"/>
      <c r="Q1458" s="5"/>
      <c r="R1458" s="5"/>
      <c r="S1458" s="6"/>
      <c r="T1458" s="6"/>
      <c r="U1458" s="6"/>
      <c r="V1458" s="6"/>
      <c r="W1458" s="6"/>
      <c r="X1458" s="6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  <c r="HM1458" s="4"/>
    </row>
    <row r="1459" spans="1:221" ht="20" customHeight="1">
      <c r="A1459" s="3"/>
      <c r="B1459" s="2"/>
      <c r="C1459" s="3"/>
      <c r="D1459" s="3"/>
      <c r="E1459" s="3"/>
      <c r="F1459" s="3"/>
      <c r="G1459" s="3"/>
      <c r="H1459" s="4"/>
      <c r="I1459" s="4"/>
      <c r="J1459" s="114"/>
      <c r="K1459" s="20"/>
      <c r="L1459" s="5"/>
      <c r="M1459" s="5"/>
      <c r="N1459" s="5"/>
      <c r="O1459" s="5"/>
      <c r="P1459" s="5"/>
      <c r="Q1459" s="5"/>
      <c r="R1459" s="5"/>
      <c r="S1459" s="6"/>
      <c r="T1459" s="6"/>
      <c r="U1459" s="6"/>
      <c r="V1459" s="6"/>
      <c r="W1459" s="6"/>
      <c r="X1459" s="6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  <c r="HM1459" s="4"/>
    </row>
    <row r="1460" spans="1:221" ht="20" customHeight="1">
      <c r="A1460" s="3"/>
      <c r="B1460" s="2"/>
      <c r="C1460" s="3"/>
      <c r="D1460" s="3"/>
      <c r="E1460" s="3"/>
      <c r="F1460" s="3"/>
      <c r="G1460" s="3"/>
      <c r="H1460" s="4"/>
      <c r="I1460" s="4"/>
      <c r="J1460" s="114"/>
      <c r="K1460" s="20"/>
      <c r="L1460" s="5"/>
      <c r="M1460" s="5"/>
      <c r="N1460" s="5"/>
      <c r="O1460" s="5"/>
      <c r="P1460" s="5"/>
      <c r="Q1460" s="5"/>
      <c r="R1460" s="5"/>
      <c r="S1460" s="6"/>
      <c r="T1460" s="6"/>
      <c r="U1460" s="6"/>
      <c r="V1460" s="6"/>
      <c r="W1460" s="6"/>
      <c r="X1460" s="6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  <c r="HM1460" s="4"/>
    </row>
    <row r="1461" spans="1:221" ht="20" customHeight="1">
      <c r="A1461" s="3"/>
      <c r="B1461" s="2"/>
      <c r="C1461" s="3"/>
      <c r="D1461" s="3"/>
      <c r="E1461" s="3"/>
      <c r="F1461" s="3"/>
      <c r="G1461" s="3"/>
      <c r="H1461" s="4"/>
      <c r="I1461" s="4"/>
      <c r="J1461" s="114"/>
      <c r="K1461" s="20"/>
      <c r="L1461" s="5"/>
      <c r="M1461" s="5"/>
      <c r="N1461" s="5"/>
      <c r="O1461" s="5"/>
      <c r="P1461" s="5"/>
      <c r="Q1461" s="5"/>
      <c r="R1461" s="5"/>
      <c r="S1461" s="6"/>
      <c r="T1461" s="6"/>
      <c r="U1461" s="6"/>
      <c r="V1461" s="6"/>
      <c r="W1461" s="6"/>
      <c r="X1461" s="6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  <c r="HM1461" s="4"/>
    </row>
    <row r="1462" spans="1:221" ht="20" customHeight="1">
      <c r="A1462" s="3"/>
      <c r="B1462" s="2"/>
      <c r="C1462" s="3"/>
      <c r="D1462" s="3"/>
      <c r="E1462" s="3"/>
      <c r="F1462" s="3"/>
      <c r="G1462" s="3"/>
      <c r="H1462" s="4"/>
      <c r="I1462" s="4"/>
      <c r="J1462" s="114"/>
      <c r="K1462" s="20"/>
      <c r="L1462" s="5"/>
      <c r="M1462" s="5"/>
      <c r="N1462" s="5"/>
      <c r="O1462" s="5"/>
      <c r="P1462" s="5"/>
      <c r="Q1462" s="5"/>
      <c r="R1462" s="5"/>
      <c r="S1462" s="6"/>
      <c r="T1462" s="6"/>
      <c r="U1462" s="6"/>
      <c r="V1462" s="6"/>
      <c r="W1462" s="6"/>
      <c r="X1462" s="6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  <c r="HM1462" s="4"/>
    </row>
    <row r="1463" spans="1:221" ht="20" customHeight="1">
      <c r="A1463" s="3"/>
      <c r="B1463" s="2"/>
      <c r="C1463" s="3"/>
      <c r="D1463" s="3"/>
      <c r="E1463" s="3"/>
      <c r="F1463" s="3"/>
      <c r="G1463" s="3"/>
      <c r="H1463" s="4"/>
      <c r="I1463" s="4"/>
      <c r="J1463" s="114"/>
      <c r="K1463" s="20"/>
      <c r="L1463" s="5"/>
      <c r="M1463" s="5"/>
      <c r="N1463" s="5"/>
      <c r="O1463" s="5"/>
      <c r="P1463" s="5"/>
      <c r="Q1463" s="5"/>
      <c r="R1463" s="5"/>
      <c r="S1463" s="6"/>
      <c r="T1463" s="6"/>
      <c r="U1463" s="6"/>
      <c r="V1463" s="6"/>
      <c r="W1463" s="6"/>
      <c r="X1463" s="6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  <c r="HM1463" s="4"/>
    </row>
    <row r="1464" spans="1:221" ht="20" customHeight="1">
      <c r="A1464" s="3"/>
      <c r="B1464" s="2"/>
      <c r="C1464" s="3"/>
      <c r="D1464" s="3"/>
      <c r="E1464" s="3"/>
      <c r="F1464" s="3"/>
      <c r="G1464" s="3"/>
      <c r="H1464" s="4"/>
      <c r="I1464" s="4"/>
      <c r="J1464" s="114"/>
      <c r="K1464" s="20"/>
      <c r="L1464" s="5"/>
      <c r="M1464" s="5"/>
      <c r="N1464" s="5"/>
      <c r="O1464" s="5"/>
      <c r="P1464" s="5"/>
      <c r="Q1464" s="5"/>
      <c r="R1464" s="5"/>
      <c r="S1464" s="6"/>
      <c r="T1464" s="6"/>
      <c r="U1464" s="6"/>
      <c r="V1464" s="6"/>
      <c r="W1464" s="6"/>
      <c r="X1464" s="6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  <c r="HM1464" s="4"/>
    </row>
    <row r="1465" spans="1:221" ht="20" customHeight="1">
      <c r="A1465" s="3"/>
      <c r="B1465" s="2"/>
      <c r="C1465" s="3"/>
      <c r="D1465" s="3"/>
      <c r="E1465" s="3"/>
      <c r="F1465" s="3"/>
      <c r="G1465" s="3"/>
      <c r="H1465" s="4"/>
      <c r="I1465" s="4"/>
      <c r="J1465" s="114"/>
      <c r="K1465" s="20"/>
      <c r="L1465" s="5"/>
      <c r="M1465" s="5"/>
      <c r="N1465" s="5"/>
      <c r="O1465" s="5"/>
      <c r="P1465" s="5"/>
      <c r="Q1465" s="5"/>
      <c r="R1465" s="5"/>
      <c r="S1465" s="6"/>
      <c r="T1465" s="6"/>
      <c r="U1465" s="6"/>
      <c r="V1465" s="6"/>
      <c r="W1465" s="6"/>
      <c r="X1465" s="6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  <c r="HM1465" s="4"/>
    </row>
    <row r="1466" spans="1:221" ht="20" customHeight="1">
      <c r="A1466" s="3"/>
      <c r="B1466" s="2"/>
      <c r="C1466" s="3"/>
      <c r="D1466" s="3"/>
      <c r="E1466" s="3"/>
      <c r="F1466" s="3"/>
      <c r="G1466" s="3"/>
      <c r="H1466" s="4"/>
      <c r="I1466" s="4"/>
      <c r="J1466" s="114"/>
      <c r="K1466" s="20"/>
      <c r="L1466" s="5"/>
      <c r="M1466" s="5"/>
      <c r="N1466" s="5"/>
      <c r="O1466" s="5"/>
      <c r="P1466" s="5"/>
      <c r="Q1466" s="5"/>
      <c r="R1466" s="5"/>
      <c r="S1466" s="6"/>
      <c r="T1466" s="6"/>
      <c r="U1466" s="6"/>
      <c r="V1466" s="6"/>
      <c r="W1466" s="6"/>
      <c r="X1466" s="6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  <c r="HM1466" s="4"/>
    </row>
    <row r="1467" spans="1:221" ht="20" customHeight="1">
      <c r="A1467" s="3"/>
      <c r="B1467" s="2"/>
      <c r="C1467" s="3"/>
      <c r="D1467" s="3"/>
      <c r="E1467" s="3"/>
      <c r="F1467" s="3"/>
      <c r="G1467" s="3"/>
      <c r="H1467" s="4"/>
      <c r="I1467" s="4"/>
      <c r="J1467" s="114"/>
      <c r="K1467" s="20"/>
      <c r="L1467" s="5"/>
      <c r="M1467" s="5"/>
      <c r="N1467" s="5"/>
      <c r="O1467" s="5"/>
      <c r="P1467" s="5"/>
      <c r="Q1467" s="5"/>
      <c r="R1467" s="5"/>
      <c r="S1467" s="6"/>
      <c r="T1467" s="6"/>
      <c r="U1467" s="6"/>
      <c r="V1467" s="6"/>
      <c r="W1467" s="6"/>
      <c r="X1467" s="6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  <c r="HM1467" s="4"/>
    </row>
    <row r="1468" spans="1:221" ht="20" customHeight="1">
      <c r="A1468" s="3"/>
      <c r="B1468" s="2"/>
      <c r="C1468" s="3"/>
      <c r="D1468" s="3"/>
      <c r="E1468" s="3"/>
      <c r="F1468" s="3"/>
      <c r="G1468" s="3"/>
      <c r="H1468" s="4"/>
      <c r="I1468" s="4"/>
      <c r="J1468" s="114"/>
      <c r="K1468" s="20"/>
      <c r="L1468" s="5"/>
      <c r="M1468" s="5"/>
      <c r="N1468" s="5"/>
      <c r="O1468" s="5"/>
      <c r="P1468" s="5"/>
      <c r="Q1468" s="5"/>
      <c r="R1468" s="5"/>
      <c r="S1468" s="6"/>
      <c r="T1468" s="6"/>
      <c r="U1468" s="6"/>
      <c r="V1468" s="6"/>
      <c r="W1468" s="6"/>
      <c r="X1468" s="6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  <c r="HM1468" s="4"/>
    </row>
    <row r="1469" spans="1:221" ht="20" customHeight="1">
      <c r="A1469" s="3"/>
      <c r="B1469" s="2"/>
      <c r="C1469" s="3"/>
      <c r="D1469" s="3"/>
      <c r="E1469" s="3"/>
      <c r="F1469" s="3"/>
      <c r="G1469" s="3"/>
      <c r="H1469" s="4"/>
      <c r="I1469" s="4"/>
      <c r="J1469" s="114"/>
      <c r="K1469" s="20"/>
      <c r="L1469" s="5"/>
      <c r="M1469" s="5"/>
      <c r="N1469" s="5"/>
      <c r="O1469" s="5"/>
      <c r="P1469" s="5"/>
      <c r="Q1469" s="5"/>
      <c r="R1469" s="5"/>
      <c r="S1469" s="6"/>
      <c r="T1469" s="6"/>
      <c r="U1469" s="6"/>
      <c r="V1469" s="6"/>
      <c r="W1469" s="6"/>
      <c r="X1469" s="6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  <c r="HM1469" s="4"/>
    </row>
    <row r="1470" spans="1:221" ht="20" customHeight="1">
      <c r="A1470" s="3"/>
      <c r="B1470" s="2"/>
      <c r="C1470" s="3"/>
      <c r="D1470" s="3"/>
      <c r="E1470" s="3"/>
      <c r="F1470" s="3"/>
      <c r="G1470" s="3"/>
      <c r="H1470" s="4"/>
      <c r="I1470" s="4"/>
      <c r="J1470" s="114"/>
      <c r="K1470" s="20"/>
      <c r="L1470" s="5"/>
      <c r="M1470" s="5"/>
      <c r="N1470" s="5"/>
      <c r="O1470" s="5"/>
      <c r="P1470" s="5"/>
      <c r="Q1470" s="5"/>
      <c r="R1470" s="5"/>
      <c r="S1470" s="6"/>
      <c r="T1470" s="6"/>
      <c r="U1470" s="6"/>
      <c r="V1470" s="6"/>
      <c r="W1470" s="6"/>
      <c r="X1470" s="6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  <c r="HM1470" s="4"/>
    </row>
    <row r="1471" spans="1:221" ht="20" customHeight="1">
      <c r="A1471" s="3"/>
      <c r="B1471" s="2"/>
      <c r="C1471" s="3"/>
      <c r="D1471" s="3"/>
      <c r="E1471" s="3"/>
      <c r="F1471" s="3"/>
      <c r="G1471" s="3"/>
      <c r="H1471" s="4"/>
      <c r="I1471" s="4"/>
      <c r="J1471" s="114"/>
      <c r="K1471" s="20"/>
      <c r="L1471" s="5"/>
      <c r="M1471" s="5"/>
      <c r="N1471" s="5"/>
      <c r="O1471" s="5"/>
      <c r="P1471" s="5"/>
      <c r="Q1471" s="5"/>
      <c r="R1471" s="5"/>
      <c r="S1471" s="6"/>
      <c r="T1471" s="6"/>
      <c r="U1471" s="6"/>
      <c r="V1471" s="6"/>
      <c r="W1471" s="6"/>
      <c r="X1471" s="6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  <c r="HM1471" s="4"/>
    </row>
    <row r="1472" spans="1:221" ht="20" customHeight="1">
      <c r="A1472" s="3"/>
      <c r="B1472" s="2"/>
      <c r="C1472" s="3"/>
      <c r="D1472" s="3"/>
      <c r="E1472" s="3"/>
      <c r="F1472" s="3"/>
      <c r="G1472" s="3"/>
      <c r="H1472" s="4"/>
      <c r="I1472" s="4"/>
      <c r="J1472" s="114"/>
      <c r="K1472" s="20"/>
      <c r="L1472" s="5"/>
      <c r="M1472" s="5"/>
      <c r="N1472" s="5"/>
      <c r="O1472" s="5"/>
      <c r="P1472" s="5"/>
      <c r="Q1472" s="5"/>
      <c r="R1472" s="5"/>
      <c r="S1472" s="6"/>
      <c r="T1472" s="6"/>
      <c r="U1472" s="6"/>
      <c r="V1472" s="6"/>
      <c r="W1472" s="6"/>
      <c r="X1472" s="6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</row>
    <row r="1473" spans="1:221" ht="20" customHeight="1">
      <c r="A1473" s="3"/>
      <c r="B1473" s="2"/>
      <c r="C1473" s="3"/>
      <c r="D1473" s="3"/>
      <c r="E1473" s="3"/>
      <c r="F1473" s="3"/>
      <c r="G1473" s="3"/>
      <c r="H1473" s="4"/>
      <c r="I1473" s="4"/>
      <c r="J1473" s="114"/>
      <c r="K1473" s="20"/>
      <c r="L1473" s="5"/>
      <c r="M1473" s="5"/>
      <c r="N1473" s="5"/>
      <c r="O1473" s="5"/>
      <c r="P1473" s="5"/>
      <c r="Q1473" s="5"/>
      <c r="R1473" s="5"/>
      <c r="S1473" s="6"/>
      <c r="T1473" s="6"/>
      <c r="U1473" s="6"/>
      <c r="V1473" s="6"/>
      <c r="W1473" s="6"/>
      <c r="X1473" s="6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  <c r="HM1473" s="4"/>
    </row>
    <row r="1474" spans="1:221" ht="20" customHeight="1">
      <c r="A1474" s="3"/>
      <c r="B1474" s="2"/>
      <c r="C1474" s="3"/>
      <c r="D1474" s="3"/>
      <c r="E1474" s="3"/>
      <c r="F1474" s="3"/>
      <c r="G1474" s="3"/>
      <c r="H1474" s="4"/>
      <c r="I1474" s="4"/>
      <c r="J1474" s="114"/>
      <c r="K1474" s="20"/>
      <c r="L1474" s="5"/>
      <c r="M1474" s="5"/>
      <c r="N1474" s="5"/>
      <c r="O1474" s="5"/>
      <c r="P1474" s="5"/>
      <c r="Q1474" s="5"/>
      <c r="R1474" s="5"/>
      <c r="S1474" s="6"/>
      <c r="T1474" s="6"/>
      <c r="U1474" s="6"/>
      <c r="V1474" s="6"/>
      <c r="W1474" s="6"/>
      <c r="X1474" s="6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  <c r="HM1474" s="4"/>
    </row>
    <row r="1475" spans="1:221" ht="20" customHeight="1">
      <c r="A1475" s="3"/>
      <c r="B1475" s="2"/>
      <c r="C1475" s="3"/>
      <c r="D1475" s="3"/>
      <c r="E1475" s="3"/>
      <c r="F1475" s="3"/>
      <c r="G1475" s="3"/>
      <c r="H1475" s="4"/>
      <c r="I1475" s="4"/>
      <c r="J1475" s="114"/>
      <c r="K1475" s="20"/>
      <c r="L1475" s="5"/>
      <c r="M1475" s="5"/>
      <c r="N1475" s="5"/>
      <c r="O1475" s="5"/>
      <c r="P1475" s="5"/>
      <c r="Q1475" s="5"/>
      <c r="R1475" s="5"/>
      <c r="S1475" s="6"/>
      <c r="T1475" s="6"/>
      <c r="U1475" s="6"/>
      <c r="V1475" s="6"/>
      <c r="W1475" s="6"/>
      <c r="X1475" s="6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  <c r="HM1475" s="4"/>
    </row>
    <row r="1476" spans="1:221" ht="20" customHeight="1">
      <c r="A1476" s="3"/>
      <c r="B1476" s="2"/>
      <c r="C1476" s="3"/>
      <c r="D1476" s="3"/>
      <c r="E1476" s="3"/>
      <c r="F1476" s="3"/>
      <c r="G1476" s="3"/>
      <c r="H1476" s="4"/>
      <c r="I1476" s="4"/>
      <c r="J1476" s="114"/>
      <c r="K1476" s="20"/>
      <c r="L1476" s="5"/>
      <c r="M1476" s="5"/>
      <c r="N1476" s="5"/>
      <c r="O1476" s="5"/>
      <c r="P1476" s="5"/>
      <c r="Q1476" s="5"/>
      <c r="R1476" s="5"/>
      <c r="S1476" s="6"/>
      <c r="T1476" s="6"/>
      <c r="U1476" s="6"/>
      <c r="V1476" s="6"/>
      <c r="W1476" s="6"/>
      <c r="X1476" s="6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  <c r="HM1476" s="4"/>
    </row>
    <row r="1477" spans="1:221" ht="20" customHeight="1">
      <c r="A1477" s="3"/>
      <c r="B1477" s="2"/>
      <c r="C1477" s="3"/>
      <c r="D1477" s="3"/>
      <c r="E1477" s="3"/>
      <c r="F1477" s="3"/>
      <c r="G1477" s="3"/>
      <c r="H1477" s="4"/>
      <c r="I1477" s="4"/>
      <c r="J1477" s="114"/>
      <c r="K1477" s="20"/>
      <c r="L1477" s="5"/>
      <c r="M1477" s="5"/>
      <c r="N1477" s="5"/>
      <c r="O1477" s="5"/>
      <c r="P1477" s="5"/>
      <c r="Q1477" s="5"/>
      <c r="R1477" s="5"/>
      <c r="S1477" s="6"/>
      <c r="T1477" s="6"/>
      <c r="U1477" s="6"/>
      <c r="V1477" s="6"/>
      <c r="W1477" s="6"/>
      <c r="X1477" s="6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/>
      <c r="HD1477" s="4"/>
      <c r="HE1477" s="4"/>
      <c r="HF1477" s="4"/>
      <c r="HG1477" s="4"/>
      <c r="HH1477" s="4"/>
      <c r="HI1477" s="4"/>
      <c r="HJ1477" s="4"/>
      <c r="HK1477" s="4"/>
      <c r="HL1477" s="4"/>
      <c r="HM1477" s="4"/>
    </row>
    <row r="1478" spans="1:221" ht="20" customHeight="1">
      <c r="A1478" s="3"/>
      <c r="B1478" s="2"/>
      <c r="C1478" s="3"/>
      <c r="D1478" s="3"/>
      <c r="E1478" s="3"/>
      <c r="F1478" s="3"/>
      <c r="G1478" s="3"/>
      <c r="H1478" s="4"/>
      <c r="I1478" s="4"/>
      <c r="J1478" s="114"/>
      <c r="K1478" s="20"/>
      <c r="L1478" s="5"/>
      <c r="M1478" s="5"/>
      <c r="N1478" s="5"/>
      <c r="O1478" s="5"/>
      <c r="P1478" s="5"/>
      <c r="Q1478" s="5"/>
      <c r="R1478" s="5"/>
      <c r="S1478" s="6"/>
      <c r="T1478" s="6"/>
      <c r="U1478" s="6"/>
      <c r="V1478" s="6"/>
      <c r="W1478" s="6"/>
      <c r="X1478" s="6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4"/>
      <c r="HH1478" s="4"/>
      <c r="HI1478" s="4"/>
      <c r="HJ1478" s="4"/>
      <c r="HK1478" s="4"/>
      <c r="HL1478" s="4"/>
      <c r="HM1478" s="4"/>
    </row>
    <row r="1479" spans="1:221" ht="20" customHeight="1">
      <c r="A1479" s="3"/>
      <c r="B1479" s="2"/>
      <c r="C1479" s="3"/>
      <c r="D1479" s="3"/>
      <c r="E1479" s="3"/>
      <c r="F1479" s="3"/>
      <c r="G1479" s="3"/>
      <c r="H1479" s="4"/>
      <c r="I1479" s="4"/>
      <c r="J1479" s="114"/>
      <c r="K1479" s="20"/>
      <c r="L1479" s="5"/>
      <c r="M1479" s="5"/>
      <c r="N1479" s="5"/>
      <c r="O1479" s="5"/>
      <c r="P1479" s="5"/>
      <c r="Q1479" s="5"/>
      <c r="R1479" s="5"/>
      <c r="S1479" s="6"/>
      <c r="T1479" s="6"/>
      <c r="U1479" s="6"/>
      <c r="V1479" s="6"/>
      <c r="W1479" s="6"/>
      <c r="X1479" s="6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  <c r="HG1479" s="4"/>
      <c r="HH1479" s="4"/>
      <c r="HI1479" s="4"/>
      <c r="HJ1479" s="4"/>
      <c r="HK1479" s="4"/>
      <c r="HL1479" s="4"/>
      <c r="HM1479" s="4"/>
    </row>
    <row r="1480" spans="1:221" ht="20" customHeight="1">
      <c r="A1480" s="3"/>
      <c r="B1480" s="2"/>
      <c r="C1480" s="3"/>
      <c r="D1480" s="3"/>
      <c r="E1480" s="3"/>
      <c r="F1480" s="3"/>
      <c r="G1480" s="3"/>
      <c r="H1480" s="4"/>
      <c r="I1480" s="4"/>
      <c r="J1480" s="114"/>
      <c r="K1480" s="20"/>
      <c r="L1480" s="5"/>
      <c r="M1480" s="5"/>
      <c r="N1480" s="5"/>
      <c r="O1480" s="5"/>
      <c r="P1480" s="5"/>
      <c r="Q1480" s="5"/>
      <c r="R1480" s="5"/>
      <c r="S1480" s="6"/>
      <c r="T1480" s="6"/>
      <c r="U1480" s="6"/>
      <c r="V1480" s="6"/>
      <c r="W1480" s="6"/>
      <c r="X1480" s="6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/>
      <c r="HD1480" s="4"/>
      <c r="HE1480" s="4"/>
      <c r="HF1480" s="4"/>
      <c r="HG1480" s="4"/>
      <c r="HH1480" s="4"/>
      <c r="HI1480" s="4"/>
      <c r="HJ1480" s="4"/>
      <c r="HK1480" s="4"/>
      <c r="HL1480" s="4"/>
      <c r="HM1480" s="4"/>
    </row>
    <row r="1481" spans="1:221" ht="20" customHeight="1">
      <c r="A1481" s="3"/>
      <c r="B1481" s="2"/>
      <c r="C1481" s="3"/>
      <c r="D1481" s="3"/>
      <c r="E1481" s="3"/>
      <c r="F1481" s="3"/>
      <c r="G1481" s="3"/>
      <c r="H1481" s="4"/>
      <c r="I1481" s="4"/>
      <c r="J1481" s="114"/>
      <c r="K1481" s="20"/>
      <c r="L1481" s="5"/>
      <c r="M1481" s="5"/>
      <c r="N1481" s="5"/>
      <c r="O1481" s="5"/>
      <c r="P1481" s="5"/>
      <c r="Q1481" s="5"/>
      <c r="R1481" s="5"/>
      <c r="S1481" s="6"/>
      <c r="T1481" s="6"/>
      <c r="U1481" s="6"/>
      <c r="V1481" s="6"/>
      <c r="W1481" s="6"/>
      <c r="X1481" s="6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4"/>
      <c r="HG1481" s="4"/>
      <c r="HH1481" s="4"/>
      <c r="HI1481" s="4"/>
      <c r="HJ1481" s="4"/>
      <c r="HK1481" s="4"/>
      <c r="HL1481" s="4"/>
      <c r="HM1481" s="4"/>
    </row>
    <row r="1482" spans="1:221" ht="20" customHeight="1">
      <c r="A1482" s="3"/>
      <c r="B1482" s="2"/>
      <c r="C1482" s="3"/>
      <c r="D1482" s="3"/>
      <c r="E1482" s="3"/>
      <c r="F1482" s="3"/>
      <c r="G1482" s="3"/>
      <c r="H1482" s="4"/>
      <c r="I1482" s="4"/>
      <c r="J1482" s="114"/>
      <c r="K1482" s="20"/>
      <c r="L1482" s="5"/>
      <c r="M1482" s="5"/>
      <c r="N1482" s="5"/>
      <c r="O1482" s="5"/>
      <c r="P1482" s="5"/>
      <c r="Q1482" s="5"/>
      <c r="R1482" s="5"/>
      <c r="S1482" s="6"/>
      <c r="T1482" s="6"/>
      <c r="U1482" s="6"/>
      <c r="V1482" s="6"/>
      <c r="W1482" s="6"/>
      <c r="X1482" s="6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/>
      <c r="HB1482" s="4"/>
      <c r="HC1482" s="4"/>
      <c r="HD1482" s="4"/>
      <c r="HE1482" s="4"/>
      <c r="HF1482" s="4"/>
      <c r="HG1482" s="4"/>
      <c r="HH1482" s="4"/>
      <c r="HI1482" s="4"/>
      <c r="HJ1482" s="4"/>
      <c r="HK1482" s="4"/>
      <c r="HL1482" s="4"/>
      <c r="HM1482" s="4"/>
    </row>
    <row r="1483" spans="1:221" ht="20" customHeight="1">
      <c r="A1483" s="3"/>
      <c r="B1483" s="2"/>
      <c r="C1483" s="3"/>
      <c r="D1483" s="3"/>
      <c r="E1483" s="3"/>
      <c r="F1483" s="3"/>
      <c r="G1483" s="3"/>
      <c r="H1483" s="4"/>
      <c r="I1483" s="4"/>
      <c r="J1483" s="114"/>
      <c r="K1483" s="20"/>
      <c r="L1483" s="5"/>
      <c r="M1483" s="5"/>
      <c r="N1483" s="5"/>
      <c r="O1483" s="5"/>
      <c r="P1483" s="5"/>
      <c r="Q1483" s="5"/>
      <c r="R1483" s="5"/>
      <c r="S1483" s="6"/>
      <c r="T1483" s="6"/>
      <c r="U1483" s="6"/>
      <c r="V1483" s="6"/>
      <c r="W1483" s="6"/>
      <c r="X1483" s="6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/>
      <c r="HB1483" s="4"/>
      <c r="HC1483" s="4"/>
      <c r="HD1483" s="4"/>
      <c r="HE1483" s="4"/>
      <c r="HF1483" s="4"/>
      <c r="HG1483" s="4"/>
      <c r="HH1483" s="4"/>
      <c r="HI1483" s="4"/>
      <c r="HJ1483" s="4"/>
      <c r="HK1483" s="4"/>
      <c r="HL1483" s="4"/>
      <c r="HM1483" s="4"/>
    </row>
    <row r="1484" spans="1:221" ht="20" customHeight="1">
      <c r="A1484" s="3"/>
      <c r="B1484" s="2"/>
      <c r="C1484" s="3"/>
      <c r="D1484" s="3"/>
      <c r="E1484" s="3"/>
      <c r="F1484" s="3"/>
      <c r="G1484" s="3"/>
      <c r="H1484" s="4"/>
      <c r="I1484" s="4"/>
      <c r="J1484" s="114"/>
      <c r="K1484" s="20"/>
      <c r="L1484" s="5"/>
      <c r="M1484" s="5"/>
      <c r="N1484" s="5"/>
      <c r="O1484" s="5"/>
      <c r="P1484" s="5"/>
      <c r="Q1484" s="5"/>
      <c r="R1484" s="5"/>
      <c r="S1484" s="6"/>
      <c r="T1484" s="6"/>
      <c r="U1484" s="6"/>
      <c r="V1484" s="6"/>
      <c r="W1484" s="6"/>
      <c r="X1484" s="6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/>
      <c r="HB1484" s="4"/>
      <c r="HC1484" s="4"/>
      <c r="HD1484" s="4"/>
      <c r="HE1484" s="4"/>
      <c r="HF1484" s="4"/>
      <c r="HG1484" s="4"/>
      <c r="HH1484" s="4"/>
      <c r="HI1484" s="4"/>
      <c r="HJ1484" s="4"/>
      <c r="HK1484" s="4"/>
      <c r="HL1484" s="4"/>
      <c r="HM1484" s="4"/>
    </row>
    <row r="1485" spans="1:221" ht="20" customHeight="1">
      <c r="A1485" s="3"/>
      <c r="B1485" s="2"/>
      <c r="C1485" s="3"/>
      <c r="D1485" s="3"/>
      <c r="E1485" s="3"/>
      <c r="F1485" s="3"/>
      <c r="G1485" s="3"/>
      <c r="H1485" s="4"/>
      <c r="I1485" s="4"/>
      <c r="J1485" s="114"/>
      <c r="K1485" s="20"/>
      <c r="L1485" s="5"/>
      <c r="M1485" s="5"/>
      <c r="N1485" s="5"/>
      <c r="O1485" s="5"/>
      <c r="P1485" s="5"/>
      <c r="Q1485" s="5"/>
      <c r="R1485" s="5"/>
      <c r="S1485" s="6"/>
      <c r="T1485" s="6"/>
      <c r="U1485" s="6"/>
      <c r="V1485" s="6"/>
      <c r="W1485" s="6"/>
      <c r="X1485" s="6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/>
      <c r="HB1485" s="4"/>
      <c r="HC1485" s="4"/>
      <c r="HD1485" s="4"/>
      <c r="HE1485" s="4"/>
      <c r="HF1485" s="4"/>
      <c r="HG1485" s="4"/>
      <c r="HH1485" s="4"/>
      <c r="HI1485" s="4"/>
      <c r="HJ1485" s="4"/>
      <c r="HK1485" s="4"/>
      <c r="HL1485" s="4"/>
      <c r="HM1485" s="4"/>
    </row>
    <row r="1486" spans="1:221" ht="20" customHeight="1">
      <c r="A1486" s="3"/>
      <c r="B1486" s="2"/>
      <c r="C1486" s="3"/>
      <c r="D1486" s="3"/>
      <c r="E1486" s="3"/>
      <c r="F1486" s="3"/>
      <c r="G1486" s="3"/>
      <c r="H1486" s="4"/>
      <c r="I1486" s="4"/>
      <c r="J1486" s="114"/>
      <c r="K1486" s="20"/>
      <c r="L1486" s="5"/>
      <c r="M1486" s="5"/>
      <c r="N1486" s="5"/>
      <c r="O1486" s="5"/>
      <c r="P1486" s="5"/>
      <c r="Q1486" s="5"/>
      <c r="R1486" s="5"/>
      <c r="S1486" s="6"/>
      <c r="T1486" s="6"/>
      <c r="U1486" s="6"/>
      <c r="V1486" s="6"/>
      <c r="W1486" s="6"/>
      <c r="X1486" s="6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/>
      <c r="HB1486" s="4"/>
      <c r="HC1486" s="4"/>
      <c r="HD1486" s="4"/>
      <c r="HE1486" s="4"/>
      <c r="HF1486" s="4"/>
      <c r="HG1486" s="4"/>
      <c r="HH1486" s="4"/>
      <c r="HI1486" s="4"/>
      <c r="HJ1486" s="4"/>
      <c r="HK1486" s="4"/>
      <c r="HL1486" s="4"/>
      <c r="HM1486" s="4"/>
    </row>
    <row r="1487" spans="1:221" ht="20" customHeight="1">
      <c r="A1487" s="3"/>
      <c r="B1487" s="2"/>
      <c r="C1487" s="3"/>
      <c r="D1487" s="3"/>
      <c r="E1487" s="3"/>
      <c r="F1487" s="3"/>
      <c r="G1487" s="3"/>
      <c r="H1487" s="4"/>
      <c r="I1487" s="4"/>
      <c r="J1487" s="114"/>
      <c r="K1487" s="20"/>
      <c r="L1487" s="5"/>
      <c r="M1487" s="5"/>
      <c r="N1487" s="5"/>
      <c r="O1487" s="5"/>
      <c r="P1487" s="5"/>
      <c r="Q1487" s="5"/>
      <c r="R1487" s="5"/>
      <c r="S1487" s="6"/>
      <c r="T1487" s="6"/>
      <c r="U1487" s="6"/>
      <c r="V1487" s="6"/>
      <c r="W1487" s="6"/>
      <c r="X1487" s="6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  <c r="HF1487" s="4"/>
      <c r="HG1487" s="4"/>
      <c r="HH1487" s="4"/>
      <c r="HI1487" s="4"/>
      <c r="HJ1487" s="4"/>
      <c r="HK1487" s="4"/>
      <c r="HL1487" s="4"/>
      <c r="HM1487" s="4"/>
    </row>
    <row r="1488" spans="1:221" ht="20" customHeight="1">
      <c r="A1488" s="3"/>
      <c r="B1488" s="2"/>
      <c r="C1488" s="3"/>
      <c r="D1488" s="3"/>
      <c r="E1488" s="3"/>
      <c r="F1488" s="3"/>
      <c r="G1488" s="3"/>
      <c r="H1488" s="4"/>
      <c r="I1488" s="4"/>
      <c r="J1488" s="114"/>
      <c r="K1488" s="20"/>
      <c r="L1488" s="5"/>
      <c r="M1488" s="5"/>
      <c r="N1488" s="5"/>
      <c r="O1488" s="5"/>
      <c r="P1488" s="5"/>
      <c r="Q1488" s="5"/>
      <c r="R1488" s="5"/>
      <c r="S1488" s="6"/>
      <c r="T1488" s="6"/>
      <c r="U1488" s="6"/>
      <c r="V1488" s="6"/>
      <c r="W1488" s="6"/>
      <c r="X1488" s="6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/>
      <c r="HB1488" s="4"/>
      <c r="HC1488" s="4"/>
      <c r="HD1488" s="4"/>
      <c r="HE1488" s="4"/>
      <c r="HF1488" s="4"/>
      <c r="HG1488" s="4"/>
      <c r="HH1488" s="4"/>
      <c r="HI1488" s="4"/>
      <c r="HJ1488" s="4"/>
      <c r="HK1488" s="4"/>
      <c r="HL1488" s="4"/>
      <c r="HM1488" s="4"/>
    </row>
    <row r="1489" spans="1:221" ht="20" customHeight="1">
      <c r="A1489" s="3"/>
      <c r="B1489" s="2"/>
      <c r="C1489" s="3"/>
      <c r="D1489" s="3"/>
      <c r="E1489" s="3"/>
      <c r="F1489" s="3"/>
      <c r="G1489" s="3"/>
      <c r="H1489" s="4"/>
      <c r="I1489" s="4"/>
      <c r="J1489" s="114"/>
      <c r="K1489" s="20"/>
      <c r="L1489" s="5"/>
      <c r="M1489" s="5"/>
      <c r="N1489" s="5"/>
      <c r="O1489" s="5"/>
      <c r="P1489" s="5"/>
      <c r="Q1489" s="5"/>
      <c r="R1489" s="5"/>
      <c r="S1489" s="6"/>
      <c r="T1489" s="6"/>
      <c r="U1489" s="6"/>
      <c r="V1489" s="6"/>
      <c r="W1489" s="6"/>
      <c r="X1489" s="6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  <c r="HF1489" s="4"/>
      <c r="HG1489" s="4"/>
      <c r="HH1489" s="4"/>
      <c r="HI1489" s="4"/>
      <c r="HJ1489" s="4"/>
      <c r="HK1489" s="4"/>
      <c r="HL1489" s="4"/>
      <c r="HM1489" s="4"/>
    </row>
    <row r="1490" spans="1:221" ht="20" customHeight="1">
      <c r="A1490" s="3"/>
      <c r="B1490" s="2"/>
      <c r="C1490" s="3"/>
      <c r="D1490" s="3"/>
      <c r="E1490" s="3"/>
      <c r="F1490" s="3"/>
      <c r="G1490" s="3"/>
      <c r="H1490" s="4"/>
      <c r="I1490" s="4"/>
      <c r="J1490" s="114"/>
      <c r="K1490" s="20"/>
      <c r="L1490" s="5"/>
      <c r="M1490" s="5"/>
      <c r="N1490" s="5"/>
      <c r="O1490" s="5"/>
      <c r="P1490" s="5"/>
      <c r="Q1490" s="5"/>
      <c r="R1490" s="5"/>
      <c r="S1490" s="6"/>
      <c r="T1490" s="6"/>
      <c r="U1490" s="6"/>
      <c r="V1490" s="6"/>
      <c r="W1490" s="6"/>
      <c r="X1490" s="6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4"/>
      <c r="HH1490" s="4"/>
      <c r="HI1490" s="4"/>
      <c r="HJ1490" s="4"/>
      <c r="HK1490" s="4"/>
      <c r="HL1490" s="4"/>
      <c r="HM1490" s="4"/>
    </row>
    <row r="1491" spans="1:221" ht="20" customHeight="1">
      <c r="A1491" s="3"/>
      <c r="B1491" s="2"/>
      <c r="C1491" s="3"/>
      <c r="D1491" s="3"/>
      <c r="E1491" s="3"/>
      <c r="F1491" s="3"/>
      <c r="G1491" s="3"/>
      <c r="H1491" s="4"/>
      <c r="I1491" s="4"/>
      <c r="J1491" s="114"/>
      <c r="K1491" s="20"/>
      <c r="L1491" s="5"/>
      <c r="M1491" s="5"/>
      <c r="N1491" s="5"/>
      <c r="O1491" s="5"/>
      <c r="P1491" s="5"/>
      <c r="Q1491" s="5"/>
      <c r="R1491" s="5"/>
      <c r="S1491" s="6"/>
      <c r="T1491" s="6"/>
      <c r="U1491" s="6"/>
      <c r="V1491" s="6"/>
      <c r="W1491" s="6"/>
      <c r="X1491" s="6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4"/>
      <c r="HH1491" s="4"/>
      <c r="HI1491" s="4"/>
      <c r="HJ1491" s="4"/>
      <c r="HK1491" s="4"/>
      <c r="HL1491" s="4"/>
      <c r="HM1491" s="4"/>
    </row>
    <row r="1492" spans="1:221" ht="20" customHeight="1">
      <c r="A1492" s="3"/>
      <c r="B1492" s="2"/>
      <c r="C1492" s="3"/>
      <c r="D1492" s="3"/>
      <c r="E1492" s="3"/>
      <c r="F1492" s="3"/>
      <c r="G1492" s="3"/>
      <c r="H1492" s="4"/>
      <c r="I1492" s="4"/>
      <c r="J1492" s="114"/>
      <c r="K1492" s="20"/>
      <c r="L1492" s="5"/>
      <c r="M1492" s="5"/>
      <c r="N1492" s="5"/>
      <c r="O1492" s="5"/>
      <c r="P1492" s="5"/>
      <c r="Q1492" s="5"/>
      <c r="R1492" s="5"/>
      <c r="S1492" s="6"/>
      <c r="T1492" s="6"/>
      <c r="U1492" s="6"/>
      <c r="V1492" s="6"/>
      <c r="W1492" s="6"/>
      <c r="X1492" s="6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  <c r="HG1492" s="4"/>
      <c r="HH1492" s="4"/>
      <c r="HI1492" s="4"/>
      <c r="HJ1492" s="4"/>
      <c r="HK1492" s="4"/>
      <c r="HL1492" s="4"/>
      <c r="HM1492" s="4"/>
    </row>
    <row r="1493" spans="1:221" ht="20" customHeight="1">
      <c r="A1493" s="3"/>
      <c r="B1493" s="2"/>
      <c r="C1493" s="3"/>
      <c r="D1493" s="3"/>
      <c r="E1493" s="3"/>
      <c r="F1493" s="3"/>
      <c r="G1493" s="3"/>
      <c r="H1493" s="4"/>
      <c r="I1493" s="4"/>
      <c r="J1493" s="114"/>
      <c r="K1493" s="20"/>
      <c r="L1493" s="5"/>
      <c r="M1493" s="5"/>
      <c r="N1493" s="5"/>
      <c r="O1493" s="5"/>
      <c r="P1493" s="5"/>
      <c r="Q1493" s="5"/>
      <c r="R1493" s="5"/>
      <c r="S1493" s="6"/>
      <c r="T1493" s="6"/>
      <c r="U1493" s="6"/>
      <c r="V1493" s="6"/>
      <c r="W1493" s="6"/>
      <c r="X1493" s="6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  <c r="HG1493" s="4"/>
      <c r="HH1493" s="4"/>
      <c r="HI1493" s="4"/>
      <c r="HJ1493" s="4"/>
      <c r="HK1493" s="4"/>
      <c r="HL1493" s="4"/>
      <c r="HM1493" s="4"/>
    </row>
    <row r="1494" spans="1:221" ht="20" customHeight="1">
      <c r="A1494" s="3"/>
      <c r="B1494" s="2"/>
      <c r="C1494" s="3"/>
      <c r="D1494" s="3"/>
      <c r="E1494" s="3"/>
      <c r="F1494" s="3"/>
      <c r="G1494" s="3"/>
      <c r="H1494" s="4"/>
      <c r="I1494" s="4"/>
      <c r="J1494" s="114"/>
      <c r="K1494" s="20"/>
      <c r="L1494" s="5"/>
      <c r="M1494" s="5"/>
      <c r="N1494" s="5"/>
      <c r="O1494" s="5"/>
      <c r="P1494" s="5"/>
      <c r="Q1494" s="5"/>
      <c r="R1494" s="5"/>
      <c r="S1494" s="6"/>
      <c r="T1494" s="6"/>
      <c r="U1494" s="6"/>
      <c r="V1494" s="6"/>
      <c r="W1494" s="6"/>
      <c r="X1494" s="6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  <c r="HG1494" s="4"/>
      <c r="HH1494" s="4"/>
      <c r="HI1494" s="4"/>
      <c r="HJ1494" s="4"/>
      <c r="HK1494" s="4"/>
      <c r="HL1494" s="4"/>
      <c r="HM1494" s="4"/>
    </row>
    <row r="1495" spans="1:221" ht="20" customHeight="1">
      <c r="A1495" s="3"/>
      <c r="B1495" s="2"/>
      <c r="C1495" s="3"/>
      <c r="D1495" s="3"/>
      <c r="E1495" s="3"/>
      <c r="F1495" s="3"/>
      <c r="G1495" s="3"/>
      <c r="H1495" s="4"/>
      <c r="I1495" s="4"/>
      <c r="J1495" s="114"/>
      <c r="K1495" s="20"/>
      <c r="L1495" s="5"/>
      <c r="M1495" s="5"/>
      <c r="N1495" s="5"/>
      <c r="O1495" s="5"/>
      <c r="P1495" s="5"/>
      <c r="Q1495" s="5"/>
      <c r="R1495" s="5"/>
      <c r="S1495" s="6"/>
      <c r="T1495" s="6"/>
      <c r="U1495" s="6"/>
      <c r="V1495" s="6"/>
      <c r="W1495" s="6"/>
      <c r="X1495" s="6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  <c r="HG1495" s="4"/>
      <c r="HH1495" s="4"/>
      <c r="HI1495" s="4"/>
      <c r="HJ1495" s="4"/>
      <c r="HK1495" s="4"/>
      <c r="HL1495" s="4"/>
      <c r="HM1495" s="4"/>
    </row>
    <row r="1496" spans="1:221" ht="20" customHeight="1">
      <c r="A1496" s="3"/>
      <c r="B1496" s="2"/>
      <c r="C1496" s="3"/>
      <c r="D1496" s="3"/>
      <c r="E1496" s="3"/>
      <c r="F1496" s="3"/>
      <c r="G1496" s="3"/>
      <c r="H1496" s="4"/>
      <c r="I1496" s="4"/>
      <c r="J1496" s="114"/>
      <c r="K1496" s="20"/>
      <c r="L1496" s="5"/>
      <c r="M1496" s="5"/>
      <c r="N1496" s="5"/>
      <c r="O1496" s="5"/>
      <c r="P1496" s="5"/>
      <c r="Q1496" s="5"/>
      <c r="R1496" s="5"/>
      <c r="S1496" s="6"/>
      <c r="T1496" s="6"/>
      <c r="U1496" s="6"/>
      <c r="V1496" s="6"/>
      <c r="W1496" s="6"/>
      <c r="X1496" s="6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  <c r="HF1496" s="4"/>
      <c r="HG1496" s="4"/>
      <c r="HH1496" s="4"/>
      <c r="HI1496" s="4"/>
      <c r="HJ1496" s="4"/>
      <c r="HK1496" s="4"/>
      <c r="HL1496" s="4"/>
      <c r="HM1496" s="4"/>
    </row>
    <row r="1497" spans="1:221" ht="20" customHeight="1">
      <c r="A1497" s="3"/>
      <c r="B1497" s="2"/>
      <c r="C1497" s="3"/>
      <c r="D1497" s="3"/>
      <c r="E1497" s="3"/>
      <c r="F1497" s="3"/>
      <c r="G1497" s="3"/>
      <c r="H1497" s="4"/>
      <c r="I1497" s="4"/>
      <c r="J1497" s="114"/>
      <c r="K1497" s="20"/>
      <c r="L1497" s="5"/>
      <c r="M1497" s="5"/>
      <c r="N1497" s="5"/>
      <c r="O1497" s="5"/>
      <c r="P1497" s="5"/>
      <c r="Q1497" s="5"/>
      <c r="R1497" s="5"/>
      <c r="S1497" s="6"/>
      <c r="T1497" s="6"/>
      <c r="U1497" s="6"/>
      <c r="V1497" s="6"/>
      <c r="W1497" s="6"/>
      <c r="X1497" s="6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  <c r="HG1497" s="4"/>
      <c r="HH1497" s="4"/>
      <c r="HI1497" s="4"/>
      <c r="HJ1497" s="4"/>
      <c r="HK1497" s="4"/>
      <c r="HL1497" s="4"/>
      <c r="HM1497" s="4"/>
    </row>
    <row r="1498" spans="1:221" ht="20" customHeight="1">
      <c r="A1498" s="3"/>
      <c r="B1498" s="2"/>
      <c r="C1498" s="3"/>
      <c r="D1498" s="3"/>
      <c r="E1498" s="3"/>
      <c r="F1498" s="3"/>
      <c r="G1498" s="3"/>
      <c r="H1498" s="4"/>
      <c r="I1498" s="4"/>
      <c r="J1498" s="114"/>
      <c r="K1498" s="20"/>
      <c r="L1498" s="5"/>
      <c r="M1498" s="5"/>
      <c r="N1498" s="5"/>
      <c r="O1498" s="5"/>
      <c r="P1498" s="5"/>
      <c r="Q1498" s="5"/>
      <c r="R1498" s="5"/>
      <c r="S1498" s="6"/>
      <c r="T1498" s="6"/>
      <c r="U1498" s="6"/>
      <c r="V1498" s="6"/>
      <c r="W1498" s="6"/>
      <c r="X1498" s="6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  <c r="HG1498" s="4"/>
      <c r="HH1498" s="4"/>
      <c r="HI1498" s="4"/>
      <c r="HJ1498" s="4"/>
      <c r="HK1498" s="4"/>
      <c r="HL1498" s="4"/>
      <c r="HM1498" s="4"/>
    </row>
    <row r="1499" spans="1:221" ht="20" customHeight="1">
      <c r="A1499" s="3"/>
      <c r="B1499" s="2"/>
      <c r="C1499" s="3"/>
      <c r="D1499" s="3"/>
      <c r="E1499" s="3"/>
      <c r="F1499" s="3"/>
      <c r="G1499" s="3"/>
      <c r="H1499" s="4"/>
      <c r="I1499" s="4"/>
      <c r="J1499" s="114"/>
      <c r="K1499" s="20"/>
      <c r="L1499" s="5"/>
      <c r="M1499" s="5"/>
      <c r="N1499" s="5"/>
      <c r="O1499" s="5"/>
      <c r="P1499" s="5"/>
      <c r="Q1499" s="5"/>
      <c r="R1499" s="5"/>
      <c r="S1499" s="6"/>
      <c r="T1499" s="6"/>
      <c r="U1499" s="6"/>
      <c r="V1499" s="6"/>
      <c r="W1499" s="6"/>
      <c r="X1499" s="6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  <c r="HF1499" s="4"/>
      <c r="HG1499" s="4"/>
      <c r="HH1499" s="4"/>
      <c r="HI1499" s="4"/>
      <c r="HJ1499" s="4"/>
      <c r="HK1499" s="4"/>
      <c r="HL1499" s="4"/>
      <c r="HM1499" s="4"/>
    </row>
    <row r="1500" spans="1:221" ht="20" customHeight="1">
      <c r="A1500" s="3"/>
      <c r="B1500" s="2"/>
      <c r="C1500" s="3"/>
      <c r="D1500" s="3"/>
      <c r="E1500" s="3"/>
      <c r="F1500" s="3"/>
      <c r="G1500" s="3"/>
      <c r="H1500" s="4"/>
      <c r="I1500" s="4"/>
      <c r="J1500" s="114"/>
      <c r="K1500" s="20"/>
      <c r="L1500" s="5"/>
      <c r="M1500" s="5"/>
      <c r="N1500" s="5"/>
      <c r="O1500" s="5"/>
      <c r="P1500" s="5"/>
      <c r="Q1500" s="5"/>
      <c r="R1500" s="5"/>
      <c r="S1500" s="6"/>
      <c r="T1500" s="6"/>
      <c r="U1500" s="6"/>
      <c r="V1500" s="6"/>
      <c r="W1500" s="6"/>
      <c r="X1500" s="6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  <c r="HG1500" s="4"/>
      <c r="HH1500" s="4"/>
      <c r="HI1500" s="4"/>
      <c r="HJ1500" s="4"/>
      <c r="HK1500" s="4"/>
      <c r="HL1500" s="4"/>
      <c r="HM1500" s="4"/>
    </row>
    <row r="1501" spans="1:221" ht="20" customHeight="1">
      <c r="A1501" s="3"/>
      <c r="B1501" s="2"/>
      <c r="C1501" s="3"/>
      <c r="D1501" s="3"/>
      <c r="E1501" s="3"/>
      <c r="F1501" s="3"/>
      <c r="G1501" s="3"/>
      <c r="H1501" s="4"/>
      <c r="I1501" s="4"/>
      <c r="J1501" s="114"/>
      <c r="K1501" s="20"/>
      <c r="L1501" s="5"/>
      <c r="M1501" s="5"/>
      <c r="N1501" s="5"/>
      <c r="O1501" s="5"/>
      <c r="P1501" s="5"/>
      <c r="Q1501" s="5"/>
      <c r="R1501" s="5"/>
      <c r="S1501" s="6"/>
      <c r="T1501" s="6"/>
      <c r="U1501" s="6"/>
      <c r="V1501" s="6"/>
      <c r="W1501" s="6"/>
      <c r="X1501" s="6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  <c r="HG1501" s="4"/>
      <c r="HH1501" s="4"/>
      <c r="HI1501" s="4"/>
      <c r="HJ1501" s="4"/>
      <c r="HK1501" s="4"/>
      <c r="HL1501" s="4"/>
      <c r="HM1501" s="4"/>
    </row>
    <row r="1502" spans="1:221" ht="20" customHeight="1">
      <c r="A1502" s="3"/>
      <c r="B1502" s="2"/>
      <c r="C1502" s="3"/>
      <c r="D1502" s="3"/>
      <c r="E1502" s="3"/>
      <c r="F1502" s="3"/>
      <c r="G1502" s="3"/>
      <c r="H1502" s="4"/>
      <c r="I1502" s="4"/>
      <c r="J1502" s="114"/>
      <c r="K1502" s="20"/>
      <c r="L1502" s="5"/>
      <c r="M1502" s="5"/>
      <c r="N1502" s="5"/>
      <c r="O1502" s="5"/>
      <c r="P1502" s="5"/>
      <c r="Q1502" s="5"/>
      <c r="R1502" s="5"/>
      <c r="S1502" s="6"/>
      <c r="T1502" s="6"/>
      <c r="U1502" s="6"/>
      <c r="V1502" s="6"/>
      <c r="W1502" s="6"/>
      <c r="X1502" s="6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  <c r="HG1502" s="4"/>
      <c r="HH1502" s="4"/>
      <c r="HI1502" s="4"/>
      <c r="HJ1502" s="4"/>
      <c r="HK1502" s="4"/>
      <c r="HL1502" s="4"/>
      <c r="HM1502" s="4"/>
    </row>
    <row r="1503" spans="1:221" ht="20" customHeight="1">
      <c r="A1503" s="3"/>
      <c r="B1503" s="2"/>
      <c r="C1503" s="3"/>
      <c r="D1503" s="3"/>
      <c r="E1503" s="3"/>
      <c r="F1503" s="3"/>
      <c r="G1503" s="3"/>
      <c r="H1503" s="4"/>
      <c r="I1503" s="4"/>
      <c r="J1503" s="114"/>
      <c r="K1503" s="20"/>
      <c r="L1503" s="5"/>
      <c r="M1503" s="5"/>
      <c r="N1503" s="5"/>
      <c r="O1503" s="5"/>
      <c r="P1503" s="5"/>
      <c r="Q1503" s="5"/>
      <c r="R1503" s="5"/>
      <c r="S1503" s="6"/>
      <c r="T1503" s="6"/>
      <c r="U1503" s="6"/>
      <c r="V1503" s="6"/>
      <c r="W1503" s="6"/>
      <c r="X1503" s="6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  <c r="HG1503" s="4"/>
      <c r="HH1503" s="4"/>
      <c r="HI1503" s="4"/>
      <c r="HJ1503" s="4"/>
      <c r="HK1503" s="4"/>
      <c r="HL1503" s="4"/>
      <c r="HM1503" s="4"/>
    </row>
    <row r="1504" spans="1:221" ht="20" customHeight="1">
      <c r="A1504" s="3"/>
      <c r="B1504" s="2"/>
      <c r="C1504" s="3"/>
      <c r="D1504" s="3"/>
      <c r="E1504" s="3"/>
      <c r="F1504" s="3"/>
      <c r="G1504" s="3"/>
      <c r="H1504" s="4"/>
      <c r="I1504" s="4"/>
      <c r="J1504" s="114"/>
      <c r="K1504" s="20"/>
      <c r="L1504" s="5"/>
      <c r="M1504" s="5"/>
      <c r="N1504" s="5"/>
      <c r="O1504" s="5"/>
      <c r="P1504" s="5"/>
      <c r="Q1504" s="5"/>
      <c r="R1504" s="5"/>
      <c r="S1504" s="6"/>
      <c r="T1504" s="6"/>
      <c r="U1504" s="6"/>
      <c r="V1504" s="6"/>
      <c r="W1504" s="6"/>
      <c r="X1504" s="6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4"/>
      <c r="HG1504" s="4"/>
      <c r="HH1504" s="4"/>
      <c r="HI1504" s="4"/>
      <c r="HJ1504" s="4"/>
      <c r="HK1504" s="4"/>
      <c r="HL1504" s="4"/>
      <c r="HM1504" s="4"/>
    </row>
    <row r="1505" spans="1:221" ht="20" customHeight="1">
      <c r="A1505" s="3"/>
      <c r="B1505" s="2"/>
      <c r="C1505" s="3"/>
      <c r="D1505" s="3"/>
      <c r="E1505" s="3"/>
      <c r="F1505" s="3"/>
      <c r="G1505" s="3"/>
      <c r="H1505" s="4"/>
      <c r="I1505" s="4"/>
      <c r="J1505" s="114"/>
      <c r="K1505" s="20"/>
      <c r="L1505" s="5"/>
      <c r="M1505" s="5"/>
      <c r="N1505" s="5"/>
      <c r="O1505" s="5"/>
      <c r="P1505" s="5"/>
      <c r="Q1505" s="5"/>
      <c r="R1505" s="5"/>
      <c r="S1505" s="6"/>
      <c r="T1505" s="6"/>
      <c r="U1505" s="6"/>
      <c r="V1505" s="6"/>
      <c r="W1505" s="6"/>
      <c r="X1505" s="6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  <c r="HM1505" s="4"/>
    </row>
    <row r="1506" spans="1:221" ht="20" customHeight="1">
      <c r="A1506" s="3"/>
      <c r="B1506" s="2"/>
      <c r="C1506" s="3"/>
      <c r="D1506" s="3"/>
      <c r="E1506" s="3"/>
      <c r="F1506" s="3"/>
      <c r="G1506" s="3"/>
      <c r="H1506" s="4"/>
      <c r="I1506" s="4"/>
      <c r="J1506" s="114"/>
      <c r="K1506" s="20"/>
      <c r="L1506" s="5"/>
      <c r="M1506" s="5"/>
      <c r="N1506" s="5"/>
      <c r="O1506" s="5"/>
      <c r="P1506" s="5"/>
      <c r="Q1506" s="5"/>
      <c r="R1506" s="5"/>
      <c r="S1506" s="6"/>
      <c r="T1506" s="6"/>
      <c r="U1506" s="6"/>
      <c r="V1506" s="6"/>
      <c r="W1506" s="6"/>
      <c r="X1506" s="6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  <c r="HG1506" s="4"/>
      <c r="HH1506" s="4"/>
      <c r="HI1506" s="4"/>
      <c r="HJ1506" s="4"/>
      <c r="HK1506" s="4"/>
      <c r="HL1506" s="4"/>
      <c r="HM1506" s="4"/>
    </row>
    <row r="1507" spans="1:221" ht="20" customHeight="1">
      <c r="A1507" s="3"/>
      <c r="B1507" s="2"/>
      <c r="C1507" s="3"/>
      <c r="D1507" s="3"/>
      <c r="E1507" s="3"/>
      <c r="F1507" s="3"/>
      <c r="G1507" s="3"/>
      <c r="H1507" s="4"/>
      <c r="I1507" s="4"/>
      <c r="J1507" s="114"/>
      <c r="K1507" s="20"/>
      <c r="L1507" s="5"/>
      <c r="M1507" s="5"/>
      <c r="N1507" s="5"/>
      <c r="O1507" s="5"/>
      <c r="P1507" s="5"/>
      <c r="Q1507" s="5"/>
      <c r="R1507" s="5"/>
      <c r="S1507" s="6"/>
      <c r="T1507" s="6"/>
      <c r="U1507" s="6"/>
      <c r="V1507" s="6"/>
      <c r="W1507" s="6"/>
      <c r="X1507" s="6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/>
      <c r="GT1507" s="4"/>
      <c r="GU1507" s="4"/>
      <c r="GV1507" s="4"/>
      <c r="GW1507" s="4"/>
      <c r="GX1507" s="4"/>
      <c r="GY1507" s="4"/>
      <c r="GZ1507" s="4"/>
      <c r="HA1507" s="4"/>
      <c r="HB1507" s="4"/>
      <c r="HC1507" s="4"/>
      <c r="HD1507" s="4"/>
      <c r="HE1507" s="4"/>
      <c r="HF1507" s="4"/>
      <c r="HG1507" s="4"/>
      <c r="HH1507" s="4"/>
      <c r="HI1507" s="4"/>
      <c r="HJ1507" s="4"/>
      <c r="HK1507" s="4"/>
      <c r="HL1507" s="4"/>
      <c r="HM1507" s="4"/>
    </row>
    <row r="1508" spans="1:221" ht="20" customHeight="1">
      <c r="A1508" s="3"/>
      <c r="B1508" s="2"/>
      <c r="C1508" s="3"/>
      <c r="D1508" s="3"/>
      <c r="E1508" s="3"/>
      <c r="F1508" s="3"/>
      <c r="G1508" s="3"/>
      <c r="H1508" s="4"/>
      <c r="I1508" s="4"/>
      <c r="J1508" s="114"/>
      <c r="K1508" s="20"/>
      <c r="L1508" s="5"/>
      <c r="M1508" s="5"/>
      <c r="N1508" s="5"/>
      <c r="O1508" s="5"/>
      <c r="P1508" s="5"/>
      <c r="Q1508" s="5"/>
      <c r="R1508" s="5"/>
      <c r="S1508" s="6"/>
      <c r="T1508" s="6"/>
      <c r="U1508" s="6"/>
      <c r="V1508" s="6"/>
      <c r="W1508" s="6"/>
      <c r="X1508" s="6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  <c r="HG1508" s="4"/>
      <c r="HH1508" s="4"/>
      <c r="HI1508" s="4"/>
      <c r="HJ1508" s="4"/>
      <c r="HK1508" s="4"/>
      <c r="HL1508" s="4"/>
      <c r="HM1508" s="4"/>
    </row>
    <row r="1509" spans="1:221" ht="20" customHeight="1">
      <c r="A1509" s="3"/>
      <c r="B1509" s="2"/>
      <c r="C1509" s="3"/>
      <c r="D1509" s="3"/>
      <c r="E1509" s="3"/>
      <c r="F1509" s="3"/>
      <c r="G1509" s="3"/>
      <c r="H1509" s="4"/>
      <c r="I1509" s="4"/>
      <c r="J1509" s="114"/>
      <c r="K1509" s="20"/>
      <c r="L1509" s="5"/>
      <c r="M1509" s="5"/>
      <c r="N1509" s="5"/>
      <c r="O1509" s="5"/>
      <c r="P1509" s="5"/>
      <c r="Q1509" s="5"/>
      <c r="R1509" s="5"/>
      <c r="S1509" s="6"/>
      <c r="T1509" s="6"/>
      <c r="U1509" s="6"/>
      <c r="V1509" s="6"/>
      <c r="W1509" s="6"/>
      <c r="X1509" s="6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  <c r="HG1509" s="4"/>
      <c r="HH1509" s="4"/>
      <c r="HI1509" s="4"/>
      <c r="HJ1509" s="4"/>
      <c r="HK1509" s="4"/>
      <c r="HL1509" s="4"/>
      <c r="HM1509" s="4"/>
    </row>
    <row r="1510" spans="1:221" ht="20" customHeight="1">
      <c r="A1510" s="3"/>
      <c r="B1510" s="2"/>
      <c r="C1510" s="3"/>
      <c r="D1510" s="3"/>
      <c r="E1510" s="3"/>
      <c r="F1510" s="3"/>
      <c r="G1510" s="3"/>
      <c r="H1510" s="4"/>
      <c r="I1510" s="4"/>
      <c r="J1510" s="114"/>
      <c r="K1510" s="20"/>
      <c r="L1510" s="5"/>
      <c r="M1510" s="5"/>
      <c r="N1510" s="5"/>
      <c r="O1510" s="5"/>
      <c r="P1510" s="5"/>
      <c r="Q1510" s="5"/>
      <c r="R1510" s="5"/>
      <c r="S1510" s="6"/>
      <c r="T1510" s="6"/>
      <c r="U1510" s="6"/>
      <c r="V1510" s="6"/>
      <c r="W1510" s="6"/>
      <c r="X1510" s="6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  <c r="HG1510" s="4"/>
      <c r="HH1510" s="4"/>
      <c r="HI1510" s="4"/>
      <c r="HJ1510" s="4"/>
      <c r="HK1510" s="4"/>
      <c r="HL1510" s="4"/>
      <c r="HM1510" s="4"/>
    </row>
    <row r="1511" spans="1:221" ht="20" customHeight="1">
      <c r="A1511" s="3"/>
      <c r="B1511" s="2"/>
      <c r="C1511" s="3"/>
      <c r="D1511" s="3"/>
      <c r="E1511" s="3"/>
      <c r="F1511" s="3"/>
      <c r="G1511" s="3"/>
      <c r="H1511" s="4"/>
      <c r="I1511" s="4"/>
      <c r="J1511" s="114"/>
      <c r="K1511" s="20"/>
      <c r="L1511" s="5"/>
      <c r="M1511" s="5"/>
      <c r="N1511" s="5"/>
      <c r="O1511" s="5"/>
      <c r="P1511" s="5"/>
      <c r="Q1511" s="5"/>
      <c r="R1511" s="5"/>
      <c r="S1511" s="6"/>
      <c r="T1511" s="6"/>
      <c r="U1511" s="6"/>
      <c r="V1511" s="6"/>
      <c r="W1511" s="6"/>
      <c r="X1511" s="6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  <c r="HG1511" s="4"/>
      <c r="HH1511" s="4"/>
      <c r="HI1511" s="4"/>
      <c r="HJ1511" s="4"/>
      <c r="HK1511" s="4"/>
      <c r="HL1511" s="4"/>
      <c r="HM1511" s="4"/>
    </row>
    <row r="1512" spans="1:221" ht="20" customHeight="1">
      <c r="A1512" s="3"/>
      <c r="B1512" s="2"/>
      <c r="C1512" s="3"/>
      <c r="D1512" s="3"/>
      <c r="E1512" s="3"/>
      <c r="F1512" s="3"/>
      <c r="G1512" s="3"/>
      <c r="H1512" s="4"/>
      <c r="I1512" s="4"/>
      <c r="J1512" s="114"/>
      <c r="K1512" s="20"/>
      <c r="L1512" s="5"/>
      <c r="M1512" s="5"/>
      <c r="N1512" s="5"/>
      <c r="O1512" s="5"/>
      <c r="P1512" s="5"/>
      <c r="Q1512" s="5"/>
      <c r="R1512" s="5"/>
      <c r="S1512" s="6"/>
      <c r="T1512" s="6"/>
      <c r="U1512" s="6"/>
      <c r="V1512" s="6"/>
      <c r="W1512" s="6"/>
      <c r="X1512" s="6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  <c r="HG1512" s="4"/>
      <c r="HH1512" s="4"/>
      <c r="HI1512" s="4"/>
      <c r="HJ1512" s="4"/>
      <c r="HK1512" s="4"/>
      <c r="HL1512" s="4"/>
      <c r="HM1512" s="4"/>
    </row>
    <row r="1513" spans="1:221" ht="20" customHeight="1">
      <c r="A1513" s="3"/>
      <c r="B1513" s="2"/>
      <c r="C1513" s="3"/>
      <c r="D1513" s="3"/>
      <c r="E1513" s="3"/>
      <c r="F1513" s="3"/>
      <c r="G1513" s="3"/>
      <c r="H1513" s="4"/>
      <c r="I1513" s="4"/>
      <c r="J1513" s="114"/>
      <c r="K1513" s="20"/>
      <c r="L1513" s="5"/>
      <c r="M1513" s="5"/>
      <c r="N1513" s="5"/>
      <c r="O1513" s="5"/>
      <c r="P1513" s="5"/>
      <c r="Q1513" s="5"/>
      <c r="R1513" s="5"/>
      <c r="S1513" s="6"/>
      <c r="T1513" s="6"/>
      <c r="U1513" s="6"/>
      <c r="V1513" s="6"/>
      <c r="W1513" s="6"/>
      <c r="X1513" s="6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  <c r="HG1513" s="4"/>
      <c r="HH1513" s="4"/>
      <c r="HI1513" s="4"/>
      <c r="HJ1513" s="4"/>
      <c r="HK1513" s="4"/>
      <c r="HL1513" s="4"/>
      <c r="HM1513" s="4"/>
    </row>
    <row r="1514" spans="1:221" ht="20" customHeight="1">
      <c r="A1514" s="3"/>
      <c r="B1514" s="2"/>
      <c r="C1514" s="3"/>
      <c r="D1514" s="3"/>
      <c r="E1514" s="3"/>
      <c r="F1514" s="3"/>
      <c r="G1514" s="3"/>
      <c r="H1514" s="4"/>
      <c r="I1514" s="4"/>
      <c r="J1514" s="114"/>
      <c r="K1514" s="20"/>
      <c r="L1514" s="5"/>
      <c r="M1514" s="5"/>
      <c r="N1514" s="5"/>
      <c r="O1514" s="5"/>
      <c r="P1514" s="5"/>
      <c r="Q1514" s="5"/>
      <c r="R1514" s="5"/>
      <c r="S1514" s="6"/>
      <c r="T1514" s="6"/>
      <c r="U1514" s="6"/>
      <c r="V1514" s="6"/>
      <c r="W1514" s="6"/>
      <c r="X1514" s="6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  <c r="HG1514" s="4"/>
      <c r="HH1514" s="4"/>
      <c r="HI1514" s="4"/>
      <c r="HJ1514" s="4"/>
      <c r="HK1514" s="4"/>
      <c r="HL1514" s="4"/>
      <c r="HM1514" s="4"/>
    </row>
    <row r="1515" spans="1:221" ht="20" customHeight="1">
      <c r="A1515" s="3"/>
      <c r="B1515" s="2"/>
      <c r="C1515" s="3"/>
      <c r="D1515" s="3"/>
      <c r="E1515" s="3"/>
      <c r="F1515" s="3"/>
      <c r="G1515" s="3"/>
      <c r="H1515" s="4"/>
      <c r="I1515" s="4"/>
      <c r="J1515" s="114"/>
      <c r="K1515" s="20"/>
      <c r="L1515" s="5"/>
      <c r="M1515" s="5"/>
      <c r="N1515" s="5"/>
      <c r="O1515" s="5"/>
      <c r="P1515" s="5"/>
      <c r="Q1515" s="5"/>
      <c r="R1515" s="5"/>
      <c r="S1515" s="6"/>
      <c r="T1515" s="6"/>
      <c r="U1515" s="6"/>
      <c r="V1515" s="6"/>
      <c r="W1515" s="6"/>
      <c r="X1515" s="6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  <c r="HG1515" s="4"/>
      <c r="HH1515" s="4"/>
      <c r="HI1515" s="4"/>
      <c r="HJ1515" s="4"/>
      <c r="HK1515" s="4"/>
      <c r="HL1515" s="4"/>
      <c r="HM1515" s="4"/>
    </row>
    <row r="1516" spans="1:221" ht="20" customHeight="1">
      <c r="A1516" s="3"/>
      <c r="B1516" s="2"/>
      <c r="C1516" s="3"/>
      <c r="D1516" s="3"/>
      <c r="E1516" s="3"/>
      <c r="F1516" s="3"/>
      <c r="G1516" s="3"/>
      <c r="H1516" s="4"/>
      <c r="I1516" s="4"/>
      <c r="J1516" s="114"/>
      <c r="K1516" s="20"/>
      <c r="L1516" s="5"/>
      <c r="M1516" s="5"/>
      <c r="N1516" s="5"/>
      <c r="O1516" s="5"/>
      <c r="P1516" s="5"/>
      <c r="Q1516" s="5"/>
      <c r="R1516" s="5"/>
      <c r="S1516" s="6"/>
      <c r="T1516" s="6"/>
      <c r="U1516" s="6"/>
      <c r="V1516" s="6"/>
      <c r="W1516" s="6"/>
      <c r="X1516" s="6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  <c r="HG1516" s="4"/>
      <c r="HH1516" s="4"/>
      <c r="HI1516" s="4"/>
      <c r="HJ1516" s="4"/>
      <c r="HK1516" s="4"/>
      <c r="HL1516" s="4"/>
      <c r="HM1516" s="4"/>
    </row>
    <row r="1517" spans="1:221" ht="20" customHeight="1">
      <c r="A1517" s="3"/>
      <c r="B1517" s="2"/>
      <c r="C1517" s="3"/>
      <c r="D1517" s="3"/>
      <c r="E1517" s="3"/>
      <c r="F1517" s="3"/>
      <c r="G1517" s="3"/>
      <c r="H1517" s="4"/>
      <c r="I1517" s="4"/>
      <c r="J1517" s="114"/>
      <c r="K1517" s="20"/>
      <c r="L1517" s="5"/>
      <c r="M1517" s="5"/>
      <c r="N1517" s="5"/>
      <c r="O1517" s="5"/>
      <c r="P1517" s="5"/>
      <c r="Q1517" s="5"/>
      <c r="R1517" s="5"/>
      <c r="S1517" s="6"/>
      <c r="T1517" s="6"/>
      <c r="U1517" s="6"/>
      <c r="V1517" s="6"/>
      <c r="W1517" s="6"/>
      <c r="X1517" s="6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  <c r="HG1517" s="4"/>
      <c r="HH1517" s="4"/>
      <c r="HI1517" s="4"/>
      <c r="HJ1517" s="4"/>
      <c r="HK1517" s="4"/>
      <c r="HL1517" s="4"/>
      <c r="HM1517" s="4"/>
    </row>
    <row r="1518" spans="1:221" ht="20" customHeight="1">
      <c r="A1518" s="3"/>
      <c r="B1518" s="2"/>
      <c r="C1518" s="3"/>
      <c r="D1518" s="3"/>
      <c r="E1518" s="3"/>
      <c r="F1518" s="3"/>
      <c r="G1518" s="3"/>
      <c r="H1518" s="4"/>
      <c r="I1518" s="4"/>
      <c r="J1518" s="114"/>
      <c r="K1518" s="20"/>
      <c r="L1518" s="5"/>
      <c r="M1518" s="5"/>
      <c r="N1518" s="5"/>
      <c r="O1518" s="5"/>
      <c r="P1518" s="5"/>
      <c r="Q1518" s="5"/>
      <c r="R1518" s="5"/>
      <c r="S1518" s="6"/>
      <c r="T1518" s="6"/>
      <c r="U1518" s="6"/>
      <c r="V1518" s="6"/>
      <c r="W1518" s="6"/>
      <c r="X1518" s="6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  <c r="HG1518" s="4"/>
      <c r="HH1518" s="4"/>
      <c r="HI1518" s="4"/>
      <c r="HJ1518" s="4"/>
      <c r="HK1518" s="4"/>
      <c r="HL1518" s="4"/>
      <c r="HM1518" s="4"/>
    </row>
    <row r="1519" spans="1:221" ht="20" customHeight="1">
      <c r="A1519" s="3"/>
      <c r="B1519" s="2"/>
      <c r="C1519" s="3"/>
      <c r="D1519" s="3"/>
      <c r="E1519" s="3"/>
      <c r="F1519" s="3"/>
      <c r="G1519" s="3"/>
      <c r="H1519" s="4"/>
      <c r="I1519" s="4"/>
      <c r="J1519" s="114"/>
      <c r="K1519" s="20"/>
      <c r="L1519" s="5"/>
      <c r="M1519" s="5"/>
      <c r="N1519" s="5"/>
      <c r="O1519" s="5"/>
      <c r="P1519" s="5"/>
      <c r="Q1519" s="5"/>
      <c r="R1519" s="5"/>
      <c r="S1519" s="6"/>
      <c r="T1519" s="6"/>
      <c r="U1519" s="6"/>
      <c r="V1519" s="6"/>
      <c r="W1519" s="6"/>
      <c r="X1519" s="6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  <c r="HG1519" s="4"/>
      <c r="HH1519" s="4"/>
      <c r="HI1519" s="4"/>
      <c r="HJ1519" s="4"/>
      <c r="HK1519" s="4"/>
      <c r="HL1519" s="4"/>
      <c r="HM1519" s="4"/>
    </row>
    <row r="1520" spans="1:221" ht="20" customHeight="1">
      <c r="A1520" s="3"/>
      <c r="B1520" s="2"/>
      <c r="C1520" s="3"/>
      <c r="D1520" s="3"/>
      <c r="E1520" s="3"/>
      <c r="F1520" s="3"/>
      <c r="G1520" s="3"/>
      <c r="H1520" s="4"/>
      <c r="I1520" s="4"/>
      <c r="J1520" s="114"/>
      <c r="K1520" s="20"/>
      <c r="L1520" s="5"/>
      <c r="M1520" s="5"/>
      <c r="N1520" s="5"/>
      <c r="O1520" s="5"/>
      <c r="P1520" s="5"/>
      <c r="Q1520" s="5"/>
      <c r="R1520" s="5"/>
      <c r="S1520" s="6"/>
      <c r="T1520" s="6"/>
      <c r="U1520" s="6"/>
      <c r="V1520" s="6"/>
      <c r="W1520" s="6"/>
      <c r="X1520" s="6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  <c r="HG1520" s="4"/>
      <c r="HH1520" s="4"/>
      <c r="HI1520" s="4"/>
      <c r="HJ1520" s="4"/>
      <c r="HK1520" s="4"/>
      <c r="HL1520" s="4"/>
      <c r="HM1520" s="4"/>
    </row>
    <row r="1521" spans="1:221" ht="20" customHeight="1">
      <c r="A1521" s="3"/>
      <c r="B1521" s="2"/>
      <c r="C1521" s="3"/>
      <c r="D1521" s="3"/>
      <c r="E1521" s="3"/>
      <c r="F1521" s="3"/>
      <c r="G1521" s="3"/>
      <c r="H1521" s="4"/>
      <c r="I1521" s="4"/>
      <c r="J1521" s="114"/>
      <c r="K1521" s="20"/>
      <c r="L1521" s="5"/>
      <c r="M1521" s="5"/>
      <c r="N1521" s="5"/>
      <c r="O1521" s="5"/>
      <c r="P1521" s="5"/>
      <c r="Q1521" s="5"/>
      <c r="R1521" s="5"/>
      <c r="S1521" s="6"/>
      <c r="T1521" s="6"/>
      <c r="U1521" s="6"/>
      <c r="V1521" s="6"/>
      <c r="W1521" s="6"/>
      <c r="X1521" s="6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  <c r="HG1521" s="4"/>
      <c r="HH1521" s="4"/>
      <c r="HI1521" s="4"/>
      <c r="HJ1521" s="4"/>
      <c r="HK1521" s="4"/>
      <c r="HL1521" s="4"/>
      <c r="HM1521" s="4"/>
    </row>
    <row r="1522" spans="1:221" ht="20" customHeight="1">
      <c r="A1522" s="3"/>
      <c r="B1522" s="2"/>
      <c r="C1522" s="3"/>
      <c r="D1522" s="3"/>
      <c r="E1522" s="3"/>
      <c r="F1522" s="3"/>
      <c r="G1522" s="3"/>
      <c r="H1522" s="4"/>
      <c r="I1522" s="4"/>
      <c r="J1522" s="114"/>
      <c r="K1522" s="20"/>
      <c r="L1522" s="5"/>
      <c r="M1522" s="5"/>
      <c r="N1522" s="5"/>
      <c r="O1522" s="5"/>
      <c r="P1522" s="5"/>
      <c r="Q1522" s="5"/>
      <c r="R1522" s="5"/>
      <c r="S1522" s="6"/>
      <c r="T1522" s="6"/>
      <c r="U1522" s="6"/>
      <c r="V1522" s="6"/>
      <c r="W1522" s="6"/>
      <c r="X1522" s="6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  <c r="HG1522" s="4"/>
      <c r="HH1522" s="4"/>
      <c r="HI1522" s="4"/>
      <c r="HJ1522" s="4"/>
      <c r="HK1522" s="4"/>
      <c r="HL1522" s="4"/>
      <c r="HM1522" s="4"/>
    </row>
    <row r="1523" spans="1:221" ht="20" customHeight="1">
      <c r="A1523" s="3"/>
      <c r="B1523" s="2"/>
      <c r="C1523" s="3"/>
      <c r="D1523" s="3"/>
      <c r="E1523" s="3"/>
      <c r="F1523" s="3"/>
      <c r="G1523" s="3"/>
      <c r="H1523" s="4"/>
      <c r="I1523" s="4"/>
      <c r="J1523" s="114"/>
      <c r="K1523" s="20"/>
      <c r="L1523" s="5"/>
      <c r="M1523" s="5"/>
      <c r="N1523" s="5"/>
      <c r="O1523" s="5"/>
      <c r="P1523" s="5"/>
      <c r="Q1523" s="5"/>
      <c r="R1523" s="5"/>
      <c r="S1523" s="6"/>
      <c r="T1523" s="6"/>
      <c r="U1523" s="6"/>
      <c r="V1523" s="6"/>
      <c r="W1523" s="6"/>
      <c r="X1523" s="6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  <c r="HF1523" s="4"/>
      <c r="HG1523" s="4"/>
      <c r="HH1523" s="4"/>
      <c r="HI1523" s="4"/>
      <c r="HJ1523" s="4"/>
      <c r="HK1523" s="4"/>
      <c r="HL1523" s="4"/>
      <c r="HM1523" s="4"/>
    </row>
    <row r="1524" spans="1:221" ht="20" customHeight="1">
      <c r="A1524" s="3"/>
      <c r="B1524" s="2"/>
      <c r="C1524" s="3"/>
      <c r="D1524" s="3"/>
      <c r="E1524" s="3"/>
      <c r="F1524" s="3"/>
      <c r="G1524" s="3"/>
      <c r="H1524" s="4"/>
      <c r="I1524" s="4"/>
      <c r="J1524" s="114"/>
      <c r="K1524" s="20"/>
      <c r="L1524" s="5"/>
      <c r="M1524" s="5"/>
      <c r="N1524" s="5"/>
      <c r="O1524" s="5"/>
      <c r="P1524" s="5"/>
      <c r="Q1524" s="5"/>
      <c r="R1524" s="5"/>
      <c r="S1524" s="6"/>
      <c r="T1524" s="6"/>
      <c r="U1524" s="6"/>
      <c r="V1524" s="6"/>
      <c r="W1524" s="6"/>
      <c r="X1524" s="6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  <c r="HG1524" s="4"/>
      <c r="HH1524" s="4"/>
      <c r="HI1524" s="4"/>
      <c r="HJ1524" s="4"/>
      <c r="HK1524" s="4"/>
      <c r="HL1524" s="4"/>
      <c r="HM1524" s="4"/>
    </row>
    <row r="1525" spans="1:221" ht="20" customHeight="1">
      <c r="A1525" s="3"/>
      <c r="B1525" s="2"/>
      <c r="C1525" s="3"/>
      <c r="D1525" s="3"/>
      <c r="E1525" s="3"/>
      <c r="F1525" s="3"/>
      <c r="G1525" s="3"/>
      <c r="H1525" s="4"/>
      <c r="I1525" s="4"/>
      <c r="J1525" s="114"/>
      <c r="K1525" s="20"/>
      <c r="L1525" s="5"/>
      <c r="M1525" s="5"/>
      <c r="N1525" s="5"/>
      <c r="O1525" s="5"/>
      <c r="P1525" s="5"/>
      <c r="Q1525" s="5"/>
      <c r="R1525" s="5"/>
      <c r="S1525" s="6"/>
      <c r="T1525" s="6"/>
      <c r="U1525" s="6"/>
      <c r="V1525" s="6"/>
      <c r="W1525" s="6"/>
      <c r="X1525" s="6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  <c r="HG1525" s="4"/>
      <c r="HH1525" s="4"/>
      <c r="HI1525" s="4"/>
      <c r="HJ1525" s="4"/>
      <c r="HK1525" s="4"/>
      <c r="HL1525" s="4"/>
      <c r="HM1525" s="4"/>
    </row>
    <row r="1526" spans="1:221" ht="20" customHeight="1">
      <c r="A1526" s="3"/>
      <c r="B1526" s="2"/>
      <c r="C1526" s="3"/>
      <c r="D1526" s="3"/>
      <c r="E1526" s="3"/>
      <c r="F1526" s="3"/>
      <c r="G1526" s="3"/>
      <c r="H1526" s="4"/>
      <c r="I1526" s="4"/>
      <c r="J1526" s="114"/>
      <c r="K1526" s="20"/>
      <c r="L1526" s="5"/>
      <c r="M1526" s="5"/>
      <c r="N1526" s="5"/>
      <c r="O1526" s="5"/>
      <c r="P1526" s="5"/>
      <c r="Q1526" s="5"/>
      <c r="R1526" s="5"/>
      <c r="S1526" s="6"/>
      <c r="T1526" s="6"/>
      <c r="U1526" s="6"/>
      <c r="V1526" s="6"/>
      <c r="W1526" s="6"/>
      <c r="X1526" s="6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  <c r="HG1526" s="4"/>
      <c r="HH1526" s="4"/>
      <c r="HI1526" s="4"/>
      <c r="HJ1526" s="4"/>
      <c r="HK1526" s="4"/>
      <c r="HL1526" s="4"/>
      <c r="HM1526" s="4"/>
    </row>
    <row r="1527" spans="1:221" ht="20" customHeight="1">
      <c r="A1527" s="3"/>
      <c r="B1527" s="2"/>
      <c r="C1527" s="3"/>
      <c r="D1527" s="3"/>
      <c r="E1527" s="3"/>
      <c r="F1527" s="3"/>
      <c r="G1527" s="3"/>
      <c r="H1527" s="4"/>
      <c r="I1527" s="4"/>
      <c r="J1527" s="114"/>
      <c r="K1527" s="20"/>
      <c r="L1527" s="5"/>
      <c r="M1527" s="5"/>
      <c r="N1527" s="5"/>
      <c r="O1527" s="5"/>
      <c r="P1527" s="5"/>
      <c r="Q1527" s="5"/>
      <c r="R1527" s="5"/>
      <c r="S1527" s="6"/>
      <c r="T1527" s="6"/>
      <c r="U1527" s="6"/>
      <c r="V1527" s="6"/>
      <c r="W1527" s="6"/>
      <c r="X1527" s="6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  <c r="HF1527" s="4"/>
      <c r="HG1527" s="4"/>
      <c r="HH1527" s="4"/>
      <c r="HI1527" s="4"/>
      <c r="HJ1527" s="4"/>
      <c r="HK1527" s="4"/>
      <c r="HL1527" s="4"/>
      <c r="HM1527" s="4"/>
    </row>
    <row r="1528" spans="1:221" ht="20" customHeight="1">
      <c r="A1528" s="3"/>
      <c r="B1528" s="2"/>
      <c r="C1528" s="3"/>
      <c r="D1528" s="3"/>
      <c r="E1528" s="3"/>
      <c r="F1528" s="3"/>
      <c r="G1528" s="3"/>
      <c r="H1528" s="4"/>
      <c r="I1528" s="4"/>
      <c r="J1528" s="114"/>
      <c r="K1528" s="20"/>
      <c r="L1528" s="5"/>
      <c r="M1528" s="5"/>
      <c r="N1528" s="5"/>
      <c r="O1528" s="5"/>
      <c r="P1528" s="5"/>
      <c r="Q1528" s="5"/>
      <c r="R1528" s="5"/>
      <c r="S1528" s="6"/>
      <c r="T1528" s="6"/>
      <c r="U1528" s="6"/>
      <c r="V1528" s="6"/>
      <c r="W1528" s="6"/>
      <c r="X1528" s="6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  <c r="HG1528" s="4"/>
      <c r="HH1528" s="4"/>
      <c r="HI1528" s="4"/>
      <c r="HJ1528" s="4"/>
      <c r="HK1528" s="4"/>
      <c r="HL1528" s="4"/>
      <c r="HM1528" s="4"/>
    </row>
    <row r="1529" spans="1:221" ht="20" customHeight="1">
      <c r="A1529" s="3"/>
      <c r="B1529" s="2"/>
      <c r="C1529" s="3"/>
      <c r="D1529" s="3"/>
      <c r="E1529" s="3"/>
      <c r="F1529" s="3"/>
      <c r="G1529" s="3"/>
      <c r="H1529" s="4"/>
      <c r="I1529" s="4"/>
      <c r="J1529" s="114"/>
      <c r="K1529" s="20"/>
      <c r="L1529" s="5"/>
      <c r="M1529" s="5"/>
      <c r="N1529" s="5"/>
      <c r="O1529" s="5"/>
      <c r="P1529" s="5"/>
      <c r="Q1529" s="5"/>
      <c r="R1529" s="5"/>
      <c r="S1529" s="6"/>
      <c r="T1529" s="6"/>
      <c r="U1529" s="6"/>
      <c r="V1529" s="6"/>
      <c r="W1529" s="6"/>
      <c r="X1529" s="6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  <c r="HF1529" s="4"/>
      <c r="HG1529" s="4"/>
      <c r="HH1529" s="4"/>
      <c r="HI1529" s="4"/>
      <c r="HJ1529" s="4"/>
      <c r="HK1529" s="4"/>
      <c r="HL1529" s="4"/>
      <c r="HM1529" s="4"/>
    </row>
    <row r="1530" spans="1:221" ht="20" customHeight="1">
      <c r="A1530" s="3"/>
      <c r="B1530" s="2"/>
      <c r="C1530" s="3"/>
      <c r="D1530" s="3"/>
      <c r="E1530" s="3"/>
      <c r="F1530" s="3"/>
      <c r="G1530" s="3"/>
      <c r="H1530" s="4"/>
      <c r="I1530" s="4"/>
      <c r="J1530" s="114"/>
      <c r="K1530" s="20"/>
      <c r="L1530" s="5"/>
      <c r="M1530" s="5"/>
      <c r="N1530" s="5"/>
      <c r="O1530" s="5"/>
      <c r="P1530" s="5"/>
      <c r="Q1530" s="5"/>
      <c r="R1530" s="5"/>
      <c r="S1530" s="6"/>
      <c r="T1530" s="6"/>
      <c r="U1530" s="6"/>
      <c r="V1530" s="6"/>
      <c r="W1530" s="6"/>
      <c r="X1530" s="6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  <c r="HG1530" s="4"/>
      <c r="HH1530" s="4"/>
      <c r="HI1530" s="4"/>
      <c r="HJ1530" s="4"/>
      <c r="HK1530" s="4"/>
      <c r="HL1530" s="4"/>
      <c r="HM1530" s="4"/>
    </row>
    <row r="1531" spans="1:221" ht="20" customHeight="1">
      <c r="A1531" s="3"/>
      <c r="B1531" s="2"/>
      <c r="C1531" s="3"/>
      <c r="D1531" s="3"/>
      <c r="E1531" s="3"/>
      <c r="F1531" s="3"/>
      <c r="G1531" s="3"/>
      <c r="H1531" s="4"/>
      <c r="I1531" s="4"/>
      <c r="J1531" s="114"/>
      <c r="K1531" s="20"/>
      <c r="L1531" s="5"/>
      <c r="M1531" s="5"/>
      <c r="N1531" s="5"/>
      <c r="O1531" s="5"/>
      <c r="P1531" s="5"/>
      <c r="Q1531" s="5"/>
      <c r="R1531" s="5"/>
      <c r="S1531" s="6"/>
      <c r="T1531" s="6"/>
      <c r="U1531" s="6"/>
      <c r="V1531" s="6"/>
      <c r="W1531" s="6"/>
      <c r="X1531" s="6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/>
      <c r="GY1531" s="4"/>
      <c r="GZ1531" s="4"/>
      <c r="HA1531" s="4"/>
      <c r="HB1531" s="4"/>
      <c r="HC1531" s="4"/>
      <c r="HD1531" s="4"/>
      <c r="HE1531" s="4"/>
      <c r="HF1531" s="4"/>
      <c r="HG1531" s="4"/>
      <c r="HH1531" s="4"/>
      <c r="HI1531" s="4"/>
      <c r="HJ1531" s="4"/>
      <c r="HK1531" s="4"/>
      <c r="HL1531" s="4"/>
      <c r="HM1531" s="4"/>
    </row>
    <row r="1532" spans="1:221" ht="20" customHeight="1">
      <c r="A1532" s="3"/>
      <c r="B1532" s="2"/>
      <c r="C1532" s="3"/>
      <c r="D1532" s="3"/>
      <c r="E1532" s="3"/>
      <c r="F1532" s="3"/>
      <c r="G1532" s="3"/>
      <c r="H1532" s="4"/>
      <c r="I1532" s="4"/>
      <c r="J1532" s="114"/>
      <c r="K1532" s="20"/>
      <c r="L1532" s="5"/>
      <c r="M1532" s="5"/>
      <c r="N1532" s="5"/>
      <c r="O1532" s="5"/>
      <c r="P1532" s="5"/>
      <c r="Q1532" s="5"/>
      <c r="R1532" s="5"/>
      <c r="S1532" s="6"/>
      <c r="T1532" s="6"/>
      <c r="U1532" s="6"/>
      <c r="V1532" s="6"/>
      <c r="W1532" s="6"/>
      <c r="X1532" s="6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/>
      <c r="GY1532" s="4"/>
      <c r="GZ1532" s="4"/>
      <c r="HA1532" s="4"/>
      <c r="HB1532" s="4"/>
      <c r="HC1532" s="4"/>
      <c r="HD1532" s="4"/>
      <c r="HE1532" s="4"/>
      <c r="HF1532" s="4"/>
      <c r="HG1532" s="4"/>
      <c r="HH1532" s="4"/>
      <c r="HI1532" s="4"/>
      <c r="HJ1532" s="4"/>
      <c r="HK1532" s="4"/>
      <c r="HL1532" s="4"/>
      <c r="HM1532" s="4"/>
    </row>
    <row r="1533" spans="1:221" ht="20" customHeight="1">
      <c r="A1533" s="3"/>
      <c r="B1533" s="2"/>
      <c r="C1533" s="3"/>
      <c r="D1533" s="3"/>
      <c r="E1533" s="3"/>
      <c r="F1533" s="3"/>
      <c r="G1533" s="3"/>
      <c r="H1533" s="4"/>
      <c r="I1533" s="4"/>
      <c r="J1533" s="114"/>
      <c r="K1533" s="20"/>
      <c r="L1533" s="5"/>
      <c r="M1533" s="5"/>
      <c r="N1533" s="5"/>
      <c r="O1533" s="5"/>
      <c r="P1533" s="5"/>
      <c r="Q1533" s="5"/>
      <c r="R1533" s="5"/>
      <c r="S1533" s="6"/>
      <c r="T1533" s="6"/>
      <c r="U1533" s="6"/>
      <c r="V1533" s="6"/>
      <c r="W1533" s="6"/>
      <c r="X1533" s="6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  <c r="HF1533" s="4"/>
      <c r="HG1533" s="4"/>
      <c r="HH1533" s="4"/>
      <c r="HI1533" s="4"/>
      <c r="HJ1533" s="4"/>
      <c r="HK1533" s="4"/>
      <c r="HL1533" s="4"/>
      <c r="HM1533" s="4"/>
    </row>
    <row r="1534" spans="1:221" ht="20" customHeight="1">
      <c r="A1534" s="3"/>
      <c r="B1534" s="2"/>
      <c r="C1534" s="3"/>
      <c r="D1534" s="3"/>
      <c r="E1534" s="3"/>
      <c r="F1534" s="3"/>
      <c r="G1534" s="3"/>
      <c r="H1534" s="4"/>
      <c r="I1534" s="4"/>
      <c r="J1534" s="114"/>
      <c r="K1534" s="20"/>
      <c r="L1534" s="5"/>
      <c r="M1534" s="5"/>
      <c r="N1534" s="5"/>
      <c r="O1534" s="5"/>
      <c r="P1534" s="5"/>
      <c r="Q1534" s="5"/>
      <c r="R1534" s="5"/>
      <c r="S1534" s="6"/>
      <c r="T1534" s="6"/>
      <c r="U1534" s="6"/>
      <c r="V1534" s="6"/>
      <c r="W1534" s="6"/>
      <c r="X1534" s="6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  <c r="HF1534" s="4"/>
      <c r="HG1534" s="4"/>
      <c r="HH1534" s="4"/>
      <c r="HI1534" s="4"/>
      <c r="HJ1534" s="4"/>
      <c r="HK1534" s="4"/>
      <c r="HL1534" s="4"/>
      <c r="HM1534" s="4"/>
    </row>
    <row r="1535" spans="1:221" ht="20" customHeight="1">
      <c r="A1535" s="3"/>
      <c r="B1535" s="2"/>
      <c r="C1535" s="3"/>
      <c r="D1535" s="3"/>
      <c r="E1535" s="3"/>
      <c r="F1535" s="3"/>
      <c r="G1535" s="3"/>
      <c r="H1535" s="4"/>
      <c r="I1535" s="4"/>
      <c r="J1535" s="114"/>
      <c r="K1535" s="20"/>
      <c r="L1535" s="5"/>
      <c r="M1535" s="5"/>
      <c r="N1535" s="5"/>
      <c r="O1535" s="5"/>
      <c r="P1535" s="5"/>
      <c r="Q1535" s="5"/>
      <c r="R1535" s="5"/>
      <c r="S1535" s="6"/>
      <c r="T1535" s="6"/>
      <c r="U1535" s="6"/>
      <c r="V1535" s="6"/>
      <c r="W1535" s="6"/>
      <c r="X1535" s="6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  <c r="HF1535" s="4"/>
      <c r="HG1535" s="4"/>
      <c r="HH1535" s="4"/>
      <c r="HI1535" s="4"/>
      <c r="HJ1535" s="4"/>
      <c r="HK1535" s="4"/>
      <c r="HL1535" s="4"/>
      <c r="HM1535" s="4"/>
    </row>
    <row r="1536" spans="1:221" ht="20" customHeight="1">
      <c r="A1536" s="3"/>
      <c r="B1536" s="2"/>
      <c r="C1536" s="3"/>
      <c r="D1536" s="3"/>
      <c r="E1536" s="3"/>
      <c r="F1536" s="3"/>
      <c r="G1536" s="3"/>
      <c r="H1536" s="4"/>
      <c r="I1536" s="4"/>
      <c r="J1536" s="114"/>
      <c r="K1536" s="20"/>
      <c r="L1536" s="5"/>
      <c r="M1536" s="5"/>
      <c r="N1536" s="5"/>
      <c r="O1536" s="5"/>
      <c r="P1536" s="5"/>
      <c r="Q1536" s="5"/>
      <c r="R1536" s="5"/>
      <c r="S1536" s="6"/>
      <c r="T1536" s="6"/>
      <c r="U1536" s="6"/>
      <c r="V1536" s="6"/>
      <c r="W1536" s="6"/>
      <c r="X1536" s="6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/>
      <c r="HE1536" s="4"/>
      <c r="HF1536" s="4"/>
      <c r="HG1536" s="4"/>
      <c r="HH1536" s="4"/>
      <c r="HI1536" s="4"/>
      <c r="HJ1536" s="4"/>
      <c r="HK1536" s="4"/>
      <c r="HL1536" s="4"/>
      <c r="HM1536" s="4"/>
    </row>
    <row r="1537" spans="1:221" ht="20" customHeight="1">
      <c r="A1537" s="3"/>
      <c r="B1537" s="2"/>
      <c r="C1537" s="3"/>
      <c r="D1537" s="3"/>
      <c r="E1537" s="3"/>
      <c r="F1537" s="3"/>
      <c r="G1537" s="3"/>
      <c r="H1537" s="4"/>
      <c r="I1537" s="4"/>
      <c r="J1537" s="114"/>
      <c r="K1537" s="20"/>
      <c r="L1537" s="5"/>
      <c r="M1537" s="5"/>
      <c r="N1537" s="5"/>
      <c r="O1537" s="5"/>
      <c r="P1537" s="5"/>
      <c r="Q1537" s="5"/>
      <c r="R1537" s="5"/>
      <c r="S1537" s="6"/>
      <c r="T1537" s="6"/>
      <c r="U1537" s="6"/>
      <c r="V1537" s="6"/>
      <c r="W1537" s="6"/>
      <c r="X1537" s="6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4"/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  <c r="HF1537" s="4"/>
      <c r="HG1537" s="4"/>
      <c r="HH1537" s="4"/>
      <c r="HI1537" s="4"/>
      <c r="HJ1537" s="4"/>
      <c r="HK1537" s="4"/>
      <c r="HL1537" s="4"/>
      <c r="HM1537" s="4"/>
    </row>
    <row r="1538" spans="1:221" ht="20" customHeight="1">
      <c r="A1538" s="3"/>
      <c r="B1538" s="2"/>
      <c r="C1538" s="3"/>
      <c r="D1538" s="3"/>
      <c r="E1538" s="3"/>
      <c r="F1538" s="3"/>
      <c r="G1538" s="3"/>
      <c r="H1538" s="4"/>
      <c r="I1538" s="4"/>
      <c r="J1538" s="114"/>
      <c r="K1538" s="20"/>
      <c r="L1538" s="5"/>
      <c r="M1538" s="5"/>
      <c r="N1538" s="5"/>
      <c r="O1538" s="5"/>
      <c r="P1538" s="5"/>
      <c r="Q1538" s="5"/>
      <c r="R1538" s="5"/>
      <c r="S1538" s="6"/>
      <c r="T1538" s="6"/>
      <c r="U1538" s="6"/>
      <c r="V1538" s="6"/>
      <c r="W1538" s="6"/>
      <c r="X1538" s="6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4"/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  <c r="HF1538" s="4"/>
      <c r="HG1538" s="4"/>
      <c r="HH1538" s="4"/>
      <c r="HI1538" s="4"/>
      <c r="HJ1538" s="4"/>
      <c r="HK1538" s="4"/>
      <c r="HL1538" s="4"/>
      <c r="HM1538" s="4"/>
    </row>
    <row r="1539" spans="1:221" ht="20" customHeight="1">
      <c r="A1539" s="3"/>
      <c r="B1539" s="2"/>
      <c r="C1539" s="3"/>
      <c r="D1539" s="3"/>
      <c r="E1539" s="3"/>
      <c r="F1539" s="3"/>
      <c r="G1539" s="3"/>
      <c r="H1539" s="4"/>
      <c r="I1539" s="4"/>
      <c r="J1539" s="114"/>
      <c r="K1539" s="20"/>
      <c r="L1539" s="5"/>
      <c r="M1539" s="5"/>
      <c r="N1539" s="5"/>
      <c r="O1539" s="5"/>
      <c r="P1539" s="5"/>
      <c r="Q1539" s="5"/>
      <c r="R1539" s="5"/>
      <c r="S1539" s="6"/>
      <c r="T1539" s="6"/>
      <c r="U1539" s="6"/>
      <c r="V1539" s="6"/>
      <c r="W1539" s="6"/>
      <c r="X1539" s="6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  <c r="GS1539" s="4"/>
      <c r="GT1539" s="4"/>
      <c r="GU1539" s="4"/>
      <c r="GV1539" s="4"/>
      <c r="GW1539" s="4"/>
      <c r="GX1539" s="4"/>
      <c r="GY1539" s="4"/>
      <c r="GZ1539" s="4"/>
      <c r="HA1539" s="4"/>
      <c r="HB1539" s="4"/>
      <c r="HC1539" s="4"/>
      <c r="HD1539" s="4"/>
      <c r="HE1539" s="4"/>
      <c r="HF1539" s="4"/>
      <c r="HG1539" s="4"/>
      <c r="HH1539" s="4"/>
      <c r="HI1539" s="4"/>
      <c r="HJ1539" s="4"/>
      <c r="HK1539" s="4"/>
      <c r="HL1539" s="4"/>
      <c r="HM1539" s="4"/>
    </row>
    <row r="1540" spans="1:221" ht="20" customHeight="1">
      <c r="A1540" s="3"/>
      <c r="B1540" s="2"/>
      <c r="C1540" s="3"/>
      <c r="D1540" s="3"/>
      <c r="E1540" s="3"/>
      <c r="F1540" s="3"/>
      <c r="G1540" s="3"/>
      <c r="H1540" s="4"/>
      <c r="I1540" s="4"/>
      <c r="J1540" s="114"/>
      <c r="K1540" s="20"/>
      <c r="L1540" s="5"/>
      <c r="M1540" s="5"/>
      <c r="N1540" s="5"/>
      <c r="O1540" s="5"/>
      <c r="P1540" s="5"/>
      <c r="Q1540" s="5"/>
      <c r="R1540" s="5"/>
      <c r="S1540" s="6"/>
      <c r="T1540" s="6"/>
      <c r="U1540" s="6"/>
      <c r="V1540" s="6"/>
      <c r="W1540" s="6"/>
      <c r="X1540" s="6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  <c r="HF1540" s="4"/>
      <c r="HG1540" s="4"/>
      <c r="HH1540" s="4"/>
      <c r="HI1540" s="4"/>
      <c r="HJ1540" s="4"/>
      <c r="HK1540" s="4"/>
      <c r="HL1540" s="4"/>
      <c r="HM1540" s="4"/>
    </row>
    <row r="1541" spans="1:221" ht="20" customHeight="1">
      <c r="A1541" s="3"/>
      <c r="B1541" s="2"/>
      <c r="C1541" s="3"/>
      <c r="D1541" s="3"/>
      <c r="E1541" s="3"/>
      <c r="F1541" s="3"/>
      <c r="G1541" s="3"/>
      <c r="H1541" s="4"/>
      <c r="I1541" s="4"/>
      <c r="J1541" s="114"/>
      <c r="K1541" s="20"/>
      <c r="L1541" s="5"/>
      <c r="M1541" s="5"/>
      <c r="N1541" s="5"/>
      <c r="O1541" s="5"/>
      <c r="P1541" s="5"/>
      <c r="Q1541" s="5"/>
      <c r="R1541" s="5"/>
      <c r="S1541" s="6"/>
      <c r="T1541" s="6"/>
      <c r="U1541" s="6"/>
      <c r="V1541" s="6"/>
      <c r="W1541" s="6"/>
      <c r="X1541" s="6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  <c r="HF1541" s="4"/>
      <c r="HG1541" s="4"/>
      <c r="HH1541" s="4"/>
      <c r="HI1541" s="4"/>
      <c r="HJ1541" s="4"/>
      <c r="HK1541" s="4"/>
      <c r="HL1541" s="4"/>
      <c r="HM1541" s="4"/>
    </row>
    <row r="1542" spans="1:221" ht="20" customHeight="1">
      <c r="A1542" s="3"/>
      <c r="B1542" s="2"/>
      <c r="C1542" s="3"/>
      <c r="D1542" s="3"/>
      <c r="E1542" s="3"/>
      <c r="F1542" s="3"/>
      <c r="G1542" s="3"/>
      <c r="H1542" s="4"/>
      <c r="I1542" s="4"/>
      <c r="J1542" s="114"/>
      <c r="K1542" s="20"/>
      <c r="L1542" s="5"/>
      <c r="M1542" s="5"/>
      <c r="N1542" s="5"/>
      <c r="O1542" s="5"/>
      <c r="P1542" s="5"/>
      <c r="Q1542" s="5"/>
      <c r="R1542" s="5"/>
      <c r="S1542" s="6"/>
      <c r="T1542" s="6"/>
      <c r="U1542" s="6"/>
      <c r="V1542" s="6"/>
      <c r="W1542" s="6"/>
      <c r="X1542" s="6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/>
      <c r="GU1542" s="4"/>
      <c r="GV1542" s="4"/>
      <c r="GW1542" s="4"/>
      <c r="GX1542" s="4"/>
      <c r="GY1542" s="4"/>
      <c r="GZ1542" s="4"/>
      <c r="HA1542" s="4"/>
      <c r="HB1542" s="4"/>
      <c r="HC1542" s="4"/>
      <c r="HD1542" s="4"/>
      <c r="HE1542" s="4"/>
      <c r="HF1542" s="4"/>
      <c r="HG1542" s="4"/>
      <c r="HH1542" s="4"/>
      <c r="HI1542" s="4"/>
      <c r="HJ1542" s="4"/>
      <c r="HK1542" s="4"/>
      <c r="HL1542" s="4"/>
      <c r="HM1542" s="4"/>
    </row>
    <row r="1543" spans="1:221" ht="20" customHeight="1">
      <c r="A1543" s="3"/>
      <c r="B1543" s="2"/>
      <c r="C1543" s="3"/>
      <c r="D1543" s="3"/>
      <c r="E1543" s="3"/>
      <c r="F1543" s="3"/>
      <c r="G1543" s="3"/>
      <c r="H1543" s="4"/>
      <c r="I1543" s="4"/>
      <c r="J1543" s="114"/>
      <c r="K1543" s="20"/>
      <c r="L1543" s="5"/>
      <c r="M1543" s="5"/>
      <c r="N1543" s="5"/>
      <c r="O1543" s="5"/>
      <c r="P1543" s="5"/>
      <c r="Q1543" s="5"/>
      <c r="R1543" s="5"/>
      <c r="S1543" s="6"/>
      <c r="T1543" s="6"/>
      <c r="U1543" s="6"/>
      <c r="V1543" s="6"/>
      <c r="W1543" s="6"/>
      <c r="X1543" s="6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  <c r="HF1543" s="4"/>
      <c r="HG1543" s="4"/>
      <c r="HH1543" s="4"/>
      <c r="HI1543" s="4"/>
      <c r="HJ1543" s="4"/>
      <c r="HK1543" s="4"/>
      <c r="HL1543" s="4"/>
      <c r="HM1543" s="4"/>
    </row>
    <row r="1544" spans="1:221" ht="20" customHeight="1">
      <c r="A1544" s="3"/>
      <c r="B1544" s="2"/>
      <c r="C1544" s="3"/>
      <c r="D1544" s="3"/>
      <c r="E1544" s="3"/>
      <c r="F1544" s="3"/>
      <c r="G1544" s="3"/>
      <c r="H1544" s="4"/>
      <c r="I1544" s="4"/>
      <c r="J1544" s="114"/>
      <c r="K1544" s="20"/>
      <c r="L1544" s="5"/>
      <c r="M1544" s="5"/>
      <c r="N1544" s="5"/>
      <c r="O1544" s="5"/>
      <c r="P1544" s="5"/>
      <c r="Q1544" s="5"/>
      <c r="R1544" s="5"/>
      <c r="S1544" s="6"/>
      <c r="T1544" s="6"/>
      <c r="U1544" s="6"/>
      <c r="V1544" s="6"/>
      <c r="W1544" s="6"/>
      <c r="X1544" s="6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  <c r="HF1544" s="4"/>
      <c r="HG1544" s="4"/>
      <c r="HH1544" s="4"/>
      <c r="HI1544" s="4"/>
      <c r="HJ1544" s="4"/>
      <c r="HK1544" s="4"/>
      <c r="HL1544" s="4"/>
      <c r="HM1544" s="4"/>
    </row>
    <row r="1545" spans="1:221" ht="20" customHeight="1">
      <c r="A1545" s="3"/>
      <c r="B1545" s="2"/>
      <c r="C1545" s="3"/>
      <c r="D1545" s="3"/>
      <c r="E1545" s="3"/>
      <c r="F1545" s="3"/>
      <c r="G1545" s="3"/>
      <c r="H1545" s="4"/>
      <c r="I1545" s="4"/>
      <c r="J1545" s="114"/>
      <c r="K1545" s="20"/>
      <c r="L1545" s="5"/>
      <c r="M1545" s="5"/>
      <c r="N1545" s="5"/>
      <c r="O1545" s="5"/>
      <c r="P1545" s="5"/>
      <c r="Q1545" s="5"/>
      <c r="R1545" s="5"/>
      <c r="S1545" s="6"/>
      <c r="T1545" s="6"/>
      <c r="U1545" s="6"/>
      <c r="V1545" s="6"/>
      <c r="W1545" s="6"/>
      <c r="X1545" s="6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/>
      <c r="GW1545" s="4"/>
      <c r="GX1545" s="4"/>
      <c r="GY1545" s="4"/>
      <c r="GZ1545" s="4"/>
      <c r="HA1545" s="4"/>
      <c r="HB1545" s="4"/>
      <c r="HC1545" s="4"/>
      <c r="HD1545" s="4"/>
      <c r="HE1545" s="4"/>
      <c r="HF1545" s="4"/>
      <c r="HG1545" s="4"/>
      <c r="HH1545" s="4"/>
      <c r="HI1545" s="4"/>
      <c r="HJ1545" s="4"/>
      <c r="HK1545" s="4"/>
      <c r="HL1545" s="4"/>
      <c r="HM1545" s="4"/>
    </row>
    <row r="1546" spans="1:221" ht="20" customHeight="1">
      <c r="A1546" s="3"/>
      <c r="B1546" s="2"/>
      <c r="C1546" s="3"/>
      <c r="D1546" s="3"/>
      <c r="E1546" s="3"/>
      <c r="F1546" s="3"/>
      <c r="G1546" s="3"/>
      <c r="H1546" s="4"/>
      <c r="I1546" s="4"/>
      <c r="J1546" s="114"/>
      <c r="K1546" s="20"/>
      <c r="L1546" s="5"/>
      <c r="M1546" s="5"/>
      <c r="N1546" s="5"/>
      <c r="O1546" s="5"/>
      <c r="P1546" s="5"/>
      <c r="Q1546" s="5"/>
      <c r="R1546" s="5"/>
      <c r="S1546" s="6"/>
      <c r="T1546" s="6"/>
      <c r="U1546" s="6"/>
      <c r="V1546" s="6"/>
      <c r="W1546" s="6"/>
      <c r="X1546" s="6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  <c r="HF1546" s="4"/>
      <c r="HG1546" s="4"/>
      <c r="HH1546" s="4"/>
      <c r="HI1546" s="4"/>
      <c r="HJ1546" s="4"/>
      <c r="HK1546" s="4"/>
      <c r="HL1546" s="4"/>
      <c r="HM1546" s="4"/>
    </row>
    <row r="1547" spans="1:221" ht="20" customHeight="1">
      <c r="A1547" s="3"/>
      <c r="B1547" s="2"/>
      <c r="C1547" s="3"/>
      <c r="D1547" s="3"/>
      <c r="E1547" s="3"/>
      <c r="F1547" s="3"/>
      <c r="G1547" s="3"/>
      <c r="H1547" s="4"/>
      <c r="I1547" s="4"/>
      <c r="J1547" s="114"/>
      <c r="K1547" s="20"/>
      <c r="L1547" s="5"/>
      <c r="M1547" s="5"/>
      <c r="N1547" s="5"/>
      <c r="O1547" s="5"/>
      <c r="P1547" s="5"/>
      <c r="Q1547" s="5"/>
      <c r="R1547" s="5"/>
      <c r="S1547" s="6"/>
      <c r="T1547" s="6"/>
      <c r="U1547" s="6"/>
      <c r="V1547" s="6"/>
      <c r="W1547" s="6"/>
      <c r="X1547" s="6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  <c r="HF1547" s="4"/>
      <c r="HG1547" s="4"/>
      <c r="HH1547" s="4"/>
      <c r="HI1547" s="4"/>
      <c r="HJ1547" s="4"/>
      <c r="HK1547" s="4"/>
      <c r="HL1547" s="4"/>
      <c r="HM1547" s="4"/>
    </row>
    <row r="1548" spans="1:221" ht="20" customHeight="1">
      <c r="A1548" s="3"/>
      <c r="B1548" s="2"/>
      <c r="C1548" s="3"/>
      <c r="D1548" s="3"/>
      <c r="E1548" s="3"/>
      <c r="F1548" s="3"/>
      <c r="G1548" s="3"/>
      <c r="H1548" s="4"/>
      <c r="I1548" s="4"/>
      <c r="J1548" s="114"/>
      <c r="K1548" s="20"/>
      <c r="L1548" s="5"/>
      <c r="M1548" s="5"/>
      <c r="N1548" s="5"/>
      <c r="O1548" s="5"/>
      <c r="P1548" s="5"/>
      <c r="Q1548" s="5"/>
      <c r="R1548" s="5"/>
      <c r="S1548" s="6"/>
      <c r="T1548" s="6"/>
      <c r="U1548" s="6"/>
      <c r="V1548" s="6"/>
      <c r="W1548" s="6"/>
      <c r="X1548" s="6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/>
      <c r="HF1548" s="4"/>
      <c r="HG1548" s="4"/>
      <c r="HH1548" s="4"/>
      <c r="HI1548" s="4"/>
      <c r="HJ1548" s="4"/>
      <c r="HK1548" s="4"/>
      <c r="HL1548" s="4"/>
      <c r="HM1548" s="4"/>
    </row>
    <row r="1549" spans="1:221" ht="20" customHeight="1">
      <c r="A1549" s="3"/>
      <c r="B1549" s="2"/>
      <c r="C1549" s="3"/>
      <c r="D1549" s="3"/>
      <c r="E1549" s="3"/>
      <c r="F1549" s="3"/>
      <c r="G1549" s="3"/>
      <c r="H1549" s="4"/>
      <c r="I1549" s="4"/>
      <c r="J1549" s="114"/>
      <c r="K1549" s="20"/>
      <c r="L1549" s="5"/>
      <c r="M1549" s="5"/>
      <c r="N1549" s="5"/>
      <c r="O1549" s="5"/>
      <c r="P1549" s="5"/>
      <c r="Q1549" s="5"/>
      <c r="R1549" s="5"/>
      <c r="S1549" s="6"/>
      <c r="T1549" s="6"/>
      <c r="U1549" s="6"/>
      <c r="V1549" s="6"/>
      <c r="W1549" s="6"/>
      <c r="X1549" s="6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  <c r="HF1549" s="4"/>
      <c r="HG1549" s="4"/>
      <c r="HH1549" s="4"/>
      <c r="HI1549" s="4"/>
      <c r="HJ1549" s="4"/>
      <c r="HK1549" s="4"/>
      <c r="HL1549" s="4"/>
      <c r="HM1549" s="4"/>
    </row>
    <row r="1550" spans="1:221" ht="20" customHeight="1">
      <c r="A1550" s="3"/>
      <c r="B1550" s="2"/>
      <c r="C1550" s="3"/>
      <c r="D1550" s="3"/>
      <c r="E1550" s="3"/>
      <c r="F1550" s="3"/>
      <c r="G1550" s="3"/>
      <c r="H1550" s="4"/>
      <c r="I1550" s="4"/>
      <c r="J1550" s="114"/>
      <c r="K1550" s="20"/>
      <c r="L1550" s="5"/>
      <c r="M1550" s="5"/>
      <c r="N1550" s="5"/>
      <c r="O1550" s="5"/>
      <c r="P1550" s="5"/>
      <c r="Q1550" s="5"/>
      <c r="R1550" s="5"/>
      <c r="S1550" s="6"/>
      <c r="T1550" s="6"/>
      <c r="U1550" s="6"/>
      <c r="V1550" s="6"/>
      <c r="W1550" s="6"/>
      <c r="X1550" s="6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4"/>
      <c r="HE1550" s="4"/>
      <c r="HF1550" s="4"/>
      <c r="HG1550" s="4"/>
      <c r="HH1550" s="4"/>
      <c r="HI1550" s="4"/>
      <c r="HJ1550" s="4"/>
      <c r="HK1550" s="4"/>
      <c r="HL1550" s="4"/>
      <c r="HM1550" s="4"/>
    </row>
    <row r="1551" spans="1:221" ht="20" customHeight="1">
      <c r="A1551" s="3"/>
      <c r="B1551" s="2"/>
      <c r="C1551" s="3"/>
      <c r="D1551" s="3"/>
      <c r="E1551" s="3"/>
      <c r="F1551" s="3"/>
      <c r="G1551" s="3"/>
      <c r="H1551" s="4"/>
      <c r="I1551" s="4"/>
      <c r="J1551" s="114"/>
      <c r="K1551" s="20"/>
      <c r="L1551" s="5"/>
      <c r="M1551" s="5"/>
      <c r="N1551" s="5"/>
      <c r="O1551" s="5"/>
      <c r="P1551" s="5"/>
      <c r="Q1551" s="5"/>
      <c r="R1551" s="5"/>
      <c r="S1551" s="6"/>
      <c r="T1551" s="6"/>
      <c r="U1551" s="6"/>
      <c r="V1551" s="6"/>
      <c r="W1551" s="6"/>
      <c r="X1551" s="6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  <c r="HF1551" s="4"/>
      <c r="HG1551" s="4"/>
      <c r="HH1551" s="4"/>
      <c r="HI1551" s="4"/>
      <c r="HJ1551" s="4"/>
      <c r="HK1551" s="4"/>
      <c r="HL1551" s="4"/>
      <c r="HM1551" s="4"/>
    </row>
    <row r="1552" spans="1:221" ht="20" customHeight="1">
      <c r="A1552" s="3"/>
      <c r="B1552" s="2"/>
      <c r="C1552" s="3"/>
      <c r="D1552" s="3"/>
      <c r="E1552" s="3"/>
      <c r="F1552" s="3"/>
      <c r="G1552" s="3"/>
      <c r="H1552" s="4"/>
      <c r="I1552" s="4"/>
      <c r="J1552" s="114"/>
      <c r="K1552" s="20"/>
      <c r="L1552" s="5"/>
      <c r="M1552" s="5"/>
      <c r="N1552" s="5"/>
      <c r="O1552" s="5"/>
      <c r="P1552" s="5"/>
      <c r="Q1552" s="5"/>
      <c r="R1552" s="5"/>
      <c r="S1552" s="6"/>
      <c r="T1552" s="6"/>
      <c r="U1552" s="6"/>
      <c r="V1552" s="6"/>
      <c r="W1552" s="6"/>
      <c r="X1552" s="6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  <c r="HF1552" s="4"/>
      <c r="HG1552" s="4"/>
      <c r="HH1552" s="4"/>
      <c r="HI1552" s="4"/>
      <c r="HJ1552" s="4"/>
      <c r="HK1552" s="4"/>
      <c r="HL1552" s="4"/>
      <c r="HM1552" s="4"/>
    </row>
    <row r="1553" spans="1:221" ht="20" customHeight="1">
      <c r="A1553" s="3"/>
      <c r="B1553" s="2"/>
      <c r="C1553" s="3"/>
      <c r="D1553" s="3"/>
      <c r="E1553" s="3"/>
      <c r="F1553" s="3"/>
      <c r="G1553" s="3"/>
      <c r="H1553" s="4"/>
      <c r="I1553" s="4"/>
      <c r="J1553" s="114"/>
      <c r="K1553" s="20"/>
      <c r="L1553" s="5"/>
      <c r="M1553" s="5"/>
      <c r="N1553" s="5"/>
      <c r="O1553" s="5"/>
      <c r="P1553" s="5"/>
      <c r="Q1553" s="5"/>
      <c r="R1553" s="5"/>
      <c r="S1553" s="6"/>
      <c r="T1553" s="6"/>
      <c r="U1553" s="6"/>
      <c r="V1553" s="6"/>
      <c r="W1553" s="6"/>
      <c r="X1553" s="6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  <c r="HG1553" s="4"/>
      <c r="HH1553" s="4"/>
      <c r="HI1553" s="4"/>
      <c r="HJ1553" s="4"/>
      <c r="HK1553" s="4"/>
      <c r="HL1553" s="4"/>
      <c r="HM1553" s="4"/>
    </row>
    <row r="1554" spans="1:221" ht="20" customHeight="1">
      <c r="A1554" s="3"/>
      <c r="B1554" s="2"/>
      <c r="C1554" s="3"/>
      <c r="D1554" s="3"/>
      <c r="E1554" s="3"/>
      <c r="F1554" s="3"/>
      <c r="G1554" s="3"/>
      <c r="H1554" s="4"/>
      <c r="I1554" s="4"/>
      <c r="J1554" s="114"/>
      <c r="K1554" s="20"/>
      <c r="L1554" s="5"/>
      <c r="M1554" s="5"/>
      <c r="N1554" s="5"/>
      <c r="O1554" s="5"/>
      <c r="P1554" s="5"/>
      <c r="Q1554" s="5"/>
      <c r="R1554" s="5"/>
      <c r="S1554" s="6"/>
      <c r="T1554" s="6"/>
      <c r="U1554" s="6"/>
      <c r="V1554" s="6"/>
      <c r="W1554" s="6"/>
      <c r="X1554" s="6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  <c r="HG1554" s="4"/>
      <c r="HH1554" s="4"/>
      <c r="HI1554" s="4"/>
      <c r="HJ1554" s="4"/>
      <c r="HK1554" s="4"/>
      <c r="HL1554" s="4"/>
      <c r="HM1554" s="4"/>
    </row>
    <row r="1555" spans="1:221" ht="20" customHeight="1">
      <c r="A1555" s="3"/>
      <c r="B1555" s="2"/>
      <c r="C1555" s="3"/>
      <c r="D1555" s="3"/>
      <c r="E1555" s="3"/>
      <c r="F1555" s="3"/>
      <c r="G1555" s="3"/>
      <c r="H1555" s="4"/>
      <c r="I1555" s="4"/>
      <c r="J1555" s="114"/>
      <c r="K1555" s="20"/>
      <c r="L1555" s="5"/>
      <c r="M1555" s="5"/>
      <c r="N1555" s="5"/>
      <c r="O1555" s="5"/>
      <c r="P1555" s="5"/>
      <c r="Q1555" s="5"/>
      <c r="R1555" s="5"/>
      <c r="S1555" s="6"/>
      <c r="T1555" s="6"/>
      <c r="U1555" s="6"/>
      <c r="V1555" s="6"/>
      <c r="W1555" s="6"/>
      <c r="X1555" s="6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4"/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  <c r="HF1555" s="4"/>
      <c r="HG1555" s="4"/>
      <c r="HH1555" s="4"/>
      <c r="HI1555" s="4"/>
      <c r="HJ1555" s="4"/>
      <c r="HK1555" s="4"/>
      <c r="HL1555" s="4"/>
      <c r="HM1555" s="4"/>
    </row>
    <row r="1556" spans="1:221" ht="20" customHeight="1">
      <c r="A1556" s="3"/>
      <c r="B1556" s="2"/>
      <c r="C1556" s="3"/>
      <c r="D1556" s="3"/>
      <c r="E1556" s="3"/>
      <c r="F1556" s="3"/>
      <c r="G1556" s="3"/>
      <c r="H1556" s="4"/>
      <c r="I1556" s="4"/>
      <c r="J1556" s="114"/>
      <c r="K1556" s="20"/>
      <c r="L1556" s="5"/>
      <c r="M1556" s="5"/>
      <c r="N1556" s="5"/>
      <c r="O1556" s="5"/>
      <c r="P1556" s="5"/>
      <c r="Q1556" s="5"/>
      <c r="R1556" s="5"/>
      <c r="S1556" s="6"/>
      <c r="T1556" s="6"/>
      <c r="U1556" s="6"/>
      <c r="V1556" s="6"/>
      <c r="W1556" s="6"/>
      <c r="X1556" s="6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  <c r="HG1556" s="4"/>
      <c r="HH1556" s="4"/>
      <c r="HI1556" s="4"/>
      <c r="HJ1556" s="4"/>
      <c r="HK1556" s="4"/>
      <c r="HL1556" s="4"/>
      <c r="HM1556" s="4"/>
    </row>
    <row r="1557" spans="1:221" ht="20" customHeight="1">
      <c r="A1557" s="3"/>
      <c r="B1557" s="2"/>
      <c r="C1557" s="3"/>
      <c r="D1557" s="3"/>
      <c r="E1557" s="3"/>
      <c r="F1557" s="3"/>
      <c r="G1557" s="3"/>
      <c r="H1557" s="4"/>
      <c r="I1557" s="4"/>
      <c r="J1557" s="114"/>
      <c r="K1557" s="20"/>
      <c r="L1557" s="5"/>
      <c r="M1557" s="5"/>
      <c r="N1557" s="5"/>
      <c r="O1557" s="5"/>
      <c r="P1557" s="5"/>
      <c r="Q1557" s="5"/>
      <c r="R1557" s="5"/>
      <c r="S1557" s="6"/>
      <c r="T1557" s="6"/>
      <c r="U1557" s="6"/>
      <c r="V1557" s="6"/>
      <c r="W1557" s="6"/>
      <c r="X1557" s="6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4"/>
      <c r="HG1557" s="4"/>
      <c r="HH1557" s="4"/>
      <c r="HI1557" s="4"/>
      <c r="HJ1557" s="4"/>
      <c r="HK1557" s="4"/>
      <c r="HL1557" s="4"/>
      <c r="HM1557" s="4"/>
    </row>
    <row r="1558" spans="1:221" ht="20" customHeight="1">
      <c r="A1558" s="3"/>
      <c r="B1558" s="2"/>
      <c r="C1558" s="3"/>
      <c r="D1558" s="3"/>
      <c r="E1558" s="3"/>
      <c r="F1558" s="3"/>
      <c r="G1558" s="3"/>
      <c r="H1558" s="4"/>
      <c r="I1558" s="4"/>
      <c r="J1558" s="114"/>
      <c r="K1558" s="20"/>
      <c r="L1558" s="5"/>
      <c r="M1558" s="5"/>
      <c r="N1558" s="5"/>
      <c r="O1558" s="5"/>
      <c r="P1558" s="5"/>
      <c r="Q1558" s="5"/>
      <c r="R1558" s="5"/>
      <c r="S1558" s="6"/>
      <c r="T1558" s="6"/>
      <c r="U1558" s="6"/>
      <c r="V1558" s="6"/>
      <c r="W1558" s="6"/>
      <c r="X1558" s="6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  <c r="HF1558" s="4"/>
      <c r="HG1558" s="4"/>
      <c r="HH1558" s="4"/>
      <c r="HI1558" s="4"/>
      <c r="HJ1558" s="4"/>
      <c r="HK1558" s="4"/>
      <c r="HL1558" s="4"/>
      <c r="HM1558" s="4"/>
    </row>
    <row r="1559" spans="1:221" ht="20" customHeight="1">
      <c r="A1559" s="3"/>
      <c r="B1559" s="2"/>
      <c r="C1559" s="3"/>
      <c r="D1559" s="3"/>
      <c r="E1559" s="3"/>
      <c r="F1559" s="3"/>
      <c r="G1559" s="3"/>
      <c r="H1559" s="4"/>
      <c r="I1559" s="4"/>
      <c r="J1559" s="114"/>
      <c r="K1559" s="20"/>
      <c r="L1559" s="5"/>
      <c r="M1559" s="5"/>
      <c r="N1559" s="5"/>
      <c r="O1559" s="5"/>
      <c r="P1559" s="5"/>
      <c r="Q1559" s="5"/>
      <c r="R1559" s="5"/>
      <c r="S1559" s="6"/>
      <c r="T1559" s="6"/>
      <c r="U1559" s="6"/>
      <c r="V1559" s="6"/>
      <c r="W1559" s="6"/>
      <c r="X1559" s="6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  <c r="HG1559" s="4"/>
      <c r="HH1559" s="4"/>
      <c r="HI1559" s="4"/>
      <c r="HJ1559" s="4"/>
      <c r="HK1559" s="4"/>
      <c r="HL1559" s="4"/>
      <c r="HM1559" s="4"/>
    </row>
    <row r="1560" spans="1:221" ht="20" customHeight="1">
      <c r="A1560" s="3"/>
      <c r="B1560" s="2"/>
      <c r="C1560" s="3"/>
      <c r="D1560" s="3"/>
      <c r="E1560" s="3"/>
      <c r="F1560" s="3"/>
      <c r="G1560" s="3"/>
      <c r="H1560" s="4"/>
      <c r="I1560" s="4"/>
      <c r="J1560" s="114"/>
      <c r="K1560" s="20"/>
      <c r="L1560" s="5"/>
      <c r="M1560" s="5"/>
      <c r="N1560" s="5"/>
      <c r="O1560" s="5"/>
      <c r="P1560" s="5"/>
      <c r="Q1560" s="5"/>
      <c r="R1560" s="5"/>
      <c r="S1560" s="6"/>
      <c r="T1560" s="6"/>
      <c r="U1560" s="6"/>
      <c r="V1560" s="6"/>
      <c r="W1560" s="6"/>
      <c r="X1560" s="6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  <c r="HG1560" s="4"/>
      <c r="HH1560" s="4"/>
      <c r="HI1560" s="4"/>
      <c r="HJ1560" s="4"/>
      <c r="HK1560" s="4"/>
      <c r="HL1560" s="4"/>
      <c r="HM1560" s="4"/>
    </row>
    <row r="1561" spans="1:221" ht="20" customHeight="1">
      <c r="A1561" s="3"/>
      <c r="B1561" s="2"/>
      <c r="C1561" s="3"/>
      <c r="D1561" s="3"/>
      <c r="E1561" s="3"/>
      <c r="F1561" s="3"/>
      <c r="G1561" s="3"/>
      <c r="H1561" s="4"/>
      <c r="I1561" s="4"/>
      <c r="J1561" s="114"/>
      <c r="K1561" s="20"/>
      <c r="L1561" s="5"/>
      <c r="M1561" s="5"/>
      <c r="N1561" s="5"/>
      <c r="O1561" s="5"/>
      <c r="P1561" s="5"/>
      <c r="Q1561" s="5"/>
      <c r="R1561" s="5"/>
      <c r="S1561" s="6"/>
      <c r="T1561" s="6"/>
      <c r="U1561" s="6"/>
      <c r="V1561" s="6"/>
      <c r="W1561" s="6"/>
      <c r="X1561" s="6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4"/>
      <c r="HG1561" s="4"/>
      <c r="HH1561" s="4"/>
      <c r="HI1561" s="4"/>
      <c r="HJ1561" s="4"/>
      <c r="HK1561" s="4"/>
      <c r="HL1561" s="4"/>
      <c r="HM1561" s="4"/>
    </row>
    <row r="1562" spans="1:221" ht="20" customHeight="1">
      <c r="A1562" s="3"/>
      <c r="B1562" s="2"/>
      <c r="C1562" s="3"/>
      <c r="D1562" s="3"/>
      <c r="E1562" s="3"/>
      <c r="F1562" s="3"/>
      <c r="G1562" s="3"/>
      <c r="H1562" s="4"/>
      <c r="I1562" s="4"/>
      <c r="J1562" s="114"/>
      <c r="K1562" s="20"/>
      <c r="L1562" s="5"/>
      <c r="M1562" s="5"/>
      <c r="N1562" s="5"/>
      <c r="O1562" s="5"/>
      <c r="P1562" s="5"/>
      <c r="Q1562" s="5"/>
      <c r="R1562" s="5"/>
      <c r="S1562" s="6"/>
      <c r="T1562" s="6"/>
      <c r="U1562" s="6"/>
      <c r="V1562" s="6"/>
      <c r="W1562" s="6"/>
      <c r="X1562" s="6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  <c r="HG1562" s="4"/>
      <c r="HH1562" s="4"/>
      <c r="HI1562" s="4"/>
      <c r="HJ1562" s="4"/>
      <c r="HK1562" s="4"/>
      <c r="HL1562" s="4"/>
      <c r="HM1562" s="4"/>
    </row>
    <row r="1563" spans="1:221" ht="20" customHeight="1">
      <c r="A1563" s="3"/>
      <c r="B1563" s="2"/>
      <c r="C1563" s="3"/>
      <c r="D1563" s="3"/>
      <c r="E1563" s="3"/>
      <c r="F1563" s="3"/>
      <c r="G1563" s="3"/>
      <c r="H1563" s="4"/>
      <c r="I1563" s="4"/>
      <c r="J1563" s="114"/>
      <c r="K1563" s="20"/>
      <c r="L1563" s="5"/>
      <c r="M1563" s="5"/>
      <c r="N1563" s="5"/>
      <c r="O1563" s="5"/>
      <c r="P1563" s="5"/>
      <c r="Q1563" s="5"/>
      <c r="R1563" s="5"/>
      <c r="S1563" s="6"/>
      <c r="T1563" s="6"/>
      <c r="U1563" s="6"/>
      <c r="V1563" s="6"/>
      <c r="W1563" s="6"/>
      <c r="X1563" s="6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/>
      <c r="GZ1563" s="4"/>
      <c r="HA1563" s="4"/>
      <c r="HB1563" s="4"/>
      <c r="HC1563" s="4"/>
      <c r="HD1563" s="4"/>
      <c r="HE1563" s="4"/>
      <c r="HF1563" s="4"/>
      <c r="HG1563" s="4"/>
      <c r="HH1563" s="4"/>
      <c r="HI1563" s="4"/>
      <c r="HJ1563" s="4"/>
      <c r="HK1563" s="4"/>
      <c r="HL1563" s="4"/>
      <c r="HM1563" s="4"/>
    </row>
    <row r="1564" spans="1:221" ht="20" customHeight="1">
      <c r="A1564" s="3"/>
      <c r="B1564" s="2"/>
      <c r="C1564" s="3"/>
      <c r="D1564" s="3"/>
      <c r="E1564" s="3"/>
      <c r="F1564" s="3"/>
      <c r="G1564" s="3"/>
      <c r="H1564" s="4"/>
      <c r="I1564" s="4"/>
      <c r="J1564" s="114"/>
      <c r="K1564" s="20"/>
      <c r="L1564" s="5"/>
      <c r="M1564" s="5"/>
      <c r="N1564" s="5"/>
      <c r="O1564" s="5"/>
      <c r="P1564" s="5"/>
      <c r="Q1564" s="5"/>
      <c r="R1564" s="5"/>
      <c r="S1564" s="6"/>
      <c r="T1564" s="6"/>
      <c r="U1564" s="6"/>
      <c r="V1564" s="6"/>
      <c r="W1564" s="6"/>
      <c r="X1564" s="6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4"/>
      <c r="GZ1564" s="4"/>
      <c r="HA1564" s="4"/>
      <c r="HB1564" s="4"/>
      <c r="HC1564" s="4"/>
      <c r="HD1564" s="4"/>
      <c r="HE1564" s="4"/>
      <c r="HF1564" s="4"/>
      <c r="HG1564" s="4"/>
      <c r="HH1564" s="4"/>
      <c r="HI1564" s="4"/>
      <c r="HJ1564" s="4"/>
      <c r="HK1564" s="4"/>
      <c r="HL1564" s="4"/>
      <c r="HM1564" s="4"/>
    </row>
    <row r="1565" spans="1:221" ht="20" customHeight="1">
      <c r="A1565" s="3"/>
      <c r="B1565" s="2"/>
      <c r="C1565" s="3"/>
      <c r="D1565" s="3"/>
      <c r="E1565" s="3"/>
      <c r="F1565" s="3"/>
      <c r="G1565" s="3"/>
      <c r="H1565" s="4"/>
      <c r="I1565" s="4"/>
      <c r="J1565" s="114"/>
      <c r="K1565" s="20"/>
      <c r="L1565" s="5"/>
      <c r="M1565" s="5"/>
      <c r="N1565" s="5"/>
      <c r="O1565" s="5"/>
      <c r="P1565" s="5"/>
      <c r="Q1565" s="5"/>
      <c r="R1565" s="5"/>
      <c r="S1565" s="6"/>
      <c r="T1565" s="6"/>
      <c r="U1565" s="6"/>
      <c r="V1565" s="6"/>
      <c r="W1565" s="6"/>
      <c r="X1565" s="6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  <c r="HF1565" s="4"/>
      <c r="HG1565" s="4"/>
      <c r="HH1565" s="4"/>
      <c r="HI1565" s="4"/>
      <c r="HJ1565" s="4"/>
      <c r="HK1565" s="4"/>
      <c r="HL1565" s="4"/>
      <c r="HM1565" s="4"/>
    </row>
    <row r="1566" spans="1:221" ht="20" customHeight="1">
      <c r="A1566" s="3"/>
      <c r="B1566" s="2"/>
      <c r="C1566" s="3"/>
      <c r="D1566" s="3"/>
      <c r="E1566" s="3"/>
      <c r="F1566" s="3"/>
      <c r="G1566" s="3"/>
      <c r="H1566" s="4"/>
      <c r="I1566" s="4"/>
      <c r="J1566" s="114"/>
      <c r="K1566" s="20"/>
      <c r="L1566" s="5"/>
      <c r="M1566" s="5"/>
      <c r="N1566" s="5"/>
      <c r="O1566" s="5"/>
      <c r="P1566" s="5"/>
      <c r="Q1566" s="5"/>
      <c r="R1566" s="5"/>
      <c r="S1566" s="6"/>
      <c r="T1566" s="6"/>
      <c r="U1566" s="6"/>
      <c r="V1566" s="6"/>
      <c r="W1566" s="6"/>
      <c r="X1566" s="6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4"/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  <c r="HF1566" s="4"/>
      <c r="HG1566" s="4"/>
      <c r="HH1566" s="4"/>
      <c r="HI1566" s="4"/>
      <c r="HJ1566" s="4"/>
      <c r="HK1566" s="4"/>
      <c r="HL1566" s="4"/>
      <c r="HM1566" s="4"/>
    </row>
    <row r="1567" spans="1:221" ht="20" customHeight="1">
      <c r="A1567" s="3"/>
      <c r="B1567" s="2"/>
      <c r="C1567" s="3"/>
      <c r="D1567" s="3"/>
      <c r="E1567" s="3"/>
      <c r="F1567" s="3"/>
      <c r="G1567" s="3"/>
      <c r="H1567" s="4"/>
      <c r="I1567" s="4"/>
      <c r="J1567" s="114"/>
      <c r="K1567" s="20"/>
      <c r="L1567" s="5"/>
      <c r="M1567" s="5"/>
      <c r="N1567" s="5"/>
      <c r="O1567" s="5"/>
      <c r="P1567" s="5"/>
      <c r="Q1567" s="5"/>
      <c r="R1567" s="5"/>
      <c r="S1567" s="6"/>
      <c r="T1567" s="6"/>
      <c r="U1567" s="6"/>
      <c r="V1567" s="6"/>
      <c r="W1567" s="6"/>
      <c r="X1567" s="6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/>
      <c r="HF1567" s="4"/>
      <c r="HG1567" s="4"/>
      <c r="HH1567" s="4"/>
      <c r="HI1567" s="4"/>
      <c r="HJ1567" s="4"/>
      <c r="HK1567" s="4"/>
      <c r="HL1567" s="4"/>
      <c r="HM1567" s="4"/>
    </row>
    <row r="1568" spans="1:221" ht="20" customHeight="1">
      <c r="A1568" s="3"/>
      <c r="B1568" s="2"/>
      <c r="C1568" s="3"/>
      <c r="D1568" s="3"/>
      <c r="E1568" s="3"/>
      <c r="F1568" s="3"/>
      <c r="G1568" s="3"/>
      <c r="H1568" s="4"/>
      <c r="I1568" s="4"/>
      <c r="J1568" s="114"/>
      <c r="K1568" s="20"/>
      <c r="L1568" s="5"/>
      <c r="M1568" s="5"/>
      <c r="N1568" s="5"/>
      <c r="O1568" s="5"/>
      <c r="P1568" s="5"/>
      <c r="Q1568" s="5"/>
      <c r="R1568" s="5"/>
      <c r="S1568" s="6"/>
      <c r="T1568" s="6"/>
      <c r="U1568" s="6"/>
      <c r="V1568" s="6"/>
      <c r="W1568" s="6"/>
      <c r="X1568" s="6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  <c r="HF1568" s="4"/>
      <c r="HG1568" s="4"/>
      <c r="HH1568" s="4"/>
      <c r="HI1568" s="4"/>
      <c r="HJ1568" s="4"/>
      <c r="HK1568" s="4"/>
      <c r="HL1568" s="4"/>
      <c r="HM1568" s="4"/>
    </row>
    <row r="1569" spans="1:221" ht="20" customHeight="1">
      <c r="A1569" s="3"/>
      <c r="B1569" s="2"/>
      <c r="C1569" s="3"/>
      <c r="D1569" s="3"/>
      <c r="E1569" s="3"/>
      <c r="F1569" s="3"/>
      <c r="G1569" s="3"/>
      <c r="H1569" s="4"/>
      <c r="I1569" s="4"/>
      <c r="J1569" s="114"/>
      <c r="K1569" s="20"/>
      <c r="L1569" s="5"/>
      <c r="M1569" s="5"/>
      <c r="N1569" s="5"/>
      <c r="O1569" s="5"/>
      <c r="P1569" s="5"/>
      <c r="Q1569" s="5"/>
      <c r="R1569" s="5"/>
      <c r="S1569" s="6"/>
      <c r="T1569" s="6"/>
      <c r="U1569" s="6"/>
      <c r="V1569" s="6"/>
      <c r="W1569" s="6"/>
      <c r="X1569" s="6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  <c r="HF1569" s="4"/>
      <c r="HG1569" s="4"/>
      <c r="HH1569" s="4"/>
      <c r="HI1569" s="4"/>
      <c r="HJ1569" s="4"/>
      <c r="HK1569" s="4"/>
      <c r="HL1569" s="4"/>
      <c r="HM1569" s="4"/>
    </row>
    <row r="1570" spans="1:221" ht="20" customHeight="1">
      <c r="A1570" s="3"/>
      <c r="B1570" s="2"/>
      <c r="C1570" s="3"/>
      <c r="D1570" s="3"/>
      <c r="E1570" s="3"/>
      <c r="F1570" s="3"/>
      <c r="G1570" s="3"/>
      <c r="H1570" s="4"/>
      <c r="I1570" s="4"/>
      <c r="J1570" s="114"/>
      <c r="K1570" s="20"/>
      <c r="L1570" s="5"/>
      <c r="M1570" s="5"/>
      <c r="N1570" s="5"/>
      <c r="O1570" s="5"/>
      <c r="P1570" s="5"/>
      <c r="Q1570" s="5"/>
      <c r="R1570" s="5"/>
      <c r="S1570" s="6"/>
      <c r="T1570" s="6"/>
      <c r="U1570" s="6"/>
      <c r="V1570" s="6"/>
      <c r="W1570" s="6"/>
      <c r="X1570" s="6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4"/>
      <c r="HG1570" s="4"/>
      <c r="HH1570" s="4"/>
      <c r="HI1570" s="4"/>
      <c r="HJ1570" s="4"/>
      <c r="HK1570" s="4"/>
      <c r="HL1570" s="4"/>
      <c r="HM1570" s="4"/>
    </row>
    <row r="1571" spans="1:221" ht="20" customHeight="1">
      <c r="A1571" s="3"/>
      <c r="B1571" s="2"/>
      <c r="C1571" s="3"/>
      <c r="D1571" s="3"/>
      <c r="E1571" s="3"/>
      <c r="F1571" s="3"/>
      <c r="G1571" s="3"/>
      <c r="H1571" s="4"/>
      <c r="I1571" s="4"/>
      <c r="J1571" s="114"/>
      <c r="K1571" s="20"/>
      <c r="L1571" s="5"/>
      <c r="M1571" s="5"/>
      <c r="N1571" s="5"/>
      <c r="O1571" s="5"/>
      <c r="P1571" s="5"/>
      <c r="Q1571" s="5"/>
      <c r="R1571" s="5"/>
      <c r="S1571" s="6"/>
      <c r="T1571" s="6"/>
      <c r="U1571" s="6"/>
      <c r="V1571" s="6"/>
      <c r="W1571" s="6"/>
      <c r="X1571" s="6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4"/>
      <c r="HG1571" s="4"/>
      <c r="HH1571" s="4"/>
      <c r="HI1571" s="4"/>
      <c r="HJ1571" s="4"/>
      <c r="HK1571" s="4"/>
      <c r="HL1571" s="4"/>
      <c r="HM1571" s="4"/>
    </row>
    <row r="1572" spans="1:221" ht="20" customHeight="1">
      <c r="A1572" s="3"/>
      <c r="B1572" s="2"/>
      <c r="C1572" s="3"/>
      <c r="D1572" s="3"/>
      <c r="E1572" s="3"/>
      <c r="F1572" s="3"/>
      <c r="G1572" s="3"/>
      <c r="H1572" s="4"/>
      <c r="I1572" s="4"/>
      <c r="J1572" s="114"/>
      <c r="K1572" s="20"/>
      <c r="L1572" s="5"/>
      <c r="M1572" s="5"/>
      <c r="N1572" s="5"/>
      <c r="O1572" s="5"/>
      <c r="P1572" s="5"/>
      <c r="Q1572" s="5"/>
      <c r="R1572" s="5"/>
      <c r="S1572" s="6"/>
      <c r="T1572" s="6"/>
      <c r="U1572" s="6"/>
      <c r="V1572" s="6"/>
      <c r="W1572" s="6"/>
      <c r="X1572" s="6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4"/>
      <c r="HA1572" s="4"/>
      <c r="HB1572" s="4"/>
      <c r="HC1572" s="4"/>
      <c r="HD1572" s="4"/>
      <c r="HE1572" s="4"/>
      <c r="HF1572" s="4"/>
      <c r="HG1572" s="4"/>
      <c r="HH1572" s="4"/>
      <c r="HI1572" s="4"/>
      <c r="HJ1572" s="4"/>
      <c r="HK1572" s="4"/>
      <c r="HL1572" s="4"/>
      <c r="HM1572" s="4"/>
    </row>
    <row r="1573" spans="1:221" ht="20" customHeight="1">
      <c r="A1573" s="3"/>
      <c r="B1573" s="2"/>
      <c r="C1573" s="3"/>
      <c r="D1573" s="3"/>
      <c r="E1573" s="3"/>
      <c r="F1573" s="3"/>
      <c r="G1573" s="3"/>
      <c r="H1573" s="4"/>
      <c r="I1573" s="4"/>
      <c r="J1573" s="114"/>
      <c r="K1573" s="20"/>
      <c r="L1573" s="5"/>
      <c r="M1573" s="5"/>
      <c r="N1573" s="5"/>
      <c r="O1573" s="5"/>
      <c r="P1573" s="5"/>
      <c r="Q1573" s="5"/>
      <c r="R1573" s="5"/>
      <c r="S1573" s="6"/>
      <c r="T1573" s="6"/>
      <c r="U1573" s="6"/>
      <c r="V1573" s="6"/>
      <c r="W1573" s="6"/>
      <c r="X1573" s="6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  <c r="HF1573" s="4"/>
      <c r="HG1573" s="4"/>
      <c r="HH1573" s="4"/>
      <c r="HI1573" s="4"/>
      <c r="HJ1573" s="4"/>
      <c r="HK1573" s="4"/>
      <c r="HL1573" s="4"/>
      <c r="HM1573" s="4"/>
    </row>
    <row r="1574" spans="1:221" ht="20" customHeight="1">
      <c r="A1574" s="3"/>
      <c r="B1574" s="2"/>
      <c r="C1574" s="3"/>
      <c r="D1574" s="3"/>
      <c r="E1574" s="3"/>
      <c r="F1574" s="3"/>
      <c r="G1574" s="3"/>
      <c r="H1574" s="4"/>
      <c r="I1574" s="4"/>
      <c r="J1574" s="114"/>
      <c r="K1574" s="20"/>
      <c r="L1574" s="5"/>
      <c r="M1574" s="5"/>
      <c r="N1574" s="5"/>
      <c r="O1574" s="5"/>
      <c r="P1574" s="5"/>
      <c r="Q1574" s="5"/>
      <c r="R1574" s="5"/>
      <c r="S1574" s="6"/>
      <c r="T1574" s="6"/>
      <c r="U1574" s="6"/>
      <c r="V1574" s="6"/>
      <c r="W1574" s="6"/>
      <c r="X1574" s="6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4"/>
      <c r="HG1574" s="4"/>
      <c r="HH1574" s="4"/>
      <c r="HI1574" s="4"/>
      <c r="HJ1574" s="4"/>
      <c r="HK1574" s="4"/>
      <c r="HL1574" s="4"/>
      <c r="HM1574" s="4"/>
    </row>
    <row r="1575" spans="1:221" ht="20" customHeight="1">
      <c r="A1575" s="3"/>
      <c r="B1575" s="2"/>
      <c r="C1575" s="3"/>
      <c r="D1575" s="3"/>
      <c r="E1575" s="3"/>
      <c r="F1575" s="3"/>
      <c r="G1575" s="3"/>
      <c r="H1575" s="4"/>
      <c r="I1575" s="4"/>
      <c r="J1575" s="114"/>
      <c r="K1575" s="20"/>
      <c r="L1575" s="5"/>
      <c r="M1575" s="5"/>
      <c r="N1575" s="5"/>
      <c r="O1575" s="5"/>
      <c r="P1575" s="5"/>
      <c r="Q1575" s="5"/>
      <c r="R1575" s="5"/>
      <c r="S1575" s="6"/>
      <c r="T1575" s="6"/>
      <c r="U1575" s="6"/>
      <c r="V1575" s="6"/>
      <c r="W1575" s="6"/>
      <c r="X1575" s="6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4"/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  <c r="HF1575" s="4"/>
      <c r="HG1575" s="4"/>
      <c r="HH1575" s="4"/>
      <c r="HI1575" s="4"/>
      <c r="HJ1575" s="4"/>
      <c r="HK1575" s="4"/>
      <c r="HL1575" s="4"/>
      <c r="HM1575" s="4"/>
    </row>
    <row r="1576" spans="1:221" ht="20" customHeight="1">
      <c r="A1576" s="3"/>
      <c r="B1576" s="2"/>
      <c r="C1576" s="3"/>
      <c r="D1576" s="3"/>
      <c r="E1576" s="3"/>
      <c r="F1576" s="3"/>
      <c r="G1576" s="3"/>
      <c r="H1576" s="4"/>
      <c r="I1576" s="4"/>
      <c r="J1576" s="114"/>
      <c r="K1576" s="20"/>
      <c r="L1576" s="5"/>
      <c r="M1576" s="5"/>
      <c r="N1576" s="5"/>
      <c r="O1576" s="5"/>
      <c r="P1576" s="5"/>
      <c r="Q1576" s="5"/>
      <c r="R1576" s="5"/>
      <c r="S1576" s="6"/>
      <c r="T1576" s="6"/>
      <c r="U1576" s="6"/>
      <c r="V1576" s="6"/>
      <c r="W1576" s="6"/>
      <c r="X1576" s="6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  <c r="HF1576" s="4"/>
      <c r="HG1576" s="4"/>
      <c r="HH1576" s="4"/>
      <c r="HI1576" s="4"/>
      <c r="HJ1576" s="4"/>
      <c r="HK1576" s="4"/>
      <c r="HL1576" s="4"/>
      <c r="HM1576" s="4"/>
    </row>
    <row r="1577" spans="1:221" ht="20" customHeight="1">
      <c r="A1577" s="3"/>
      <c r="B1577" s="2"/>
      <c r="C1577" s="3"/>
      <c r="D1577" s="3"/>
      <c r="E1577" s="3"/>
      <c r="F1577" s="3"/>
      <c r="G1577" s="3"/>
      <c r="H1577" s="4"/>
      <c r="I1577" s="4"/>
      <c r="J1577" s="114"/>
      <c r="K1577" s="20"/>
      <c r="L1577" s="5"/>
      <c r="M1577" s="5"/>
      <c r="N1577" s="5"/>
      <c r="O1577" s="5"/>
      <c r="P1577" s="5"/>
      <c r="Q1577" s="5"/>
      <c r="R1577" s="5"/>
      <c r="S1577" s="6"/>
      <c r="T1577" s="6"/>
      <c r="U1577" s="6"/>
      <c r="V1577" s="6"/>
      <c r="W1577" s="6"/>
      <c r="X1577" s="6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/>
      <c r="HD1577" s="4"/>
      <c r="HE1577" s="4"/>
      <c r="HF1577" s="4"/>
      <c r="HG1577" s="4"/>
      <c r="HH1577" s="4"/>
      <c r="HI1577" s="4"/>
      <c r="HJ1577" s="4"/>
      <c r="HK1577" s="4"/>
      <c r="HL1577" s="4"/>
      <c r="HM1577" s="4"/>
    </row>
    <row r="1578" spans="1:221" ht="20" customHeight="1">
      <c r="A1578" s="3"/>
      <c r="B1578" s="2"/>
      <c r="C1578" s="3"/>
      <c r="D1578" s="3"/>
      <c r="E1578" s="3"/>
      <c r="F1578" s="3"/>
      <c r="G1578" s="3"/>
      <c r="H1578" s="4"/>
      <c r="I1578" s="4"/>
      <c r="J1578" s="114"/>
      <c r="K1578" s="20"/>
      <c r="L1578" s="5"/>
      <c r="M1578" s="5"/>
      <c r="N1578" s="5"/>
      <c r="O1578" s="5"/>
      <c r="P1578" s="5"/>
      <c r="Q1578" s="5"/>
      <c r="R1578" s="5"/>
      <c r="S1578" s="6"/>
      <c r="T1578" s="6"/>
      <c r="U1578" s="6"/>
      <c r="V1578" s="6"/>
      <c r="W1578" s="6"/>
      <c r="X1578" s="6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/>
      <c r="HD1578" s="4"/>
      <c r="HE1578" s="4"/>
      <c r="HF1578" s="4"/>
      <c r="HG1578" s="4"/>
      <c r="HH1578" s="4"/>
      <c r="HI1578" s="4"/>
      <c r="HJ1578" s="4"/>
      <c r="HK1578" s="4"/>
      <c r="HL1578" s="4"/>
      <c r="HM1578" s="4"/>
    </row>
    <row r="1579" spans="1:221" ht="20" customHeight="1">
      <c r="A1579" s="3"/>
      <c r="B1579" s="2"/>
      <c r="C1579" s="3"/>
      <c r="D1579" s="3"/>
      <c r="E1579" s="3"/>
      <c r="F1579" s="3"/>
      <c r="G1579" s="3"/>
      <c r="H1579" s="4"/>
      <c r="I1579" s="4"/>
      <c r="J1579" s="114"/>
      <c r="K1579" s="20"/>
      <c r="L1579" s="5"/>
      <c r="M1579" s="5"/>
      <c r="N1579" s="5"/>
      <c r="O1579" s="5"/>
      <c r="P1579" s="5"/>
      <c r="Q1579" s="5"/>
      <c r="R1579" s="5"/>
      <c r="S1579" s="6"/>
      <c r="T1579" s="6"/>
      <c r="U1579" s="6"/>
      <c r="V1579" s="6"/>
      <c r="W1579" s="6"/>
      <c r="X1579" s="6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4"/>
      <c r="GZ1579" s="4"/>
      <c r="HA1579" s="4"/>
      <c r="HB1579" s="4"/>
      <c r="HC1579" s="4"/>
      <c r="HD1579" s="4"/>
      <c r="HE1579" s="4"/>
      <c r="HF1579" s="4"/>
      <c r="HG1579" s="4"/>
      <c r="HH1579" s="4"/>
      <c r="HI1579" s="4"/>
      <c r="HJ1579" s="4"/>
      <c r="HK1579" s="4"/>
      <c r="HL1579" s="4"/>
      <c r="HM1579" s="4"/>
    </row>
    <row r="1580" spans="1:221" ht="20" customHeight="1">
      <c r="A1580" s="3"/>
      <c r="B1580" s="2"/>
      <c r="C1580" s="3"/>
      <c r="D1580" s="3"/>
      <c r="E1580" s="3"/>
      <c r="F1580" s="3"/>
      <c r="G1580" s="3"/>
      <c r="H1580" s="4"/>
      <c r="I1580" s="4"/>
      <c r="J1580" s="114"/>
      <c r="K1580" s="20"/>
      <c r="L1580" s="5"/>
      <c r="M1580" s="5"/>
      <c r="N1580" s="5"/>
      <c r="O1580" s="5"/>
      <c r="P1580" s="5"/>
      <c r="Q1580" s="5"/>
      <c r="R1580" s="5"/>
      <c r="S1580" s="6"/>
      <c r="T1580" s="6"/>
      <c r="U1580" s="6"/>
      <c r="V1580" s="6"/>
      <c r="W1580" s="6"/>
      <c r="X1580" s="6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/>
      <c r="GY1580" s="4"/>
      <c r="GZ1580" s="4"/>
      <c r="HA1580" s="4"/>
      <c r="HB1580" s="4"/>
      <c r="HC1580" s="4"/>
      <c r="HD1580" s="4"/>
      <c r="HE1580" s="4"/>
      <c r="HF1580" s="4"/>
      <c r="HG1580" s="4"/>
      <c r="HH1580" s="4"/>
      <c r="HI1580" s="4"/>
      <c r="HJ1580" s="4"/>
      <c r="HK1580" s="4"/>
      <c r="HL1580" s="4"/>
      <c r="HM1580" s="4"/>
    </row>
    <row r="1581" spans="1:221" ht="20" customHeight="1">
      <c r="A1581" s="3"/>
      <c r="B1581" s="2"/>
      <c r="C1581" s="3"/>
      <c r="D1581" s="3"/>
      <c r="E1581" s="3"/>
      <c r="F1581" s="3"/>
      <c r="G1581" s="3"/>
      <c r="H1581" s="4"/>
      <c r="I1581" s="4"/>
      <c r="J1581" s="114"/>
      <c r="K1581" s="20"/>
      <c r="L1581" s="5"/>
      <c r="M1581" s="5"/>
      <c r="N1581" s="5"/>
      <c r="O1581" s="5"/>
      <c r="P1581" s="5"/>
      <c r="Q1581" s="5"/>
      <c r="R1581" s="5"/>
      <c r="S1581" s="6"/>
      <c r="T1581" s="6"/>
      <c r="U1581" s="6"/>
      <c r="V1581" s="6"/>
      <c r="W1581" s="6"/>
      <c r="X1581" s="6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  <c r="HG1581" s="4"/>
      <c r="HH1581" s="4"/>
      <c r="HI1581" s="4"/>
      <c r="HJ1581" s="4"/>
      <c r="HK1581" s="4"/>
      <c r="HL1581" s="4"/>
      <c r="HM1581" s="4"/>
    </row>
    <row r="1582" spans="1:221" ht="20" customHeight="1">
      <c r="A1582" s="3"/>
      <c r="B1582" s="2"/>
      <c r="C1582" s="3"/>
      <c r="D1582" s="3"/>
      <c r="E1582" s="3"/>
      <c r="F1582" s="3"/>
      <c r="G1582" s="3"/>
      <c r="H1582" s="4"/>
      <c r="I1582" s="4"/>
      <c r="J1582" s="114"/>
      <c r="K1582" s="20"/>
      <c r="L1582" s="5"/>
      <c r="M1582" s="5"/>
      <c r="N1582" s="5"/>
      <c r="O1582" s="5"/>
      <c r="P1582" s="5"/>
      <c r="Q1582" s="5"/>
      <c r="R1582" s="5"/>
      <c r="S1582" s="6"/>
      <c r="T1582" s="6"/>
      <c r="U1582" s="6"/>
      <c r="V1582" s="6"/>
      <c r="W1582" s="6"/>
      <c r="X1582" s="6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/>
      <c r="HD1582" s="4"/>
      <c r="HE1582" s="4"/>
      <c r="HF1582" s="4"/>
      <c r="HG1582" s="4"/>
      <c r="HH1582" s="4"/>
      <c r="HI1582" s="4"/>
      <c r="HJ1582" s="4"/>
      <c r="HK1582" s="4"/>
      <c r="HL1582" s="4"/>
      <c r="HM1582" s="4"/>
    </row>
    <row r="1583" spans="1:221" ht="20" customHeight="1">
      <c r="A1583" s="3"/>
      <c r="B1583" s="2"/>
      <c r="C1583" s="3"/>
      <c r="D1583" s="3"/>
      <c r="E1583" s="3"/>
      <c r="F1583" s="3"/>
      <c r="G1583" s="3"/>
      <c r="H1583" s="4"/>
      <c r="I1583" s="4"/>
      <c r="J1583" s="114"/>
      <c r="K1583" s="20"/>
      <c r="L1583" s="5"/>
      <c r="M1583" s="5"/>
      <c r="N1583" s="5"/>
      <c r="O1583" s="5"/>
      <c r="P1583" s="5"/>
      <c r="Q1583" s="5"/>
      <c r="R1583" s="5"/>
      <c r="S1583" s="6"/>
      <c r="T1583" s="6"/>
      <c r="U1583" s="6"/>
      <c r="V1583" s="6"/>
      <c r="W1583" s="6"/>
      <c r="X1583" s="6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/>
      <c r="HD1583" s="4"/>
      <c r="HE1583" s="4"/>
      <c r="HF1583" s="4"/>
      <c r="HG1583" s="4"/>
      <c r="HH1583" s="4"/>
      <c r="HI1583" s="4"/>
      <c r="HJ1583" s="4"/>
      <c r="HK1583" s="4"/>
      <c r="HL1583" s="4"/>
      <c r="HM1583" s="4"/>
    </row>
    <row r="1584" spans="1:221" ht="20" customHeight="1">
      <c r="A1584" s="3"/>
      <c r="B1584" s="2"/>
      <c r="C1584" s="3"/>
      <c r="D1584" s="3"/>
      <c r="E1584" s="3"/>
      <c r="F1584" s="3"/>
      <c r="G1584" s="3"/>
      <c r="H1584" s="4"/>
      <c r="I1584" s="4"/>
      <c r="J1584" s="114"/>
      <c r="K1584" s="20"/>
      <c r="L1584" s="5"/>
      <c r="M1584" s="5"/>
      <c r="N1584" s="5"/>
      <c r="O1584" s="5"/>
      <c r="P1584" s="5"/>
      <c r="Q1584" s="5"/>
      <c r="R1584" s="5"/>
      <c r="S1584" s="6"/>
      <c r="T1584" s="6"/>
      <c r="U1584" s="6"/>
      <c r="V1584" s="6"/>
      <c r="W1584" s="6"/>
      <c r="X1584" s="6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4"/>
      <c r="HG1584" s="4"/>
      <c r="HH1584" s="4"/>
      <c r="HI1584" s="4"/>
      <c r="HJ1584" s="4"/>
      <c r="HK1584" s="4"/>
      <c r="HL1584" s="4"/>
      <c r="HM1584" s="4"/>
    </row>
    <row r="1585" spans="1:221" ht="20" customHeight="1">
      <c r="A1585" s="3"/>
      <c r="B1585" s="2"/>
      <c r="C1585" s="3"/>
      <c r="D1585" s="3"/>
      <c r="E1585" s="3"/>
      <c r="F1585" s="3"/>
      <c r="G1585" s="3"/>
      <c r="H1585" s="4"/>
      <c r="I1585" s="4"/>
      <c r="J1585" s="114"/>
      <c r="K1585" s="20"/>
      <c r="L1585" s="5"/>
      <c r="M1585" s="5"/>
      <c r="N1585" s="5"/>
      <c r="O1585" s="5"/>
      <c r="P1585" s="5"/>
      <c r="Q1585" s="5"/>
      <c r="R1585" s="5"/>
      <c r="S1585" s="6"/>
      <c r="T1585" s="6"/>
      <c r="U1585" s="6"/>
      <c r="V1585" s="6"/>
      <c r="W1585" s="6"/>
      <c r="X1585" s="6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4"/>
      <c r="HG1585" s="4"/>
      <c r="HH1585" s="4"/>
      <c r="HI1585" s="4"/>
      <c r="HJ1585" s="4"/>
      <c r="HK1585" s="4"/>
      <c r="HL1585" s="4"/>
      <c r="HM1585" s="4"/>
    </row>
    <row r="1586" spans="1:221" ht="20" customHeight="1">
      <c r="A1586" s="3"/>
      <c r="B1586" s="2"/>
      <c r="C1586" s="3"/>
      <c r="D1586" s="3"/>
      <c r="E1586" s="3"/>
      <c r="F1586" s="3"/>
      <c r="G1586" s="3"/>
      <c r="H1586" s="4"/>
      <c r="I1586" s="4"/>
      <c r="J1586" s="114"/>
      <c r="K1586" s="20"/>
      <c r="L1586" s="5"/>
      <c r="M1586" s="5"/>
      <c r="N1586" s="5"/>
      <c r="O1586" s="5"/>
      <c r="P1586" s="5"/>
      <c r="Q1586" s="5"/>
      <c r="R1586" s="5"/>
      <c r="S1586" s="6"/>
      <c r="T1586" s="6"/>
      <c r="U1586" s="6"/>
      <c r="V1586" s="6"/>
      <c r="W1586" s="6"/>
      <c r="X1586" s="6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/>
      <c r="HD1586" s="4"/>
      <c r="HE1586" s="4"/>
      <c r="HF1586" s="4"/>
      <c r="HG1586" s="4"/>
      <c r="HH1586" s="4"/>
      <c r="HI1586" s="4"/>
      <c r="HJ1586" s="4"/>
      <c r="HK1586" s="4"/>
      <c r="HL1586" s="4"/>
      <c r="HM1586" s="4"/>
    </row>
    <row r="1587" spans="1:221" ht="20" customHeight="1">
      <c r="A1587" s="3"/>
      <c r="B1587" s="2"/>
      <c r="C1587" s="3"/>
      <c r="D1587" s="3"/>
      <c r="E1587" s="3"/>
      <c r="F1587" s="3"/>
      <c r="G1587" s="3"/>
      <c r="H1587" s="4"/>
      <c r="I1587" s="4"/>
      <c r="J1587" s="114"/>
      <c r="K1587" s="20"/>
      <c r="L1587" s="5"/>
      <c r="M1587" s="5"/>
      <c r="N1587" s="5"/>
      <c r="O1587" s="5"/>
      <c r="P1587" s="5"/>
      <c r="Q1587" s="5"/>
      <c r="R1587" s="5"/>
      <c r="S1587" s="6"/>
      <c r="T1587" s="6"/>
      <c r="U1587" s="6"/>
      <c r="V1587" s="6"/>
      <c r="W1587" s="6"/>
      <c r="X1587" s="6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/>
      <c r="HD1587" s="4"/>
      <c r="HE1587" s="4"/>
      <c r="HF1587" s="4"/>
      <c r="HG1587" s="4"/>
      <c r="HH1587" s="4"/>
      <c r="HI1587" s="4"/>
      <c r="HJ1587" s="4"/>
      <c r="HK1587" s="4"/>
      <c r="HL1587" s="4"/>
      <c r="HM1587" s="4"/>
    </row>
    <row r="1588" spans="1:221" ht="20" customHeight="1">
      <c r="A1588" s="3"/>
      <c r="B1588" s="2"/>
      <c r="C1588" s="3"/>
      <c r="D1588" s="3"/>
      <c r="E1588" s="3"/>
      <c r="F1588" s="3"/>
      <c r="G1588" s="3"/>
      <c r="H1588" s="4"/>
      <c r="I1588" s="4"/>
      <c r="J1588" s="114"/>
      <c r="K1588" s="20"/>
      <c r="L1588" s="5"/>
      <c r="M1588" s="5"/>
      <c r="N1588" s="5"/>
      <c r="O1588" s="5"/>
      <c r="P1588" s="5"/>
      <c r="Q1588" s="5"/>
      <c r="R1588" s="5"/>
      <c r="S1588" s="6"/>
      <c r="T1588" s="6"/>
      <c r="U1588" s="6"/>
      <c r="V1588" s="6"/>
      <c r="W1588" s="6"/>
      <c r="X1588" s="6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/>
      <c r="HD1588" s="4"/>
      <c r="HE1588" s="4"/>
      <c r="HF1588" s="4"/>
      <c r="HG1588" s="4"/>
      <c r="HH1588" s="4"/>
      <c r="HI1588" s="4"/>
      <c r="HJ1588" s="4"/>
      <c r="HK1588" s="4"/>
      <c r="HL1588" s="4"/>
      <c r="HM1588" s="4"/>
    </row>
    <row r="1589" spans="1:221" ht="20" customHeight="1">
      <c r="A1589" s="3"/>
      <c r="B1589" s="2"/>
      <c r="C1589" s="3"/>
      <c r="D1589" s="3"/>
      <c r="E1589" s="3"/>
      <c r="F1589" s="3"/>
      <c r="G1589" s="3"/>
      <c r="H1589" s="4"/>
      <c r="I1589" s="4"/>
      <c r="J1589" s="114"/>
      <c r="K1589" s="20"/>
      <c r="L1589" s="5"/>
      <c r="M1589" s="5"/>
      <c r="N1589" s="5"/>
      <c r="O1589" s="5"/>
      <c r="P1589" s="5"/>
      <c r="Q1589" s="5"/>
      <c r="R1589" s="5"/>
      <c r="S1589" s="6"/>
      <c r="T1589" s="6"/>
      <c r="U1589" s="6"/>
      <c r="V1589" s="6"/>
      <c r="W1589" s="6"/>
      <c r="X1589" s="6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/>
      <c r="HD1589" s="4"/>
      <c r="HE1589" s="4"/>
      <c r="HF1589" s="4"/>
      <c r="HG1589" s="4"/>
      <c r="HH1589" s="4"/>
      <c r="HI1589" s="4"/>
      <c r="HJ1589" s="4"/>
      <c r="HK1589" s="4"/>
      <c r="HL1589" s="4"/>
      <c r="HM1589" s="4"/>
    </row>
    <row r="1590" spans="1:221" ht="20" customHeight="1">
      <c r="A1590" s="3"/>
      <c r="B1590" s="2"/>
      <c r="C1590" s="3"/>
      <c r="D1590" s="3"/>
      <c r="E1590" s="3"/>
      <c r="F1590" s="3"/>
      <c r="G1590" s="3"/>
      <c r="H1590" s="4"/>
      <c r="I1590" s="4"/>
      <c r="J1590" s="114"/>
      <c r="K1590" s="20"/>
      <c r="L1590" s="5"/>
      <c r="M1590" s="5"/>
      <c r="N1590" s="5"/>
      <c r="O1590" s="5"/>
      <c r="P1590" s="5"/>
      <c r="Q1590" s="5"/>
      <c r="R1590" s="5"/>
      <c r="S1590" s="6"/>
      <c r="T1590" s="6"/>
      <c r="U1590" s="6"/>
      <c r="V1590" s="6"/>
      <c r="W1590" s="6"/>
      <c r="X1590" s="6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  <c r="HG1590" s="4"/>
      <c r="HH1590" s="4"/>
      <c r="HI1590" s="4"/>
      <c r="HJ1590" s="4"/>
      <c r="HK1590" s="4"/>
      <c r="HL1590" s="4"/>
      <c r="HM1590" s="4"/>
    </row>
    <row r="1591" spans="1:221" ht="20" customHeight="1">
      <c r="A1591" s="3"/>
      <c r="B1591" s="2"/>
      <c r="C1591" s="3"/>
      <c r="D1591" s="3"/>
      <c r="E1591" s="3"/>
      <c r="F1591" s="3"/>
      <c r="G1591" s="3"/>
      <c r="H1591" s="4"/>
      <c r="I1591" s="4"/>
      <c r="J1591" s="114"/>
      <c r="K1591" s="20"/>
      <c r="L1591" s="5"/>
      <c r="M1591" s="5"/>
      <c r="N1591" s="5"/>
      <c r="O1591" s="5"/>
      <c r="P1591" s="5"/>
      <c r="Q1591" s="5"/>
      <c r="R1591" s="5"/>
      <c r="S1591" s="6"/>
      <c r="T1591" s="6"/>
      <c r="U1591" s="6"/>
      <c r="V1591" s="6"/>
      <c r="W1591" s="6"/>
      <c r="X1591" s="6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  <c r="HG1591" s="4"/>
      <c r="HH1591" s="4"/>
      <c r="HI1591" s="4"/>
      <c r="HJ1591" s="4"/>
      <c r="HK1591" s="4"/>
      <c r="HL1591" s="4"/>
      <c r="HM1591" s="4"/>
    </row>
    <row r="1592" spans="1:221" ht="20" customHeight="1">
      <c r="A1592" s="3"/>
      <c r="B1592" s="2"/>
      <c r="C1592" s="3"/>
      <c r="D1592" s="3"/>
      <c r="E1592" s="3"/>
      <c r="F1592" s="3"/>
      <c r="G1592" s="3"/>
      <c r="H1592" s="4"/>
      <c r="I1592" s="4"/>
      <c r="J1592" s="114"/>
      <c r="K1592" s="20"/>
      <c r="L1592" s="5"/>
      <c r="M1592" s="5"/>
      <c r="N1592" s="5"/>
      <c r="O1592" s="5"/>
      <c r="P1592" s="5"/>
      <c r="Q1592" s="5"/>
      <c r="R1592" s="5"/>
      <c r="S1592" s="6"/>
      <c r="T1592" s="6"/>
      <c r="U1592" s="6"/>
      <c r="V1592" s="6"/>
      <c r="W1592" s="6"/>
      <c r="X1592" s="6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  <c r="HF1592" s="4"/>
      <c r="HG1592" s="4"/>
      <c r="HH1592" s="4"/>
      <c r="HI1592" s="4"/>
      <c r="HJ1592" s="4"/>
      <c r="HK1592" s="4"/>
      <c r="HL1592" s="4"/>
      <c r="HM1592" s="4"/>
    </row>
    <row r="1593" spans="1:221" ht="20" customHeight="1">
      <c r="A1593" s="3"/>
      <c r="B1593" s="2"/>
      <c r="C1593" s="3"/>
      <c r="D1593" s="3"/>
      <c r="E1593" s="3"/>
      <c r="F1593" s="3"/>
      <c r="G1593" s="3"/>
      <c r="H1593" s="4"/>
      <c r="I1593" s="4"/>
      <c r="J1593" s="114"/>
      <c r="K1593" s="20"/>
      <c r="L1593" s="5"/>
      <c r="M1593" s="5"/>
      <c r="N1593" s="5"/>
      <c r="O1593" s="5"/>
      <c r="P1593" s="5"/>
      <c r="Q1593" s="5"/>
      <c r="R1593" s="5"/>
      <c r="S1593" s="6"/>
      <c r="T1593" s="6"/>
      <c r="U1593" s="6"/>
      <c r="V1593" s="6"/>
      <c r="W1593" s="6"/>
      <c r="X1593" s="6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4"/>
      <c r="HG1593" s="4"/>
      <c r="HH1593" s="4"/>
      <c r="HI1593" s="4"/>
      <c r="HJ1593" s="4"/>
      <c r="HK1593" s="4"/>
      <c r="HL1593" s="4"/>
      <c r="HM1593" s="4"/>
    </row>
    <row r="1594" spans="1:221" ht="20" customHeight="1">
      <c r="A1594" s="3"/>
      <c r="B1594" s="2"/>
      <c r="C1594" s="3"/>
      <c r="D1594" s="3"/>
      <c r="E1594" s="3"/>
      <c r="F1594" s="3"/>
      <c r="G1594" s="3"/>
      <c r="H1594" s="4"/>
      <c r="I1594" s="4"/>
      <c r="J1594" s="114"/>
      <c r="K1594" s="20"/>
      <c r="L1594" s="5"/>
      <c r="M1594" s="5"/>
      <c r="N1594" s="5"/>
      <c r="O1594" s="5"/>
      <c r="P1594" s="5"/>
      <c r="Q1594" s="5"/>
      <c r="R1594" s="5"/>
      <c r="S1594" s="6"/>
      <c r="T1594" s="6"/>
      <c r="U1594" s="6"/>
      <c r="V1594" s="6"/>
      <c r="W1594" s="6"/>
      <c r="X1594" s="6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  <c r="HF1594" s="4"/>
      <c r="HG1594" s="4"/>
      <c r="HH1594" s="4"/>
      <c r="HI1594" s="4"/>
      <c r="HJ1594" s="4"/>
      <c r="HK1594" s="4"/>
      <c r="HL1594" s="4"/>
      <c r="HM1594" s="4"/>
    </row>
    <row r="1595" spans="1:221" ht="20" customHeight="1">
      <c r="A1595" s="3"/>
      <c r="B1595" s="2"/>
      <c r="C1595" s="3"/>
      <c r="D1595" s="3"/>
      <c r="E1595" s="3"/>
      <c r="F1595" s="3"/>
      <c r="G1595" s="3"/>
      <c r="H1595" s="4"/>
      <c r="I1595" s="4"/>
      <c r="J1595" s="114"/>
      <c r="K1595" s="20"/>
      <c r="L1595" s="5"/>
      <c r="M1595" s="5"/>
      <c r="N1595" s="5"/>
      <c r="O1595" s="5"/>
      <c r="P1595" s="5"/>
      <c r="Q1595" s="5"/>
      <c r="R1595" s="5"/>
      <c r="S1595" s="6"/>
      <c r="T1595" s="6"/>
      <c r="U1595" s="6"/>
      <c r="V1595" s="6"/>
      <c r="W1595" s="6"/>
      <c r="X1595" s="6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  <c r="HF1595" s="4"/>
      <c r="HG1595" s="4"/>
      <c r="HH1595" s="4"/>
      <c r="HI1595" s="4"/>
      <c r="HJ1595" s="4"/>
      <c r="HK1595" s="4"/>
      <c r="HL1595" s="4"/>
      <c r="HM1595" s="4"/>
    </row>
    <row r="1596" spans="1:221" ht="20" customHeight="1">
      <c r="A1596" s="3"/>
      <c r="B1596" s="2"/>
      <c r="C1596" s="3"/>
      <c r="D1596" s="3"/>
      <c r="E1596" s="3"/>
      <c r="F1596" s="3"/>
      <c r="G1596" s="3"/>
      <c r="H1596" s="4"/>
      <c r="I1596" s="4"/>
      <c r="J1596" s="114"/>
      <c r="K1596" s="20"/>
      <c r="L1596" s="5"/>
      <c r="M1596" s="5"/>
      <c r="N1596" s="5"/>
      <c r="O1596" s="5"/>
      <c r="P1596" s="5"/>
      <c r="Q1596" s="5"/>
      <c r="R1596" s="5"/>
      <c r="S1596" s="6"/>
      <c r="T1596" s="6"/>
      <c r="U1596" s="6"/>
      <c r="V1596" s="6"/>
      <c r="W1596" s="6"/>
      <c r="X1596" s="6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4"/>
      <c r="HG1596" s="4"/>
      <c r="HH1596" s="4"/>
      <c r="HI1596" s="4"/>
      <c r="HJ1596" s="4"/>
      <c r="HK1596" s="4"/>
      <c r="HL1596" s="4"/>
      <c r="HM1596" s="4"/>
    </row>
    <row r="1597" spans="1:221" ht="20" customHeight="1">
      <c r="A1597" s="3"/>
      <c r="B1597" s="2"/>
      <c r="C1597" s="3"/>
      <c r="D1597" s="3"/>
      <c r="E1597" s="3"/>
      <c r="F1597" s="3"/>
      <c r="G1597" s="3"/>
      <c r="H1597" s="4"/>
      <c r="I1597" s="4"/>
      <c r="J1597" s="114"/>
      <c r="K1597" s="20"/>
      <c r="L1597" s="5"/>
      <c r="M1597" s="5"/>
      <c r="N1597" s="5"/>
      <c r="O1597" s="5"/>
      <c r="P1597" s="5"/>
      <c r="Q1597" s="5"/>
      <c r="R1597" s="5"/>
      <c r="S1597" s="6"/>
      <c r="T1597" s="6"/>
      <c r="U1597" s="6"/>
      <c r="V1597" s="6"/>
      <c r="W1597" s="6"/>
      <c r="X1597" s="6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4"/>
      <c r="HG1597" s="4"/>
      <c r="HH1597" s="4"/>
      <c r="HI1597" s="4"/>
      <c r="HJ1597" s="4"/>
      <c r="HK1597" s="4"/>
      <c r="HL1597" s="4"/>
      <c r="HM1597" s="4"/>
    </row>
    <row r="1598" spans="1:221" ht="20" customHeight="1">
      <c r="A1598" s="3"/>
      <c r="B1598" s="2"/>
      <c r="C1598" s="3"/>
      <c r="D1598" s="3"/>
      <c r="E1598" s="3"/>
      <c r="F1598" s="3"/>
      <c r="G1598" s="3"/>
      <c r="H1598" s="4"/>
      <c r="I1598" s="4"/>
      <c r="J1598" s="114"/>
      <c r="K1598" s="20"/>
      <c r="L1598" s="5"/>
      <c r="M1598" s="5"/>
      <c r="N1598" s="5"/>
      <c r="O1598" s="5"/>
      <c r="P1598" s="5"/>
      <c r="Q1598" s="5"/>
      <c r="R1598" s="5"/>
      <c r="S1598" s="6"/>
      <c r="T1598" s="6"/>
      <c r="U1598" s="6"/>
      <c r="V1598" s="6"/>
      <c r="W1598" s="6"/>
      <c r="X1598" s="6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  <c r="HF1598" s="4"/>
      <c r="HG1598" s="4"/>
      <c r="HH1598" s="4"/>
      <c r="HI1598" s="4"/>
      <c r="HJ1598" s="4"/>
      <c r="HK1598" s="4"/>
      <c r="HL1598" s="4"/>
      <c r="HM1598" s="4"/>
    </row>
    <row r="1599" spans="1:221" ht="20" customHeight="1">
      <c r="A1599" s="3"/>
      <c r="B1599" s="2"/>
      <c r="C1599" s="3"/>
      <c r="D1599" s="3"/>
      <c r="E1599" s="3"/>
      <c r="F1599" s="3"/>
      <c r="G1599" s="3"/>
      <c r="H1599" s="4"/>
      <c r="I1599" s="4"/>
      <c r="J1599" s="114"/>
      <c r="K1599" s="20"/>
      <c r="L1599" s="5"/>
      <c r="M1599" s="5"/>
      <c r="N1599" s="5"/>
      <c r="O1599" s="5"/>
      <c r="P1599" s="5"/>
      <c r="Q1599" s="5"/>
      <c r="R1599" s="5"/>
      <c r="S1599" s="6"/>
      <c r="T1599" s="6"/>
      <c r="U1599" s="6"/>
      <c r="V1599" s="6"/>
      <c r="W1599" s="6"/>
      <c r="X1599" s="6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  <c r="HF1599" s="4"/>
      <c r="HG1599" s="4"/>
      <c r="HH1599" s="4"/>
      <c r="HI1599" s="4"/>
      <c r="HJ1599" s="4"/>
      <c r="HK1599" s="4"/>
      <c r="HL1599" s="4"/>
      <c r="HM1599" s="4"/>
    </row>
    <row r="1600" spans="1:221" ht="20" customHeight="1">
      <c r="A1600" s="3"/>
      <c r="B1600" s="2"/>
      <c r="C1600" s="3"/>
      <c r="D1600" s="3"/>
      <c r="E1600" s="3"/>
      <c r="F1600" s="3"/>
      <c r="G1600" s="3"/>
      <c r="H1600" s="4"/>
      <c r="I1600" s="4"/>
      <c r="J1600" s="114"/>
      <c r="K1600" s="20"/>
      <c r="L1600" s="5"/>
      <c r="M1600" s="5"/>
      <c r="N1600" s="5"/>
      <c r="O1600" s="5"/>
      <c r="P1600" s="5"/>
      <c r="Q1600" s="5"/>
      <c r="R1600" s="5"/>
      <c r="S1600" s="6"/>
      <c r="T1600" s="6"/>
      <c r="U1600" s="6"/>
      <c r="V1600" s="6"/>
      <c r="W1600" s="6"/>
      <c r="X1600" s="6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4"/>
      <c r="GV1600" s="4"/>
      <c r="GW1600" s="4"/>
      <c r="GX1600" s="4"/>
      <c r="GY1600" s="4"/>
      <c r="GZ1600" s="4"/>
      <c r="HA1600" s="4"/>
      <c r="HB1600" s="4"/>
      <c r="HC1600" s="4"/>
      <c r="HD1600" s="4"/>
      <c r="HE1600" s="4"/>
      <c r="HF1600" s="4"/>
      <c r="HG1600" s="4"/>
      <c r="HH1600" s="4"/>
      <c r="HI1600" s="4"/>
      <c r="HJ1600" s="4"/>
      <c r="HK1600" s="4"/>
      <c r="HL1600" s="4"/>
      <c r="HM1600" s="4"/>
    </row>
    <row r="1601" spans="1:221" ht="20" customHeight="1">
      <c r="A1601" s="3"/>
      <c r="B1601" s="2"/>
      <c r="C1601" s="3"/>
      <c r="D1601" s="3"/>
      <c r="E1601" s="3"/>
      <c r="F1601" s="3"/>
      <c r="G1601" s="3"/>
      <c r="H1601" s="4"/>
      <c r="I1601" s="4"/>
      <c r="J1601" s="114"/>
      <c r="K1601" s="20"/>
      <c r="L1601" s="5"/>
      <c r="M1601" s="5"/>
      <c r="N1601" s="5"/>
      <c r="O1601" s="5"/>
      <c r="P1601" s="5"/>
      <c r="Q1601" s="5"/>
      <c r="R1601" s="5"/>
      <c r="S1601" s="6"/>
      <c r="T1601" s="6"/>
      <c r="U1601" s="6"/>
      <c r="V1601" s="6"/>
      <c r="W1601" s="6"/>
      <c r="X1601" s="6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4"/>
      <c r="GV1601" s="4"/>
      <c r="GW1601" s="4"/>
      <c r="GX1601" s="4"/>
      <c r="GY1601" s="4"/>
      <c r="GZ1601" s="4"/>
      <c r="HA1601" s="4"/>
      <c r="HB1601" s="4"/>
      <c r="HC1601" s="4"/>
      <c r="HD1601" s="4"/>
      <c r="HE1601" s="4"/>
      <c r="HF1601" s="4"/>
      <c r="HG1601" s="4"/>
      <c r="HH1601" s="4"/>
      <c r="HI1601" s="4"/>
      <c r="HJ1601" s="4"/>
      <c r="HK1601" s="4"/>
      <c r="HL1601" s="4"/>
      <c r="HM1601" s="4"/>
    </row>
    <row r="1602" spans="1:221" ht="20" customHeight="1">
      <c r="A1602" s="3"/>
      <c r="B1602" s="2"/>
      <c r="C1602" s="3"/>
      <c r="D1602" s="3"/>
      <c r="E1602" s="3"/>
      <c r="F1602" s="3"/>
      <c r="G1602" s="3"/>
      <c r="H1602" s="4"/>
      <c r="I1602" s="4"/>
      <c r="J1602" s="114"/>
      <c r="K1602" s="20"/>
      <c r="L1602" s="5"/>
      <c r="M1602" s="5"/>
      <c r="N1602" s="5"/>
      <c r="O1602" s="5"/>
      <c r="P1602" s="5"/>
      <c r="Q1602" s="5"/>
      <c r="R1602" s="5"/>
      <c r="S1602" s="6"/>
      <c r="T1602" s="6"/>
      <c r="U1602" s="6"/>
      <c r="V1602" s="6"/>
      <c r="W1602" s="6"/>
      <c r="X1602" s="6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/>
      <c r="HB1602" s="4"/>
      <c r="HC1602" s="4"/>
      <c r="HD1602" s="4"/>
      <c r="HE1602" s="4"/>
      <c r="HF1602" s="4"/>
      <c r="HG1602" s="4"/>
      <c r="HH1602" s="4"/>
      <c r="HI1602" s="4"/>
      <c r="HJ1602" s="4"/>
      <c r="HK1602" s="4"/>
      <c r="HL1602" s="4"/>
      <c r="HM1602" s="4"/>
    </row>
    <row r="1603" spans="1:221" ht="20" customHeight="1">
      <c r="A1603" s="3"/>
      <c r="B1603" s="2"/>
      <c r="C1603" s="3"/>
      <c r="D1603" s="3"/>
      <c r="E1603" s="3"/>
      <c r="F1603" s="3"/>
      <c r="G1603" s="3"/>
      <c r="H1603" s="4"/>
      <c r="I1603" s="4"/>
      <c r="J1603" s="114"/>
      <c r="K1603" s="20"/>
      <c r="L1603" s="5"/>
      <c r="M1603" s="5"/>
      <c r="N1603" s="5"/>
      <c r="O1603" s="5"/>
      <c r="P1603" s="5"/>
      <c r="Q1603" s="5"/>
      <c r="R1603" s="5"/>
      <c r="S1603" s="6"/>
      <c r="T1603" s="6"/>
      <c r="U1603" s="6"/>
      <c r="V1603" s="6"/>
      <c r="W1603" s="6"/>
      <c r="X1603" s="6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4"/>
      <c r="GV1603" s="4"/>
      <c r="GW1603" s="4"/>
      <c r="GX1603" s="4"/>
      <c r="GY1603" s="4"/>
      <c r="GZ1603" s="4"/>
      <c r="HA1603" s="4"/>
      <c r="HB1603" s="4"/>
      <c r="HC1603" s="4"/>
      <c r="HD1603" s="4"/>
      <c r="HE1603" s="4"/>
      <c r="HF1603" s="4"/>
      <c r="HG1603" s="4"/>
      <c r="HH1603" s="4"/>
      <c r="HI1603" s="4"/>
      <c r="HJ1603" s="4"/>
      <c r="HK1603" s="4"/>
      <c r="HL1603" s="4"/>
      <c r="HM1603" s="4"/>
    </row>
    <row r="1604" spans="1:221" ht="20" customHeight="1">
      <c r="A1604" s="3"/>
      <c r="B1604" s="2"/>
      <c r="C1604" s="3"/>
      <c r="D1604" s="3"/>
      <c r="E1604" s="3"/>
      <c r="F1604" s="3"/>
      <c r="G1604" s="3"/>
      <c r="H1604" s="4"/>
      <c r="I1604" s="4"/>
      <c r="J1604" s="114"/>
      <c r="K1604" s="20"/>
      <c r="L1604" s="5"/>
      <c r="M1604" s="5"/>
      <c r="N1604" s="5"/>
      <c r="O1604" s="5"/>
      <c r="P1604" s="5"/>
      <c r="Q1604" s="5"/>
      <c r="R1604" s="5"/>
      <c r="S1604" s="6"/>
      <c r="T1604" s="6"/>
      <c r="U1604" s="6"/>
      <c r="V1604" s="6"/>
      <c r="W1604" s="6"/>
      <c r="X1604" s="6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  <c r="HF1604" s="4"/>
      <c r="HG1604" s="4"/>
      <c r="HH1604" s="4"/>
      <c r="HI1604" s="4"/>
      <c r="HJ1604" s="4"/>
      <c r="HK1604" s="4"/>
      <c r="HL1604" s="4"/>
      <c r="HM1604" s="4"/>
    </row>
    <row r="1605" spans="1:221" ht="20" customHeight="1">
      <c r="A1605" s="3"/>
      <c r="B1605" s="2"/>
      <c r="C1605" s="3"/>
      <c r="D1605" s="3"/>
      <c r="E1605" s="3"/>
      <c r="F1605" s="3"/>
      <c r="G1605" s="3"/>
      <c r="H1605" s="4"/>
      <c r="I1605" s="4"/>
      <c r="J1605" s="114"/>
      <c r="K1605" s="20"/>
      <c r="L1605" s="5"/>
      <c r="M1605" s="5"/>
      <c r="N1605" s="5"/>
      <c r="O1605" s="5"/>
      <c r="P1605" s="5"/>
      <c r="Q1605" s="5"/>
      <c r="R1605" s="5"/>
      <c r="S1605" s="6"/>
      <c r="T1605" s="6"/>
      <c r="U1605" s="6"/>
      <c r="V1605" s="6"/>
      <c r="W1605" s="6"/>
      <c r="X1605" s="6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/>
      <c r="HD1605" s="4"/>
      <c r="HE1605" s="4"/>
      <c r="HF1605" s="4"/>
      <c r="HG1605" s="4"/>
      <c r="HH1605" s="4"/>
      <c r="HI1605" s="4"/>
      <c r="HJ1605" s="4"/>
      <c r="HK1605" s="4"/>
      <c r="HL1605" s="4"/>
      <c r="HM1605" s="4"/>
    </row>
    <row r="1606" spans="1:221" ht="20" customHeight="1">
      <c r="A1606" s="3"/>
      <c r="B1606" s="2"/>
      <c r="C1606" s="3"/>
      <c r="D1606" s="3"/>
      <c r="E1606" s="3"/>
      <c r="F1606" s="3"/>
      <c r="G1606" s="3"/>
      <c r="H1606" s="4"/>
      <c r="I1606" s="4"/>
      <c r="J1606" s="114"/>
      <c r="K1606" s="20"/>
      <c r="L1606" s="5"/>
      <c r="M1606" s="5"/>
      <c r="N1606" s="5"/>
      <c r="O1606" s="5"/>
      <c r="P1606" s="5"/>
      <c r="Q1606" s="5"/>
      <c r="R1606" s="5"/>
      <c r="S1606" s="6"/>
      <c r="T1606" s="6"/>
      <c r="U1606" s="6"/>
      <c r="V1606" s="6"/>
      <c r="W1606" s="6"/>
      <c r="X1606" s="6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  <c r="HF1606" s="4"/>
      <c r="HG1606" s="4"/>
      <c r="HH1606" s="4"/>
      <c r="HI1606" s="4"/>
      <c r="HJ1606" s="4"/>
      <c r="HK1606" s="4"/>
      <c r="HL1606" s="4"/>
      <c r="HM1606" s="4"/>
    </row>
    <row r="1607" spans="1:221" ht="20" customHeight="1">
      <c r="A1607" s="3"/>
      <c r="B1607" s="2"/>
      <c r="C1607" s="3"/>
      <c r="D1607" s="3"/>
      <c r="E1607" s="3"/>
      <c r="F1607" s="3"/>
      <c r="G1607" s="3"/>
      <c r="H1607" s="4"/>
      <c r="I1607" s="4"/>
      <c r="J1607" s="114"/>
      <c r="K1607" s="20"/>
      <c r="L1607" s="5"/>
      <c r="M1607" s="5"/>
      <c r="N1607" s="5"/>
      <c r="O1607" s="5"/>
      <c r="P1607" s="5"/>
      <c r="Q1607" s="5"/>
      <c r="R1607" s="5"/>
      <c r="S1607" s="6"/>
      <c r="T1607" s="6"/>
      <c r="U1607" s="6"/>
      <c r="V1607" s="6"/>
      <c r="W1607" s="6"/>
      <c r="X1607" s="6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  <c r="HF1607" s="4"/>
      <c r="HG1607" s="4"/>
      <c r="HH1607" s="4"/>
      <c r="HI1607" s="4"/>
      <c r="HJ1607" s="4"/>
      <c r="HK1607" s="4"/>
      <c r="HL1607" s="4"/>
      <c r="HM1607" s="4"/>
    </row>
    <row r="1608" spans="1:221" ht="20" customHeight="1">
      <c r="A1608" s="3"/>
      <c r="B1608" s="2"/>
      <c r="C1608" s="3"/>
      <c r="D1608" s="3"/>
      <c r="E1608" s="3"/>
      <c r="F1608" s="3"/>
      <c r="G1608" s="3"/>
      <c r="H1608" s="4"/>
      <c r="I1608" s="4"/>
      <c r="J1608" s="114"/>
      <c r="K1608" s="20"/>
      <c r="L1608" s="5"/>
      <c r="M1608" s="5"/>
      <c r="N1608" s="5"/>
      <c r="O1608" s="5"/>
      <c r="P1608" s="5"/>
      <c r="Q1608" s="5"/>
      <c r="R1608" s="5"/>
      <c r="S1608" s="6"/>
      <c r="T1608" s="6"/>
      <c r="U1608" s="6"/>
      <c r="V1608" s="6"/>
      <c r="W1608" s="6"/>
      <c r="X1608" s="6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  <c r="HF1608" s="4"/>
      <c r="HG1608" s="4"/>
      <c r="HH1608" s="4"/>
      <c r="HI1608" s="4"/>
      <c r="HJ1608" s="4"/>
      <c r="HK1608" s="4"/>
      <c r="HL1608" s="4"/>
      <c r="HM1608" s="4"/>
    </row>
    <row r="1609" spans="1:221" ht="20" customHeight="1">
      <c r="A1609" s="3"/>
      <c r="B1609" s="2"/>
      <c r="C1609" s="3"/>
      <c r="D1609" s="3"/>
      <c r="E1609" s="3"/>
      <c r="F1609" s="3"/>
      <c r="G1609" s="3"/>
      <c r="H1609" s="4"/>
      <c r="I1609" s="4"/>
      <c r="J1609" s="114"/>
      <c r="K1609" s="20"/>
      <c r="L1609" s="5"/>
      <c r="M1609" s="5"/>
      <c r="N1609" s="5"/>
      <c r="O1609" s="5"/>
      <c r="P1609" s="5"/>
      <c r="Q1609" s="5"/>
      <c r="R1609" s="5"/>
      <c r="S1609" s="6"/>
      <c r="T1609" s="6"/>
      <c r="U1609" s="6"/>
      <c r="V1609" s="6"/>
      <c r="W1609" s="6"/>
      <c r="X1609" s="6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4"/>
      <c r="HE1609" s="4"/>
      <c r="HF1609" s="4"/>
      <c r="HG1609" s="4"/>
      <c r="HH1609" s="4"/>
      <c r="HI1609" s="4"/>
      <c r="HJ1609" s="4"/>
      <c r="HK1609" s="4"/>
      <c r="HL1609" s="4"/>
      <c r="HM1609" s="4"/>
    </row>
    <row r="1610" spans="1:221" ht="20" customHeight="1">
      <c r="A1610" s="3"/>
      <c r="B1610" s="2"/>
      <c r="C1610" s="3"/>
      <c r="D1610" s="3"/>
      <c r="E1610" s="3"/>
      <c r="F1610" s="3"/>
      <c r="G1610" s="3"/>
      <c r="H1610" s="4"/>
      <c r="I1610" s="4"/>
      <c r="J1610" s="114"/>
      <c r="K1610" s="20"/>
      <c r="L1610" s="5"/>
      <c r="M1610" s="5"/>
      <c r="N1610" s="5"/>
      <c r="O1610" s="5"/>
      <c r="P1610" s="5"/>
      <c r="Q1610" s="5"/>
      <c r="R1610" s="5"/>
      <c r="S1610" s="6"/>
      <c r="T1610" s="6"/>
      <c r="U1610" s="6"/>
      <c r="V1610" s="6"/>
      <c r="W1610" s="6"/>
      <c r="X1610" s="6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4"/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  <c r="HF1610" s="4"/>
      <c r="HG1610" s="4"/>
      <c r="HH1610" s="4"/>
      <c r="HI1610" s="4"/>
      <c r="HJ1610" s="4"/>
      <c r="HK1610" s="4"/>
      <c r="HL1610" s="4"/>
      <c r="HM1610" s="4"/>
    </row>
    <row r="1611" spans="1:221" ht="20" customHeight="1">
      <c r="A1611" s="3"/>
      <c r="B1611" s="2"/>
      <c r="C1611" s="3"/>
      <c r="D1611" s="3"/>
      <c r="E1611" s="3"/>
      <c r="F1611" s="3"/>
      <c r="G1611" s="3"/>
      <c r="H1611" s="4"/>
      <c r="I1611" s="4"/>
      <c r="J1611" s="114"/>
      <c r="K1611" s="20"/>
      <c r="L1611" s="5"/>
      <c r="M1611" s="5"/>
      <c r="N1611" s="5"/>
      <c r="O1611" s="5"/>
      <c r="P1611" s="5"/>
      <c r="Q1611" s="5"/>
      <c r="R1611" s="5"/>
      <c r="S1611" s="6"/>
      <c r="T1611" s="6"/>
      <c r="U1611" s="6"/>
      <c r="V1611" s="6"/>
      <c r="W1611" s="6"/>
      <c r="X1611" s="6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4"/>
      <c r="HG1611" s="4"/>
      <c r="HH1611" s="4"/>
      <c r="HI1611" s="4"/>
      <c r="HJ1611" s="4"/>
      <c r="HK1611" s="4"/>
      <c r="HL1611" s="4"/>
      <c r="HM1611" s="4"/>
    </row>
    <row r="1612" spans="1:221" ht="20" customHeight="1">
      <c r="A1612" s="3"/>
      <c r="B1612" s="2"/>
      <c r="C1612" s="3"/>
      <c r="D1612" s="3"/>
      <c r="E1612" s="3"/>
      <c r="F1612" s="3"/>
      <c r="G1612" s="3"/>
      <c r="H1612" s="4"/>
      <c r="I1612" s="4"/>
      <c r="J1612" s="114"/>
      <c r="K1612" s="20"/>
      <c r="L1612" s="5"/>
      <c r="M1612" s="5"/>
      <c r="N1612" s="5"/>
      <c r="O1612" s="5"/>
      <c r="P1612" s="5"/>
      <c r="Q1612" s="5"/>
      <c r="R1612" s="5"/>
      <c r="S1612" s="6"/>
      <c r="T1612" s="6"/>
      <c r="U1612" s="6"/>
      <c r="V1612" s="6"/>
      <c r="W1612" s="6"/>
      <c r="X1612" s="6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  <c r="HF1612" s="4"/>
      <c r="HG1612" s="4"/>
      <c r="HH1612" s="4"/>
      <c r="HI1612" s="4"/>
      <c r="HJ1612" s="4"/>
      <c r="HK1612" s="4"/>
      <c r="HL1612" s="4"/>
      <c r="HM1612" s="4"/>
    </row>
    <row r="1613" spans="1:221" ht="20" customHeight="1">
      <c r="A1613" s="3"/>
      <c r="B1613" s="2"/>
      <c r="C1613" s="3"/>
      <c r="D1613" s="3"/>
      <c r="E1613" s="3"/>
      <c r="F1613" s="3"/>
      <c r="G1613" s="3"/>
      <c r="H1613" s="4"/>
      <c r="I1613" s="4"/>
      <c r="J1613" s="114"/>
      <c r="K1613" s="20"/>
      <c r="L1613" s="5"/>
      <c r="M1613" s="5"/>
      <c r="N1613" s="5"/>
      <c r="O1613" s="5"/>
      <c r="P1613" s="5"/>
      <c r="Q1613" s="5"/>
      <c r="R1613" s="5"/>
      <c r="S1613" s="6"/>
      <c r="T1613" s="6"/>
      <c r="U1613" s="6"/>
      <c r="V1613" s="6"/>
      <c r="W1613" s="6"/>
      <c r="X1613" s="6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  <c r="HG1613" s="4"/>
      <c r="HH1613" s="4"/>
      <c r="HI1613" s="4"/>
      <c r="HJ1613" s="4"/>
      <c r="HK1613" s="4"/>
      <c r="HL1613" s="4"/>
      <c r="HM1613" s="4"/>
    </row>
    <row r="1614" spans="1:221" ht="20" customHeight="1">
      <c r="A1614" s="3"/>
      <c r="B1614" s="2"/>
      <c r="C1614" s="3"/>
      <c r="D1614" s="3"/>
      <c r="E1614" s="3"/>
      <c r="F1614" s="3"/>
      <c r="G1614" s="3"/>
      <c r="H1614" s="4"/>
      <c r="I1614" s="4"/>
      <c r="J1614" s="114"/>
      <c r="K1614" s="20"/>
      <c r="L1614" s="5"/>
      <c r="M1614" s="5"/>
      <c r="N1614" s="5"/>
      <c r="O1614" s="5"/>
      <c r="P1614" s="5"/>
      <c r="Q1614" s="5"/>
      <c r="R1614" s="5"/>
      <c r="S1614" s="6"/>
      <c r="T1614" s="6"/>
      <c r="U1614" s="6"/>
      <c r="V1614" s="6"/>
      <c r="W1614" s="6"/>
      <c r="X1614" s="6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  <c r="HG1614" s="4"/>
      <c r="HH1614" s="4"/>
      <c r="HI1614" s="4"/>
      <c r="HJ1614" s="4"/>
      <c r="HK1614" s="4"/>
      <c r="HL1614" s="4"/>
      <c r="HM1614" s="4"/>
    </row>
    <row r="1615" spans="1:221" ht="20" customHeight="1">
      <c r="A1615" s="3"/>
      <c r="B1615" s="2"/>
      <c r="C1615" s="3"/>
      <c r="D1615" s="3"/>
      <c r="E1615" s="3"/>
      <c r="F1615" s="3"/>
      <c r="G1615" s="3"/>
      <c r="H1615" s="4"/>
      <c r="I1615" s="4"/>
      <c r="J1615" s="114"/>
      <c r="K1615" s="20"/>
      <c r="L1615" s="5"/>
      <c r="M1615" s="5"/>
      <c r="N1615" s="5"/>
      <c r="O1615" s="5"/>
      <c r="P1615" s="5"/>
      <c r="Q1615" s="5"/>
      <c r="R1615" s="5"/>
      <c r="S1615" s="6"/>
      <c r="T1615" s="6"/>
      <c r="U1615" s="6"/>
      <c r="V1615" s="6"/>
      <c r="W1615" s="6"/>
      <c r="X1615" s="6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  <c r="HG1615" s="4"/>
      <c r="HH1615" s="4"/>
      <c r="HI1615" s="4"/>
      <c r="HJ1615" s="4"/>
      <c r="HK1615" s="4"/>
      <c r="HL1615" s="4"/>
      <c r="HM1615" s="4"/>
    </row>
    <row r="1616" spans="1:221" ht="20" customHeight="1">
      <c r="A1616" s="3"/>
      <c r="B1616" s="2"/>
      <c r="C1616" s="3"/>
      <c r="D1616" s="3"/>
      <c r="E1616" s="3"/>
      <c r="F1616" s="3"/>
      <c r="G1616" s="3"/>
      <c r="H1616" s="4"/>
      <c r="I1616" s="4"/>
      <c r="J1616" s="114"/>
      <c r="K1616" s="20"/>
      <c r="L1616" s="5"/>
      <c r="M1616" s="5"/>
      <c r="N1616" s="5"/>
      <c r="O1616" s="5"/>
      <c r="P1616" s="5"/>
      <c r="Q1616" s="5"/>
      <c r="R1616" s="5"/>
      <c r="S1616" s="6"/>
      <c r="T1616" s="6"/>
      <c r="U1616" s="6"/>
      <c r="V1616" s="6"/>
      <c r="W1616" s="6"/>
      <c r="X1616" s="6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  <c r="HG1616" s="4"/>
      <c r="HH1616" s="4"/>
      <c r="HI1616" s="4"/>
      <c r="HJ1616" s="4"/>
      <c r="HK1616" s="4"/>
      <c r="HL1616" s="4"/>
      <c r="HM1616" s="4"/>
    </row>
    <row r="1617" spans="1:221" ht="20" customHeight="1">
      <c r="A1617" s="3"/>
      <c r="B1617" s="2"/>
      <c r="C1617" s="3"/>
      <c r="D1617" s="3"/>
      <c r="E1617" s="3"/>
      <c r="F1617" s="3"/>
      <c r="G1617" s="3"/>
      <c r="H1617" s="4"/>
      <c r="I1617" s="4"/>
      <c r="J1617" s="114"/>
      <c r="K1617" s="20"/>
      <c r="L1617" s="5"/>
      <c r="M1617" s="5"/>
      <c r="N1617" s="5"/>
      <c r="O1617" s="5"/>
      <c r="P1617" s="5"/>
      <c r="Q1617" s="5"/>
      <c r="R1617" s="5"/>
      <c r="S1617" s="6"/>
      <c r="T1617" s="6"/>
      <c r="U1617" s="6"/>
      <c r="V1617" s="6"/>
      <c r="W1617" s="6"/>
      <c r="X1617" s="6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  <c r="HG1617" s="4"/>
      <c r="HH1617" s="4"/>
      <c r="HI1617" s="4"/>
      <c r="HJ1617" s="4"/>
      <c r="HK1617" s="4"/>
      <c r="HL1617" s="4"/>
      <c r="HM1617" s="4"/>
    </row>
    <row r="1618" spans="1:221" ht="20" customHeight="1">
      <c r="A1618" s="3"/>
      <c r="B1618" s="2"/>
      <c r="C1618" s="3"/>
      <c r="D1618" s="3"/>
      <c r="E1618" s="3"/>
      <c r="F1618" s="3"/>
      <c r="G1618" s="3"/>
      <c r="H1618" s="4"/>
      <c r="I1618" s="4"/>
      <c r="J1618" s="114"/>
      <c r="K1618" s="20"/>
      <c r="L1618" s="5"/>
      <c r="M1618" s="5"/>
      <c r="N1618" s="5"/>
      <c r="O1618" s="5"/>
      <c r="P1618" s="5"/>
      <c r="Q1618" s="5"/>
      <c r="R1618" s="5"/>
      <c r="S1618" s="6"/>
      <c r="T1618" s="6"/>
      <c r="U1618" s="6"/>
      <c r="V1618" s="6"/>
      <c r="W1618" s="6"/>
      <c r="X1618" s="6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  <c r="HF1618" s="4"/>
      <c r="HG1618" s="4"/>
      <c r="HH1618" s="4"/>
      <c r="HI1618" s="4"/>
      <c r="HJ1618" s="4"/>
      <c r="HK1618" s="4"/>
      <c r="HL1618" s="4"/>
      <c r="HM1618" s="4"/>
    </row>
    <row r="1619" spans="1:221" ht="20" customHeight="1">
      <c r="A1619" s="3"/>
      <c r="B1619" s="2"/>
      <c r="C1619" s="3"/>
      <c r="D1619" s="3"/>
      <c r="E1619" s="3"/>
      <c r="F1619" s="3"/>
      <c r="G1619" s="3"/>
      <c r="H1619" s="4"/>
      <c r="I1619" s="4"/>
      <c r="J1619" s="114"/>
      <c r="K1619" s="20"/>
      <c r="L1619" s="5"/>
      <c r="M1619" s="5"/>
      <c r="N1619" s="5"/>
      <c r="O1619" s="5"/>
      <c r="P1619" s="5"/>
      <c r="Q1619" s="5"/>
      <c r="R1619" s="5"/>
      <c r="S1619" s="6"/>
      <c r="T1619" s="6"/>
      <c r="U1619" s="6"/>
      <c r="V1619" s="6"/>
      <c r="W1619" s="6"/>
      <c r="X1619" s="6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  <c r="HF1619" s="4"/>
      <c r="HG1619" s="4"/>
      <c r="HH1619" s="4"/>
      <c r="HI1619" s="4"/>
      <c r="HJ1619" s="4"/>
      <c r="HK1619" s="4"/>
      <c r="HL1619" s="4"/>
      <c r="HM1619" s="4"/>
    </row>
    <row r="1620" spans="1:221" ht="20" customHeight="1">
      <c r="A1620" s="3"/>
      <c r="B1620" s="2"/>
      <c r="C1620" s="3"/>
      <c r="D1620" s="3"/>
      <c r="E1620" s="3"/>
      <c r="F1620" s="3"/>
      <c r="G1620" s="3"/>
      <c r="H1620" s="4"/>
      <c r="I1620" s="4"/>
      <c r="J1620" s="114"/>
      <c r="K1620" s="20"/>
      <c r="L1620" s="5"/>
      <c r="M1620" s="5"/>
      <c r="N1620" s="5"/>
      <c r="O1620" s="5"/>
      <c r="P1620" s="5"/>
      <c r="Q1620" s="5"/>
      <c r="R1620" s="5"/>
      <c r="S1620" s="6"/>
      <c r="T1620" s="6"/>
      <c r="U1620" s="6"/>
      <c r="V1620" s="6"/>
      <c r="W1620" s="6"/>
      <c r="X1620" s="6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4"/>
      <c r="HE1620" s="4"/>
      <c r="HF1620" s="4"/>
      <c r="HG1620" s="4"/>
      <c r="HH1620" s="4"/>
      <c r="HI1620" s="4"/>
      <c r="HJ1620" s="4"/>
      <c r="HK1620" s="4"/>
      <c r="HL1620" s="4"/>
      <c r="HM1620" s="4"/>
    </row>
    <row r="1621" spans="1:221" ht="20" customHeight="1">
      <c r="A1621" s="3"/>
      <c r="B1621" s="2"/>
      <c r="C1621" s="3"/>
      <c r="D1621" s="3"/>
      <c r="E1621" s="3"/>
      <c r="F1621" s="3"/>
      <c r="G1621" s="3"/>
      <c r="H1621" s="4"/>
      <c r="I1621" s="4"/>
      <c r="J1621" s="114"/>
      <c r="K1621" s="20"/>
      <c r="L1621" s="5"/>
      <c r="M1621" s="5"/>
      <c r="N1621" s="5"/>
      <c r="O1621" s="5"/>
      <c r="P1621" s="5"/>
      <c r="Q1621" s="5"/>
      <c r="R1621" s="5"/>
      <c r="S1621" s="6"/>
      <c r="T1621" s="6"/>
      <c r="U1621" s="6"/>
      <c r="V1621" s="6"/>
      <c r="W1621" s="6"/>
      <c r="X1621" s="6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4"/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  <c r="HF1621" s="4"/>
      <c r="HG1621" s="4"/>
      <c r="HH1621" s="4"/>
      <c r="HI1621" s="4"/>
      <c r="HJ1621" s="4"/>
      <c r="HK1621" s="4"/>
      <c r="HL1621" s="4"/>
      <c r="HM1621" s="4"/>
    </row>
    <row r="1622" spans="1:221" ht="20" customHeight="1">
      <c r="A1622" s="3"/>
      <c r="B1622" s="2"/>
      <c r="C1622" s="3"/>
      <c r="D1622" s="3"/>
      <c r="E1622" s="3"/>
      <c r="F1622" s="3"/>
      <c r="G1622" s="3"/>
      <c r="H1622" s="4"/>
      <c r="I1622" s="4"/>
      <c r="J1622" s="114"/>
      <c r="K1622" s="20"/>
      <c r="L1622" s="5"/>
      <c r="M1622" s="5"/>
      <c r="N1622" s="5"/>
      <c r="O1622" s="5"/>
      <c r="P1622" s="5"/>
      <c r="Q1622" s="5"/>
      <c r="R1622" s="5"/>
      <c r="S1622" s="6"/>
      <c r="T1622" s="6"/>
      <c r="U1622" s="6"/>
      <c r="V1622" s="6"/>
      <c r="W1622" s="6"/>
      <c r="X1622" s="6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/>
      <c r="GT1622" s="4"/>
      <c r="GU1622" s="4"/>
      <c r="GV1622" s="4"/>
      <c r="GW1622" s="4"/>
      <c r="GX1622" s="4"/>
      <c r="GY1622" s="4"/>
      <c r="GZ1622" s="4"/>
      <c r="HA1622" s="4"/>
      <c r="HB1622" s="4"/>
      <c r="HC1622" s="4"/>
      <c r="HD1622" s="4"/>
      <c r="HE1622" s="4"/>
      <c r="HF1622" s="4"/>
      <c r="HG1622" s="4"/>
      <c r="HH1622" s="4"/>
      <c r="HI1622" s="4"/>
      <c r="HJ1622" s="4"/>
      <c r="HK1622" s="4"/>
      <c r="HL1622" s="4"/>
      <c r="HM1622" s="4"/>
    </row>
    <row r="1623" spans="1:221" ht="20" customHeight="1">
      <c r="A1623" s="3"/>
      <c r="B1623" s="2"/>
      <c r="C1623" s="3"/>
      <c r="D1623" s="3"/>
      <c r="E1623" s="3"/>
      <c r="F1623" s="3"/>
      <c r="G1623" s="3"/>
      <c r="H1623" s="4"/>
      <c r="I1623" s="4"/>
      <c r="J1623" s="114"/>
      <c r="K1623" s="20"/>
      <c r="L1623" s="5"/>
      <c r="M1623" s="5"/>
      <c r="N1623" s="5"/>
      <c r="O1623" s="5"/>
      <c r="P1623" s="5"/>
      <c r="Q1623" s="5"/>
      <c r="R1623" s="5"/>
      <c r="S1623" s="6"/>
      <c r="T1623" s="6"/>
      <c r="U1623" s="6"/>
      <c r="V1623" s="6"/>
      <c r="W1623" s="6"/>
      <c r="X1623" s="6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/>
      <c r="GT1623" s="4"/>
      <c r="GU1623" s="4"/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  <c r="HF1623" s="4"/>
      <c r="HG1623" s="4"/>
      <c r="HH1623" s="4"/>
      <c r="HI1623" s="4"/>
      <c r="HJ1623" s="4"/>
      <c r="HK1623" s="4"/>
      <c r="HL1623" s="4"/>
      <c r="HM1623" s="4"/>
    </row>
    <row r="1624" spans="1:221" ht="20" customHeight="1">
      <c r="A1624" s="3"/>
      <c r="B1624" s="2"/>
      <c r="C1624" s="3"/>
      <c r="D1624" s="3"/>
      <c r="E1624" s="3"/>
      <c r="F1624" s="3"/>
      <c r="G1624" s="3"/>
      <c r="H1624" s="4"/>
      <c r="I1624" s="4"/>
      <c r="J1624" s="114"/>
      <c r="K1624" s="20"/>
      <c r="L1624" s="5"/>
      <c r="M1624" s="5"/>
      <c r="N1624" s="5"/>
      <c r="O1624" s="5"/>
      <c r="P1624" s="5"/>
      <c r="Q1624" s="5"/>
      <c r="R1624" s="5"/>
      <c r="S1624" s="6"/>
      <c r="T1624" s="6"/>
      <c r="U1624" s="6"/>
      <c r="V1624" s="6"/>
      <c r="W1624" s="6"/>
      <c r="X1624" s="6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  <c r="HF1624" s="4"/>
      <c r="HG1624" s="4"/>
      <c r="HH1624" s="4"/>
      <c r="HI1624" s="4"/>
      <c r="HJ1624" s="4"/>
      <c r="HK1624" s="4"/>
      <c r="HL1624" s="4"/>
      <c r="HM1624" s="4"/>
    </row>
    <row r="1625" spans="1:221" ht="20" customHeight="1">
      <c r="A1625" s="3"/>
      <c r="B1625" s="2"/>
      <c r="C1625" s="3"/>
      <c r="D1625" s="3"/>
      <c r="E1625" s="3"/>
      <c r="F1625" s="3"/>
      <c r="G1625" s="3"/>
      <c r="H1625" s="4"/>
      <c r="I1625" s="4"/>
      <c r="J1625" s="114"/>
      <c r="K1625" s="20"/>
      <c r="L1625" s="5"/>
      <c r="M1625" s="5"/>
      <c r="N1625" s="5"/>
      <c r="O1625" s="5"/>
      <c r="P1625" s="5"/>
      <c r="Q1625" s="5"/>
      <c r="R1625" s="5"/>
      <c r="S1625" s="6"/>
      <c r="T1625" s="6"/>
      <c r="U1625" s="6"/>
      <c r="V1625" s="6"/>
      <c r="W1625" s="6"/>
      <c r="X1625" s="6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  <c r="HF1625" s="4"/>
      <c r="HG1625" s="4"/>
      <c r="HH1625" s="4"/>
      <c r="HI1625" s="4"/>
      <c r="HJ1625" s="4"/>
      <c r="HK1625" s="4"/>
      <c r="HL1625" s="4"/>
      <c r="HM1625" s="4"/>
    </row>
    <row r="1626" spans="1:221" ht="20" customHeight="1">
      <c r="A1626" s="3"/>
      <c r="B1626" s="2"/>
      <c r="C1626" s="3"/>
      <c r="D1626" s="3"/>
      <c r="E1626" s="3"/>
      <c r="F1626" s="3"/>
      <c r="G1626" s="3"/>
      <c r="H1626" s="4"/>
      <c r="I1626" s="4"/>
      <c r="J1626" s="114"/>
      <c r="K1626" s="20"/>
      <c r="L1626" s="5"/>
      <c r="M1626" s="5"/>
      <c r="N1626" s="5"/>
      <c r="O1626" s="5"/>
      <c r="P1626" s="5"/>
      <c r="Q1626" s="5"/>
      <c r="R1626" s="5"/>
      <c r="S1626" s="6"/>
      <c r="T1626" s="6"/>
      <c r="U1626" s="6"/>
      <c r="V1626" s="6"/>
      <c r="W1626" s="6"/>
      <c r="X1626" s="6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/>
      <c r="HA1626" s="4"/>
      <c r="HB1626" s="4"/>
      <c r="HC1626" s="4"/>
      <c r="HD1626" s="4"/>
      <c r="HE1626" s="4"/>
      <c r="HF1626" s="4"/>
      <c r="HG1626" s="4"/>
      <c r="HH1626" s="4"/>
      <c r="HI1626" s="4"/>
      <c r="HJ1626" s="4"/>
      <c r="HK1626" s="4"/>
      <c r="HL1626" s="4"/>
      <c r="HM1626" s="4"/>
    </row>
    <row r="1627" spans="1:221" ht="20" customHeight="1">
      <c r="A1627" s="3"/>
      <c r="B1627" s="2"/>
      <c r="C1627" s="3"/>
      <c r="D1627" s="3"/>
      <c r="E1627" s="3"/>
      <c r="F1627" s="3"/>
      <c r="G1627" s="3"/>
      <c r="H1627" s="4"/>
      <c r="I1627" s="4"/>
      <c r="J1627" s="114"/>
      <c r="K1627" s="20"/>
      <c r="L1627" s="5"/>
      <c r="M1627" s="5"/>
      <c r="N1627" s="5"/>
      <c r="O1627" s="5"/>
      <c r="P1627" s="5"/>
      <c r="Q1627" s="5"/>
      <c r="R1627" s="5"/>
      <c r="S1627" s="6"/>
      <c r="T1627" s="6"/>
      <c r="U1627" s="6"/>
      <c r="V1627" s="6"/>
      <c r="W1627" s="6"/>
      <c r="X1627" s="6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/>
      <c r="HF1627" s="4"/>
      <c r="HG1627" s="4"/>
      <c r="HH1627" s="4"/>
      <c r="HI1627" s="4"/>
      <c r="HJ1627" s="4"/>
      <c r="HK1627" s="4"/>
      <c r="HL1627" s="4"/>
      <c r="HM1627" s="4"/>
    </row>
    <row r="1628" spans="1:221" ht="20" customHeight="1">
      <c r="A1628" s="3"/>
      <c r="B1628" s="2"/>
      <c r="C1628" s="3"/>
      <c r="D1628" s="3"/>
      <c r="E1628" s="3"/>
      <c r="F1628" s="3"/>
      <c r="G1628" s="3"/>
      <c r="H1628" s="4"/>
      <c r="I1628" s="4"/>
      <c r="J1628" s="114"/>
      <c r="K1628" s="20"/>
      <c r="L1628" s="5"/>
      <c r="M1628" s="5"/>
      <c r="N1628" s="5"/>
      <c r="O1628" s="5"/>
      <c r="P1628" s="5"/>
      <c r="Q1628" s="5"/>
      <c r="R1628" s="5"/>
      <c r="S1628" s="6"/>
      <c r="T1628" s="6"/>
      <c r="U1628" s="6"/>
      <c r="V1628" s="6"/>
      <c r="W1628" s="6"/>
      <c r="X1628" s="6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  <c r="HG1628" s="4"/>
      <c r="HH1628" s="4"/>
      <c r="HI1628" s="4"/>
      <c r="HJ1628" s="4"/>
      <c r="HK1628" s="4"/>
      <c r="HL1628" s="4"/>
      <c r="HM1628" s="4"/>
    </row>
    <row r="1629" spans="1:221" ht="20" customHeight="1">
      <c r="A1629" s="3"/>
      <c r="B1629" s="2"/>
      <c r="C1629" s="3"/>
      <c r="D1629" s="3"/>
      <c r="E1629" s="3"/>
      <c r="F1629" s="3"/>
      <c r="G1629" s="3"/>
      <c r="H1629" s="4"/>
      <c r="I1629" s="4"/>
      <c r="J1629" s="114"/>
      <c r="K1629" s="20"/>
      <c r="L1629" s="5"/>
      <c r="M1629" s="5"/>
      <c r="N1629" s="5"/>
      <c r="O1629" s="5"/>
      <c r="P1629" s="5"/>
      <c r="Q1629" s="5"/>
      <c r="R1629" s="5"/>
      <c r="S1629" s="6"/>
      <c r="T1629" s="6"/>
      <c r="U1629" s="6"/>
      <c r="V1629" s="6"/>
      <c r="W1629" s="6"/>
      <c r="X1629" s="6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  <c r="GS1629" s="4"/>
      <c r="GT1629" s="4"/>
      <c r="GU1629" s="4"/>
      <c r="GV1629" s="4"/>
      <c r="GW1629" s="4"/>
      <c r="GX1629" s="4"/>
      <c r="GY1629" s="4"/>
      <c r="GZ1629" s="4"/>
      <c r="HA1629" s="4"/>
      <c r="HB1629" s="4"/>
      <c r="HC1629" s="4"/>
      <c r="HD1629" s="4"/>
      <c r="HE1629" s="4"/>
      <c r="HF1629" s="4"/>
      <c r="HG1629" s="4"/>
      <c r="HH1629" s="4"/>
      <c r="HI1629" s="4"/>
      <c r="HJ1629" s="4"/>
      <c r="HK1629" s="4"/>
      <c r="HL1629" s="4"/>
      <c r="HM1629" s="4"/>
    </row>
    <row r="1630" spans="1:221" ht="20" customHeight="1">
      <c r="A1630" s="3"/>
      <c r="B1630" s="2"/>
      <c r="C1630" s="3"/>
      <c r="D1630" s="3"/>
      <c r="E1630" s="3"/>
      <c r="F1630" s="3"/>
      <c r="G1630" s="3"/>
      <c r="H1630" s="4"/>
      <c r="I1630" s="4"/>
      <c r="J1630" s="114"/>
      <c r="K1630" s="20"/>
      <c r="L1630" s="5"/>
      <c r="M1630" s="5"/>
      <c r="N1630" s="5"/>
      <c r="O1630" s="5"/>
      <c r="P1630" s="5"/>
      <c r="Q1630" s="5"/>
      <c r="R1630" s="5"/>
      <c r="S1630" s="6"/>
      <c r="T1630" s="6"/>
      <c r="U1630" s="6"/>
      <c r="V1630" s="6"/>
      <c r="W1630" s="6"/>
      <c r="X1630" s="6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  <c r="HF1630" s="4"/>
      <c r="HG1630" s="4"/>
      <c r="HH1630" s="4"/>
      <c r="HI1630" s="4"/>
      <c r="HJ1630" s="4"/>
      <c r="HK1630" s="4"/>
      <c r="HL1630" s="4"/>
      <c r="HM1630" s="4"/>
    </row>
    <row r="1631" spans="1:221" ht="20" customHeight="1">
      <c r="A1631" s="3"/>
      <c r="B1631" s="2"/>
      <c r="C1631" s="3"/>
      <c r="D1631" s="3"/>
      <c r="E1631" s="3"/>
      <c r="F1631" s="3"/>
      <c r="G1631" s="3"/>
      <c r="H1631" s="4"/>
      <c r="I1631" s="4"/>
      <c r="J1631" s="114"/>
      <c r="K1631" s="20"/>
      <c r="L1631" s="5"/>
      <c r="M1631" s="5"/>
      <c r="N1631" s="5"/>
      <c r="O1631" s="5"/>
      <c r="P1631" s="5"/>
      <c r="Q1631" s="5"/>
      <c r="R1631" s="5"/>
      <c r="S1631" s="6"/>
      <c r="T1631" s="6"/>
      <c r="U1631" s="6"/>
      <c r="V1631" s="6"/>
      <c r="W1631" s="6"/>
      <c r="X1631" s="6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4"/>
      <c r="HE1631" s="4"/>
      <c r="HF1631" s="4"/>
      <c r="HG1631" s="4"/>
      <c r="HH1631" s="4"/>
      <c r="HI1631" s="4"/>
      <c r="HJ1631" s="4"/>
      <c r="HK1631" s="4"/>
      <c r="HL1631" s="4"/>
      <c r="HM1631" s="4"/>
    </row>
    <row r="1632" spans="1:221" ht="20" customHeight="1">
      <c r="A1632" s="3"/>
      <c r="B1632" s="2"/>
      <c r="C1632" s="3"/>
      <c r="D1632" s="3"/>
      <c r="E1632" s="3"/>
      <c r="F1632" s="3"/>
      <c r="G1632" s="3"/>
      <c r="H1632" s="4"/>
      <c r="I1632" s="4"/>
      <c r="J1632" s="114"/>
      <c r="K1632" s="20"/>
      <c r="L1632" s="5"/>
      <c r="M1632" s="5"/>
      <c r="N1632" s="5"/>
      <c r="O1632" s="5"/>
      <c r="P1632" s="5"/>
      <c r="Q1632" s="5"/>
      <c r="R1632" s="5"/>
      <c r="S1632" s="6"/>
      <c r="T1632" s="6"/>
      <c r="U1632" s="6"/>
      <c r="V1632" s="6"/>
      <c r="W1632" s="6"/>
      <c r="X1632" s="6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  <c r="HF1632" s="4"/>
      <c r="HG1632" s="4"/>
      <c r="HH1632" s="4"/>
      <c r="HI1632" s="4"/>
      <c r="HJ1632" s="4"/>
      <c r="HK1632" s="4"/>
      <c r="HL1632" s="4"/>
      <c r="HM1632" s="4"/>
    </row>
    <row r="1633" spans="1:221" ht="20" customHeight="1">
      <c r="A1633" s="3"/>
      <c r="B1633" s="2"/>
      <c r="C1633" s="3"/>
      <c r="D1633" s="3"/>
      <c r="E1633" s="3"/>
      <c r="F1633" s="3"/>
      <c r="G1633" s="3"/>
      <c r="H1633" s="4"/>
      <c r="I1633" s="4"/>
      <c r="J1633" s="114"/>
      <c r="K1633" s="20"/>
      <c r="L1633" s="5"/>
      <c r="M1633" s="5"/>
      <c r="N1633" s="5"/>
      <c r="O1633" s="5"/>
      <c r="P1633" s="5"/>
      <c r="Q1633" s="5"/>
      <c r="R1633" s="5"/>
      <c r="S1633" s="6"/>
      <c r="T1633" s="6"/>
      <c r="U1633" s="6"/>
      <c r="V1633" s="6"/>
      <c r="W1633" s="6"/>
      <c r="X1633" s="6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4"/>
      <c r="HE1633" s="4"/>
      <c r="HF1633" s="4"/>
      <c r="HG1633" s="4"/>
      <c r="HH1633" s="4"/>
      <c r="HI1633" s="4"/>
      <c r="HJ1633" s="4"/>
      <c r="HK1633" s="4"/>
      <c r="HL1633" s="4"/>
      <c r="HM1633" s="4"/>
    </row>
    <row r="1634" spans="1:221" ht="20" customHeight="1">
      <c r="A1634" s="3"/>
      <c r="B1634" s="2"/>
      <c r="C1634" s="3"/>
      <c r="D1634" s="3"/>
      <c r="E1634" s="3"/>
      <c r="F1634" s="3"/>
      <c r="G1634" s="3"/>
      <c r="H1634" s="4"/>
      <c r="I1634" s="4"/>
      <c r="J1634" s="114"/>
      <c r="K1634" s="20"/>
      <c r="L1634" s="5"/>
      <c r="M1634" s="5"/>
      <c r="N1634" s="5"/>
      <c r="O1634" s="5"/>
      <c r="P1634" s="5"/>
      <c r="Q1634" s="5"/>
      <c r="R1634" s="5"/>
      <c r="S1634" s="6"/>
      <c r="T1634" s="6"/>
      <c r="U1634" s="6"/>
      <c r="V1634" s="6"/>
      <c r="W1634" s="6"/>
      <c r="X1634" s="6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  <c r="HG1634" s="4"/>
      <c r="HH1634" s="4"/>
      <c r="HI1634" s="4"/>
      <c r="HJ1634" s="4"/>
      <c r="HK1634" s="4"/>
      <c r="HL1634" s="4"/>
      <c r="HM1634" s="4"/>
    </row>
    <row r="1635" spans="1:221" ht="20" customHeight="1">
      <c r="A1635" s="3"/>
      <c r="B1635" s="2"/>
      <c r="C1635" s="3"/>
      <c r="D1635" s="3"/>
      <c r="E1635" s="3"/>
      <c r="F1635" s="3"/>
      <c r="G1635" s="3"/>
      <c r="H1635" s="4"/>
      <c r="I1635" s="4"/>
      <c r="J1635" s="114"/>
      <c r="K1635" s="20"/>
      <c r="L1635" s="5"/>
      <c r="M1635" s="5"/>
      <c r="N1635" s="5"/>
      <c r="O1635" s="5"/>
      <c r="P1635" s="5"/>
      <c r="Q1635" s="5"/>
      <c r="R1635" s="5"/>
      <c r="S1635" s="6"/>
      <c r="T1635" s="6"/>
      <c r="U1635" s="6"/>
      <c r="V1635" s="6"/>
      <c r="W1635" s="6"/>
      <c r="X1635" s="6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  <c r="HF1635" s="4"/>
      <c r="HG1635" s="4"/>
      <c r="HH1635" s="4"/>
      <c r="HI1635" s="4"/>
      <c r="HJ1635" s="4"/>
      <c r="HK1635" s="4"/>
      <c r="HL1635" s="4"/>
      <c r="HM1635" s="4"/>
    </row>
    <row r="1636" spans="1:221" ht="20" customHeight="1">
      <c r="A1636" s="3"/>
      <c r="B1636" s="2"/>
      <c r="C1636" s="3"/>
      <c r="D1636" s="3"/>
      <c r="E1636" s="3"/>
      <c r="F1636" s="3"/>
      <c r="G1636" s="3"/>
      <c r="H1636" s="4"/>
      <c r="I1636" s="4"/>
      <c r="J1636" s="114"/>
      <c r="K1636" s="20"/>
      <c r="L1636" s="5"/>
      <c r="M1636" s="5"/>
      <c r="N1636" s="5"/>
      <c r="O1636" s="5"/>
      <c r="P1636" s="5"/>
      <c r="Q1636" s="5"/>
      <c r="R1636" s="5"/>
      <c r="S1636" s="6"/>
      <c r="T1636" s="6"/>
      <c r="U1636" s="6"/>
      <c r="V1636" s="6"/>
      <c r="W1636" s="6"/>
      <c r="X1636" s="6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4"/>
      <c r="HG1636" s="4"/>
      <c r="HH1636" s="4"/>
      <c r="HI1636" s="4"/>
      <c r="HJ1636" s="4"/>
      <c r="HK1636" s="4"/>
      <c r="HL1636" s="4"/>
      <c r="HM1636" s="4"/>
    </row>
    <row r="1637" spans="1:221" ht="20" customHeight="1">
      <c r="A1637" s="3"/>
      <c r="B1637" s="2"/>
      <c r="C1637" s="3"/>
      <c r="D1637" s="3"/>
      <c r="E1637" s="3"/>
      <c r="F1637" s="3"/>
      <c r="G1637" s="3"/>
      <c r="H1637" s="4"/>
      <c r="I1637" s="4"/>
      <c r="J1637" s="114"/>
      <c r="K1637" s="20"/>
      <c r="L1637" s="5"/>
      <c r="M1637" s="5"/>
      <c r="N1637" s="5"/>
      <c r="O1637" s="5"/>
      <c r="P1637" s="5"/>
      <c r="Q1637" s="5"/>
      <c r="R1637" s="5"/>
      <c r="S1637" s="6"/>
      <c r="T1637" s="6"/>
      <c r="U1637" s="6"/>
      <c r="V1637" s="6"/>
      <c r="W1637" s="6"/>
      <c r="X1637" s="6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4"/>
      <c r="HG1637" s="4"/>
      <c r="HH1637" s="4"/>
      <c r="HI1637" s="4"/>
      <c r="HJ1637" s="4"/>
      <c r="HK1637" s="4"/>
      <c r="HL1637" s="4"/>
      <c r="HM1637" s="4"/>
    </row>
    <row r="1638" spans="1:221" ht="20" customHeight="1">
      <c r="A1638" s="3"/>
      <c r="B1638" s="2"/>
      <c r="C1638" s="3"/>
      <c r="D1638" s="3"/>
      <c r="E1638" s="3"/>
      <c r="F1638" s="3"/>
      <c r="G1638" s="3"/>
      <c r="H1638" s="4"/>
      <c r="I1638" s="4"/>
      <c r="J1638" s="114"/>
      <c r="K1638" s="20"/>
      <c r="L1638" s="5"/>
      <c r="M1638" s="5"/>
      <c r="N1638" s="5"/>
      <c r="O1638" s="5"/>
      <c r="P1638" s="5"/>
      <c r="Q1638" s="5"/>
      <c r="R1638" s="5"/>
      <c r="S1638" s="6"/>
      <c r="T1638" s="6"/>
      <c r="U1638" s="6"/>
      <c r="V1638" s="6"/>
      <c r="W1638" s="6"/>
      <c r="X1638" s="6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  <c r="HG1638" s="4"/>
      <c r="HH1638" s="4"/>
      <c r="HI1638" s="4"/>
      <c r="HJ1638" s="4"/>
      <c r="HK1638" s="4"/>
      <c r="HL1638" s="4"/>
      <c r="HM1638" s="4"/>
    </row>
    <row r="1639" spans="1:221" ht="20" customHeight="1">
      <c r="A1639" s="3"/>
      <c r="B1639" s="2"/>
      <c r="C1639" s="3"/>
      <c r="D1639" s="3"/>
      <c r="E1639" s="3"/>
      <c r="F1639" s="3"/>
      <c r="G1639" s="3"/>
      <c r="H1639" s="4"/>
      <c r="I1639" s="4"/>
      <c r="J1639" s="114"/>
      <c r="K1639" s="20"/>
      <c r="L1639" s="5"/>
      <c r="M1639" s="5"/>
      <c r="N1639" s="5"/>
      <c r="O1639" s="5"/>
      <c r="P1639" s="5"/>
      <c r="Q1639" s="5"/>
      <c r="R1639" s="5"/>
      <c r="S1639" s="6"/>
      <c r="T1639" s="6"/>
      <c r="U1639" s="6"/>
      <c r="V1639" s="6"/>
      <c r="W1639" s="6"/>
      <c r="X1639" s="6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4"/>
      <c r="HG1639" s="4"/>
      <c r="HH1639" s="4"/>
      <c r="HI1639" s="4"/>
      <c r="HJ1639" s="4"/>
      <c r="HK1639" s="4"/>
      <c r="HL1639" s="4"/>
      <c r="HM1639" s="4"/>
    </row>
    <row r="1640" spans="1:221" ht="20" customHeight="1">
      <c r="A1640" s="3"/>
      <c r="B1640" s="2"/>
      <c r="C1640" s="3"/>
      <c r="D1640" s="3"/>
      <c r="E1640" s="3"/>
      <c r="F1640" s="3"/>
      <c r="G1640" s="3"/>
      <c r="H1640" s="4"/>
      <c r="I1640" s="4"/>
      <c r="J1640" s="114"/>
      <c r="K1640" s="20"/>
      <c r="L1640" s="5"/>
      <c r="M1640" s="5"/>
      <c r="N1640" s="5"/>
      <c r="O1640" s="5"/>
      <c r="P1640" s="5"/>
      <c r="Q1640" s="5"/>
      <c r="R1640" s="5"/>
      <c r="S1640" s="6"/>
      <c r="T1640" s="6"/>
      <c r="U1640" s="6"/>
      <c r="V1640" s="6"/>
      <c r="W1640" s="6"/>
      <c r="X1640" s="6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  <c r="HF1640" s="4"/>
      <c r="HG1640" s="4"/>
      <c r="HH1640" s="4"/>
      <c r="HI1640" s="4"/>
      <c r="HJ1640" s="4"/>
      <c r="HK1640" s="4"/>
      <c r="HL1640" s="4"/>
      <c r="HM1640" s="4"/>
    </row>
    <row r="1641" spans="1:221" ht="20" customHeight="1">
      <c r="A1641" s="3"/>
      <c r="B1641" s="2"/>
      <c r="C1641" s="3"/>
      <c r="D1641" s="3"/>
      <c r="E1641" s="3"/>
      <c r="F1641" s="3"/>
      <c r="G1641" s="3"/>
      <c r="H1641" s="4"/>
      <c r="I1641" s="4"/>
      <c r="J1641" s="114"/>
      <c r="K1641" s="20"/>
      <c r="L1641" s="5"/>
      <c r="M1641" s="5"/>
      <c r="N1641" s="5"/>
      <c r="O1641" s="5"/>
      <c r="P1641" s="5"/>
      <c r="Q1641" s="5"/>
      <c r="R1641" s="5"/>
      <c r="S1641" s="6"/>
      <c r="T1641" s="6"/>
      <c r="U1641" s="6"/>
      <c r="V1641" s="6"/>
      <c r="W1641" s="6"/>
      <c r="X1641" s="6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  <c r="HF1641" s="4"/>
      <c r="HG1641" s="4"/>
      <c r="HH1641" s="4"/>
      <c r="HI1641" s="4"/>
      <c r="HJ1641" s="4"/>
      <c r="HK1641" s="4"/>
      <c r="HL1641" s="4"/>
      <c r="HM1641" s="4"/>
    </row>
    <row r="1642" spans="1:221" ht="20" customHeight="1">
      <c r="A1642" s="3"/>
      <c r="B1642" s="2"/>
      <c r="C1642" s="3"/>
      <c r="D1642" s="3"/>
      <c r="E1642" s="3"/>
      <c r="F1642" s="3"/>
      <c r="G1642" s="3"/>
      <c r="H1642" s="4"/>
      <c r="I1642" s="4"/>
      <c r="J1642" s="114"/>
      <c r="K1642" s="20"/>
      <c r="L1642" s="5"/>
      <c r="M1642" s="5"/>
      <c r="N1642" s="5"/>
      <c r="O1642" s="5"/>
      <c r="P1642" s="5"/>
      <c r="Q1642" s="5"/>
      <c r="R1642" s="5"/>
      <c r="S1642" s="6"/>
      <c r="T1642" s="6"/>
      <c r="U1642" s="6"/>
      <c r="V1642" s="6"/>
      <c r="W1642" s="6"/>
      <c r="X1642" s="6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  <c r="HF1642" s="4"/>
      <c r="HG1642" s="4"/>
      <c r="HH1642" s="4"/>
      <c r="HI1642" s="4"/>
      <c r="HJ1642" s="4"/>
      <c r="HK1642" s="4"/>
      <c r="HL1642" s="4"/>
      <c r="HM1642" s="4"/>
    </row>
    <row r="1643" spans="1:221" ht="20" customHeight="1">
      <c r="A1643" s="3"/>
      <c r="B1643" s="2"/>
      <c r="C1643" s="3"/>
      <c r="D1643" s="3"/>
      <c r="E1643" s="3"/>
      <c r="F1643" s="3"/>
      <c r="G1643" s="3"/>
      <c r="H1643" s="4"/>
      <c r="I1643" s="4"/>
      <c r="J1643" s="114"/>
      <c r="K1643" s="20"/>
      <c r="L1643" s="5"/>
      <c r="M1643" s="5"/>
      <c r="N1643" s="5"/>
      <c r="O1643" s="5"/>
      <c r="P1643" s="5"/>
      <c r="Q1643" s="5"/>
      <c r="R1643" s="5"/>
      <c r="S1643" s="6"/>
      <c r="T1643" s="6"/>
      <c r="U1643" s="6"/>
      <c r="V1643" s="6"/>
      <c r="W1643" s="6"/>
      <c r="X1643" s="6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  <c r="HF1643" s="4"/>
      <c r="HG1643" s="4"/>
      <c r="HH1643" s="4"/>
      <c r="HI1643" s="4"/>
      <c r="HJ1643" s="4"/>
      <c r="HK1643" s="4"/>
      <c r="HL1643" s="4"/>
      <c r="HM1643" s="4"/>
    </row>
    <row r="1644" spans="1:221" ht="20" customHeight="1">
      <c r="A1644" s="3"/>
      <c r="B1644" s="2"/>
      <c r="C1644" s="3"/>
      <c r="D1644" s="3"/>
      <c r="E1644" s="3"/>
      <c r="F1644" s="3"/>
      <c r="G1644" s="3"/>
      <c r="H1644" s="4"/>
      <c r="I1644" s="4"/>
      <c r="J1644" s="114"/>
      <c r="K1644" s="20"/>
      <c r="L1644" s="5"/>
      <c r="M1644" s="5"/>
      <c r="N1644" s="5"/>
      <c r="O1644" s="5"/>
      <c r="P1644" s="5"/>
      <c r="Q1644" s="5"/>
      <c r="R1644" s="5"/>
      <c r="S1644" s="6"/>
      <c r="T1644" s="6"/>
      <c r="U1644" s="6"/>
      <c r="V1644" s="6"/>
      <c r="W1644" s="6"/>
      <c r="X1644" s="6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  <c r="HF1644" s="4"/>
      <c r="HG1644" s="4"/>
      <c r="HH1644" s="4"/>
      <c r="HI1644" s="4"/>
      <c r="HJ1644" s="4"/>
      <c r="HK1644" s="4"/>
      <c r="HL1644" s="4"/>
      <c r="HM1644" s="4"/>
    </row>
    <row r="1645" spans="1:221" ht="20" customHeight="1">
      <c r="A1645" s="3"/>
      <c r="B1645" s="2"/>
      <c r="C1645" s="3"/>
      <c r="D1645" s="3"/>
      <c r="E1645" s="3"/>
      <c r="F1645" s="3"/>
      <c r="G1645" s="3"/>
      <c r="H1645" s="4"/>
      <c r="I1645" s="4"/>
      <c r="J1645" s="114"/>
      <c r="K1645" s="20"/>
      <c r="L1645" s="5"/>
      <c r="M1645" s="5"/>
      <c r="N1645" s="5"/>
      <c r="O1645" s="5"/>
      <c r="P1645" s="5"/>
      <c r="Q1645" s="5"/>
      <c r="R1645" s="5"/>
      <c r="S1645" s="6"/>
      <c r="T1645" s="6"/>
      <c r="U1645" s="6"/>
      <c r="V1645" s="6"/>
      <c r="W1645" s="6"/>
      <c r="X1645" s="6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  <c r="HF1645" s="4"/>
      <c r="HG1645" s="4"/>
      <c r="HH1645" s="4"/>
      <c r="HI1645" s="4"/>
      <c r="HJ1645" s="4"/>
      <c r="HK1645" s="4"/>
      <c r="HL1645" s="4"/>
      <c r="HM1645" s="4"/>
    </row>
    <row r="1646" spans="1:221" ht="20" customHeight="1">
      <c r="A1646" s="3"/>
      <c r="B1646" s="2"/>
      <c r="C1646" s="3"/>
      <c r="D1646" s="3"/>
      <c r="E1646" s="3"/>
      <c r="F1646" s="3"/>
      <c r="G1646" s="3"/>
      <c r="H1646" s="4"/>
      <c r="I1646" s="4"/>
      <c r="J1646" s="114"/>
      <c r="K1646" s="20"/>
      <c r="L1646" s="5"/>
      <c r="M1646" s="5"/>
      <c r="N1646" s="5"/>
      <c r="O1646" s="5"/>
      <c r="P1646" s="5"/>
      <c r="Q1646" s="5"/>
      <c r="R1646" s="5"/>
      <c r="S1646" s="6"/>
      <c r="T1646" s="6"/>
      <c r="U1646" s="6"/>
      <c r="V1646" s="6"/>
      <c r="W1646" s="6"/>
      <c r="X1646" s="6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4"/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  <c r="HF1646" s="4"/>
      <c r="HG1646" s="4"/>
      <c r="HH1646" s="4"/>
      <c r="HI1646" s="4"/>
      <c r="HJ1646" s="4"/>
      <c r="HK1646" s="4"/>
      <c r="HL1646" s="4"/>
      <c r="HM1646" s="4"/>
    </row>
    <row r="1647" spans="1:221" ht="20" customHeight="1">
      <c r="A1647" s="3"/>
      <c r="B1647" s="2"/>
      <c r="C1647" s="3"/>
      <c r="D1647" s="3"/>
      <c r="E1647" s="3"/>
      <c r="F1647" s="3"/>
      <c r="G1647" s="3"/>
      <c r="H1647" s="4"/>
      <c r="I1647" s="4"/>
      <c r="J1647" s="114"/>
      <c r="K1647" s="20"/>
      <c r="L1647" s="5"/>
      <c r="M1647" s="5"/>
      <c r="N1647" s="5"/>
      <c r="O1647" s="5"/>
      <c r="P1647" s="5"/>
      <c r="Q1647" s="5"/>
      <c r="R1647" s="5"/>
      <c r="S1647" s="6"/>
      <c r="T1647" s="6"/>
      <c r="U1647" s="6"/>
      <c r="V1647" s="6"/>
      <c r="W1647" s="6"/>
      <c r="X1647" s="6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4"/>
      <c r="GW1647" s="4"/>
      <c r="GX1647" s="4"/>
      <c r="GY1647" s="4"/>
      <c r="GZ1647" s="4"/>
      <c r="HA1647" s="4"/>
      <c r="HB1647" s="4"/>
      <c r="HC1647" s="4"/>
      <c r="HD1647" s="4"/>
      <c r="HE1647" s="4"/>
      <c r="HF1647" s="4"/>
      <c r="HG1647" s="4"/>
      <c r="HH1647" s="4"/>
      <c r="HI1647" s="4"/>
      <c r="HJ1647" s="4"/>
      <c r="HK1647" s="4"/>
      <c r="HL1647" s="4"/>
      <c r="HM1647" s="4"/>
    </row>
    <row r="1648" spans="1:221" ht="20" customHeight="1">
      <c r="A1648" s="3"/>
      <c r="B1648" s="2"/>
      <c r="C1648" s="3"/>
      <c r="D1648" s="3"/>
      <c r="E1648" s="3"/>
      <c r="F1648" s="3"/>
      <c r="G1648" s="3"/>
      <c r="H1648" s="4"/>
      <c r="I1648" s="4"/>
      <c r="J1648" s="114"/>
      <c r="K1648" s="20"/>
      <c r="L1648" s="5"/>
      <c r="M1648" s="5"/>
      <c r="N1648" s="5"/>
      <c r="O1648" s="5"/>
      <c r="P1648" s="5"/>
      <c r="Q1648" s="5"/>
      <c r="R1648" s="5"/>
      <c r="S1648" s="6"/>
      <c r="T1648" s="6"/>
      <c r="U1648" s="6"/>
      <c r="V1648" s="6"/>
      <c r="W1648" s="6"/>
      <c r="X1648" s="6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  <c r="GS1648" s="4"/>
      <c r="GT1648" s="4"/>
      <c r="GU1648" s="4"/>
      <c r="GV1648" s="4"/>
      <c r="GW1648" s="4"/>
      <c r="GX1648" s="4"/>
      <c r="GY1648" s="4"/>
      <c r="GZ1648" s="4"/>
      <c r="HA1648" s="4"/>
      <c r="HB1648" s="4"/>
      <c r="HC1648" s="4"/>
      <c r="HD1648" s="4"/>
      <c r="HE1648" s="4"/>
      <c r="HF1648" s="4"/>
      <c r="HG1648" s="4"/>
      <c r="HH1648" s="4"/>
      <c r="HI1648" s="4"/>
      <c r="HJ1648" s="4"/>
      <c r="HK1648" s="4"/>
      <c r="HL1648" s="4"/>
      <c r="HM1648" s="4"/>
    </row>
    <row r="1649" spans="1:221" ht="20" customHeight="1">
      <c r="A1649" s="3"/>
      <c r="B1649" s="2"/>
      <c r="C1649" s="3"/>
      <c r="D1649" s="3"/>
      <c r="E1649" s="3"/>
      <c r="F1649" s="3"/>
      <c r="G1649" s="3"/>
      <c r="H1649" s="4"/>
      <c r="I1649" s="4"/>
      <c r="J1649" s="114"/>
      <c r="K1649" s="20"/>
      <c r="L1649" s="5"/>
      <c r="M1649" s="5"/>
      <c r="N1649" s="5"/>
      <c r="O1649" s="5"/>
      <c r="P1649" s="5"/>
      <c r="Q1649" s="5"/>
      <c r="R1649" s="5"/>
      <c r="S1649" s="6"/>
      <c r="T1649" s="6"/>
      <c r="U1649" s="6"/>
      <c r="V1649" s="6"/>
      <c r="W1649" s="6"/>
      <c r="X1649" s="6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  <c r="GQ1649" s="4"/>
      <c r="GR1649" s="4"/>
      <c r="GS1649" s="4"/>
      <c r="GT1649" s="4"/>
      <c r="GU1649" s="4"/>
      <c r="GV1649" s="4"/>
      <c r="GW1649" s="4"/>
      <c r="GX1649" s="4"/>
      <c r="GY1649" s="4"/>
      <c r="GZ1649" s="4"/>
      <c r="HA1649" s="4"/>
      <c r="HB1649" s="4"/>
      <c r="HC1649" s="4"/>
      <c r="HD1649" s="4"/>
      <c r="HE1649" s="4"/>
      <c r="HF1649" s="4"/>
      <c r="HG1649" s="4"/>
      <c r="HH1649" s="4"/>
      <c r="HI1649" s="4"/>
      <c r="HJ1649" s="4"/>
      <c r="HK1649" s="4"/>
      <c r="HL1649" s="4"/>
      <c r="HM1649" s="4"/>
    </row>
    <row r="1650" spans="1:221" ht="20" customHeight="1">
      <c r="A1650" s="3"/>
      <c r="B1650" s="2"/>
      <c r="C1650" s="3"/>
      <c r="D1650" s="3"/>
      <c r="E1650" s="3"/>
      <c r="F1650" s="3"/>
      <c r="G1650" s="3"/>
      <c r="H1650" s="4"/>
      <c r="I1650" s="4"/>
      <c r="J1650" s="114"/>
      <c r="K1650" s="20"/>
      <c r="L1650" s="5"/>
      <c r="M1650" s="5"/>
      <c r="N1650" s="5"/>
      <c r="O1650" s="5"/>
      <c r="P1650" s="5"/>
      <c r="Q1650" s="5"/>
      <c r="R1650" s="5"/>
      <c r="S1650" s="6"/>
      <c r="T1650" s="6"/>
      <c r="U1650" s="6"/>
      <c r="V1650" s="6"/>
      <c r="W1650" s="6"/>
      <c r="X1650" s="6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  <c r="HG1650" s="4"/>
      <c r="HH1650" s="4"/>
      <c r="HI1650" s="4"/>
      <c r="HJ1650" s="4"/>
      <c r="HK1650" s="4"/>
      <c r="HL1650" s="4"/>
      <c r="HM1650" s="4"/>
    </row>
    <row r="1651" spans="1:221" ht="20" customHeight="1">
      <c r="A1651" s="3"/>
      <c r="B1651" s="2"/>
      <c r="C1651" s="3"/>
      <c r="D1651" s="3"/>
      <c r="E1651" s="3"/>
      <c r="F1651" s="3"/>
      <c r="G1651" s="3"/>
      <c r="H1651" s="4"/>
      <c r="I1651" s="4"/>
      <c r="J1651" s="114"/>
      <c r="K1651" s="20"/>
      <c r="L1651" s="5"/>
      <c r="M1651" s="5"/>
      <c r="N1651" s="5"/>
      <c r="O1651" s="5"/>
      <c r="P1651" s="5"/>
      <c r="Q1651" s="5"/>
      <c r="R1651" s="5"/>
      <c r="S1651" s="6"/>
      <c r="T1651" s="6"/>
      <c r="U1651" s="6"/>
      <c r="V1651" s="6"/>
      <c r="W1651" s="6"/>
      <c r="X1651" s="6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/>
      <c r="HF1651" s="4"/>
      <c r="HG1651" s="4"/>
      <c r="HH1651" s="4"/>
      <c r="HI1651" s="4"/>
      <c r="HJ1651" s="4"/>
      <c r="HK1651" s="4"/>
      <c r="HL1651" s="4"/>
      <c r="HM1651" s="4"/>
    </row>
    <row r="1652" spans="1:221" ht="20" customHeight="1">
      <c r="A1652" s="3"/>
      <c r="B1652" s="2"/>
      <c r="C1652" s="3"/>
      <c r="D1652" s="3"/>
      <c r="E1652" s="3"/>
      <c r="F1652" s="3"/>
      <c r="G1652" s="3"/>
      <c r="H1652" s="4"/>
      <c r="I1652" s="4"/>
      <c r="J1652" s="114"/>
      <c r="K1652" s="20"/>
      <c r="L1652" s="5"/>
      <c r="M1652" s="5"/>
      <c r="N1652" s="5"/>
      <c r="O1652" s="5"/>
      <c r="P1652" s="5"/>
      <c r="Q1652" s="5"/>
      <c r="R1652" s="5"/>
      <c r="S1652" s="6"/>
      <c r="T1652" s="6"/>
      <c r="U1652" s="6"/>
      <c r="V1652" s="6"/>
      <c r="W1652" s="6"/>
      <c r="X1652" s="6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  <c r="HG1652" s="4"/>
      <c r="HH1652" s="4"/>
      <c r="HI1652" s="4"/>
      <c r="HJ1652" s="4"/>
      <c r="HK1652" s="4"/>
      <c r="HL1652" s="4"/>
      <c r="HM1652" s="4"/>
    </row>
    <row r="1653" spans="1:221" ht="20" customHeight="1">
      <c r="A1653" s="3"/>
      <c r="B1653" s="2"/>
      <c r="C1653" s="3"/>
      <c r="D1653" s="3"/>
      <c r="E1653" s="3"/>
      <c r="F1653" s="3"/>
      <c r="G1653" s="3"/>
      <c r="H1653" s="4"/>
      <c r="I1653" s="4"/>
      <c r="J1653" s="114"/>
      <c r="K1653" s="20"/>
      <c r="L1653" s="5"/>
      <c r="M1653" s="5"/>
      <c r="N1653" s="5"/>
      <c r="O1653" s="5"/>
      <c r="P1653" s="5"/>
      <c r="Q1653" s="5"/>
      <c r="R1653" s="5"/>
      <c r="S1653" s="6"/>
      <c r="T1653" s="6"/>
      <c r="U1653" s="6"/>
      <c r="V1653" s="6"/>
      <c r="W1653" s="6"/>
      <c r="X1653" s="6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/>
      <c r="GT1653" s="4"/>
      <c r="GU1653" s="4"/>
      <c r="GV1653" s="4"/>
      <c r="GW1653" s="4"/>
      <c r="GX1653" s="4"/>
      <c r="GY1653" s="4"/>
      <c r="GZ1653" s="4"/>
      <c r="HA1653" s="4"/>
      <c r="HB1653" s="4"/>
      <c r="HC1653" s="4"/>
      <c r="HD1653" s="4"/>
      <c r="HE1653" s="4"/>
      <c r="HF1653" s="4"/>
      <c r="HG1653" s="4"/>
      <c r="HH1653" s="4"/>
      <c r="HI1653" s="4"/>
      <c r="HJ1653" s="4"/>
      <c r="HK1653" s="4"/>
      <c r="HL1653" s="4"/>
      <c r="HM1653" s="4"/>
    </row>
    <row r="1654" spans="1:221" ht="20" customHeight="1">
      <c r="A1654" s="3"/>
      <c r="B1654" s="2"/>
      <c r="C1654" s="3"/>
      <c r="D1654" s="3"/>
      <c r="E1654" s="3"/>
      <c r="F1654" s="3"/>
      <c r="G1654" s="3"/>
      <c r="H1654" s="4"/>
      <c r="I1654" s="4"/>
      <c r="J1654" s="114"/>
      <c r="K1654" s="20"/>
      <c r="L1654" s="5"/>
      <c r="M1654" s="5"/>
      <c r="N1654" s="5"/>
      <c r="O1654" s="5"/>
      <c r="P1654" s="5"/>
      <c r="Q1654" s="5"/>
      <c r="R1654" s="5"/>
      <c r="S1654" s="6"/>
      <c r="T1654" s="6"/>
      <c r="U1654" s="6"/>
      <c r="V1654" s="6"/>
      <c r="W1654" s="6"/>
      <c r="X1654" s="6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  <c r="HF1654" s="4"/>
      <c r="HG1654" s="4"/>
      <c r="HH1654" s="4"/>
      <c r="HI1654" s="4"/>
      <c r="HJ1654" s="4"/>
      <c r="HK1654" s="4"/>
      <c r="HL1654" s="4"/>
      <c r="HM1654" s="4"/>
    </row>
    <row r="1655" spans="1:221" ht="20" customHeight="1">
      <c r="A1655" s="3"/>
      <c r="B1655" s="2"/>
      <c r="C1655" s="3"/>
      <c r="D1655" s="3"/>
      <c r="E1655" s="3"/>
      <c r="F1655" s="3"/>
      <c r="G1655" s="3"/>
      <c r="H1655" s="4"/>
      <c r="I1655" s="4"/>
      <c r="J1655" s="114"/>
      <c r="K1655" s="20"/>
      <c r="L1655" s="5"/>
      <c r="M1655" s="5"/>
      <c r="N1655" s="5"/>
      <c r="O1655" s="5"/>
      <c r="P1655" s="5"/>
      <c r="Q1655" s="5"/>
      <c r="R1655" s="5"/>
      <c r="S1655" s="6"/>
      <c r="T1655" s="6"/>
      <c r="U1655" s="6"/>
      <c r="V1655" s="6"/>
      <c r="W1655" s="6"/>
      <c r="X1655" s="6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4"/>
      <c r="HE1655" s="4"/>
      <c r="HF1655" s="4"/>
      <c r="HG1655" s="4"/>
      <c r="HH1655" s="4"/>
      <c r="HI1655" s="4"/>
      <c r="HJ1655" s="4"/>
      <c r="HK1655" s="4"/>
      <c r="HL1655" s="4"/>
      <c r="HM1655" s="4"/>
    </row>
    <row r="1656" spans="1:221" ht="20" customHeight="1">
      <c r="A1656" s="3"/>
      <c r="B1656" s="2"/>
      <c r="C1656" s="3"/>
      <c r="D1656" s="3"/>
      <c r="E1656" s="3"/>
      <c r="F1656" s="3"/>
      <c r="G1656" s="3"/>
      <c r="H1656" s="4"/>
      <c r="I1656" s="4"/>
      <c r="J1656" s="114"/>
      <c r="K1656" s="20"/>
      <c r="L1656" s="5"/>
      <c r="M1656" s="5"/>
      <c r="N1656" s="5"/>
      <c r="O1656" s="5"/>
      <c r="P1656" s="5"/>
      <c r="Q1656" s="5"/>
      <c r="R1656" s="5"/>
      <c r="S1656" s="6"/>
      <c r="T1656" s="6"/>
      <c r="U1656" s="6"/>
      <c r="V1656" s="6"/>
      <c r="W1656" s="6"/>
      <c r="X1656" s="6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4"/>
      <c r="HE1656" s="4"/>
      <c r="HF1656" s="4"/>
      <c r="HG1656" s="4"/>
      <c r="HH1656" s="4"/>
      <c r="HI1656" s="4"/>
      <c r="HJ1656" s="4"/>
      <c r="HK1656" s="4"/>
      <c r="HL1656" s="4"/>
      <c r="HM1656" s="4"/>
    </row>
    <row r="1657" spans="1:221" ht="20" customHeight="1">
      <c r="A1657" s="3"/>
      <c r="B1657" s="2"/>
      <c r="C1657" s="3"/>
      <c r="D1657" s="3"/>
      <c r="E1657" s="3"/>
      <c r="F1657" s="3"/>
      <c r="G1657" s="3"/>
      <c r="H1657" s="4"/>
      <c r="I1657" s="4"/>
      <c r="J1657" s="114"/>
      <c r="K1657" s="20"/>
      <c r="L1657" s="5"/>
      <c r="M1657" s="5"/>
      <c r="N1657" s="5"/>
      <c r="O1657" s="5"/>
      <c r="P1657" s="5"/>
      <c r="Q1657" s="5"/>
      <c r="R1657" s="5"/>
      <c r="S1657" s="6"/>
      <c r="T1657" s="6"/>
      <c r="U1657" s="6"/>
      <c r="V1657" s="6"/>
      <c r="W1657" s="6"/>
      <c r="X1657" s="6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4"/>
      <c r="HE1657" s="4"/>
      <c r="HF1657" s="4"/>
      <c r="HG1657" s="4"/>
      <c r="HH1657" s="4"/>
      <c r="HI1657" s="4"/>
      <c r="HJ1657" s="4"/>
      <c r="HK1657" s="4"/>
      <c r="HL1657" s="4"/>
      <c r="HM1657" s="4"/>
    </row>
    <row r="1658" spans="1:221" ht="20" customHeight="1">
      <c r="A1658" s="3"/>
      <c r="B1658" s="2"/>
      <c r="C1658" s="3"/>
      <c r="D1658" s="3"/>
      <c r="E1658" s="3"/>
      <c r="F1658" s="3"/>
      <c r="G1658" s="3"/>
      <c r="H1658" s="4"/>
      <c r="I1658" s="4"/>
      <c r="J1658" s="114"/>
      <c r="K1658" s="20"/>
      <c r="L1658" s="5"/>
      <c r="M1658" s="5"/>
      <c r="N1658" s="5"/>
      <c r="O1658" s="5"/>
      <c r="P1658" s="5"/>
      <c r="Q1658" s="5"/>
      <c r="R1658" s="5"/>
      <c r="S1658" s="6"/>
      <c r="T1658" s="6"/>
      <c r="U1658" s="6"/>
      <c r="V1658" s="6"/>
      <c r="W1658" s="6"/>
      <c r="X1658" s="6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4"/>
      <c r="HE1658" s="4"/>
      <c r="HF1658" s="4"/>
      <c r="HG1658" s="4"/>
      <c r="HH1658" s="4"/>
      <c r="HI1658" s="4"/>
      <c r="HJ1658" s="4"/>
      <c r="HK1658" s="4"/>
      <c r="HL1658" s="4"/>
      <c r="HM1658" s="4"/>
    </row>
    <row r="1659" spans="1:221" ht="20" customHeight="1">
      <c r="A1659" s="3"/>
      <c r="B1659" s="2"/>
      <c r="C1659" s="3"/>
      <c r="D1659" s="3"/>
      <c r="E1659" s="3"/>
      <c r="F1659" s="3"/>
      <c r="G1659" s="3"/>
      <c r="H1659" s="4"/>
      <c r="I1659" s="4"/>
      <c r="J1659" s="114"/>
      <c r="K1659" s="20"/>
      <c r="L1659" s="5"/>
      <c r="M1659" s="5"/>
      <c r="N1659" s="5"/>
      <c r="O1659" s="5"/>
      <c r="P1659" s="5"/>
      <c r="Q1659" s="5"/>
      <c r="R1659" s="5"/>
      <c r="S1659" s="6"/>
      <c r="T1659" s="6"/>
      <c r="U1659" s="6"/>
      <c r="V1659" s="6"/>
      <c r="W1659" s="6"/>
      <c r="X1659" s="6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4"/>
      <c r="HE1659" s="4"/>
      <c r="HF1659" s="4"/>
      <c r="HG1659" s="4"/>
      <c r="HH1659" s="4"/>
      <c r="HI1659" s="4"/>
      <c r="HJ1659" s="4"/>
      <c r="HK1659" s="4"/>
      <c r="HL1659" s="4"/>
      <c r="HM1659" s="4"/>
    </row>
    <row r="1660" spans="1:221" ht="20" customHeight="1">
      <c r="A1660" s="3"/>
      <c r="B1660" s="2"/>
      <c r="C1660" s="3"/>
      <c r="D1660" s="3"/>
      <c r="E1660" s="3"/>
      <c r="F1660" s="3"/>
      <c r="G1660" s="3"/>
      <c r="H1660" s="4"/>
      <c r="I1660" s="4"/>
      <c r="J1660" s="114"/>
      <c r="K1660" s="20"/>
      <c r="L1660" s="5"/>
      <c r="M1660" s="5"/>
      <c r="N1660" s="5"/>
      <c r="O1660" s="5"/>
      <c r="P1660" s="5"/>
      <c r="Q1660" s="5"/>
      <c r="R1660" s="5"/>
      <c r="S1660" s="6"/>
      <c r="T1660" s="6"/>
      <c r="U1660" s="6"/>
      <c r="V1660" s="6"/>
      <c r="W1660" s="6"/>
      <c r="X1660" s="6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4"/>
      <c r="HE1660" s="4"/>
      <c r="HF1660" s="4"/>
      <c r="HG1660" s="4"/>
      <c r="HH1660" s="4"/>
      <c r="HI1660" s="4"/>
      <c r="HJ1660" s="4"/>
      <c r="HK1660" s="4"/>
      <c r="HL1660" s="4"/>
      <c r="HM1660" s="4"/>
    </row>
    <row r="1661" spans="1:221" ht="20" customHeight="1">
      <c r="A1661" s="3"/>
      <c r="B1661" s="2"/>
      <c r="C1661" s="3"/>
      <c r="D1661" s="3"/>
      <c r="E1661" s="3"/>
      <c r="F1661" s="3"/>
      <c r="G1661" s="3"/>
      <c r="H1661" s="4"/>
      <c r="I1661" s="4"/>
      <c r="J1661" s="114"/>
      <c r="K1661" s="20"/>
      <c r="L1661" s="5"/>
      <c r="M1661" s="5"/>
      <c r="N1661" s="5"/>
      <c r="O1661" s="5"/>
      <c r="P1661" s="5"/>
      <c r="Q1661" s="5"/>
      <c r="R1661" s="5"/>
      <c r="S1661" s="6"/>
      <c r="T1661" s="6"/>
      <c r="U1661" s="6"/>
      <c r="V1661" s="6"/>
      <c r="W1661" s="6"/>
      <c r="X1661" s="6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4"/>
      <c r="HE1661" s="4"/>
      <c r="HF1661" s="4"/>
      <c r="HG1661" s="4"/>
      <c r="HH1661" s="4"/>
      <c r="HI1661" s="4"/>
      <c r="HJ1661" s="4"/>
      <c r="HK1661" s="4"/>
      <c r="HL1661" s="4"/>
      <c r="HM1661" s="4"/>
    </row>
    <row r="1662" spans="1:221" ht="20" customHeight="1">
      <c r="A1662" s="3"/>
      <c r="B1662" s="2"/>
      <c r="C1662" s="3"/>
      <c r="D1662" s="3"/>
      <c r="E1662" s="3"/>
      <c r="F1662" s="3"/>
      <c r="G1662" s="3"/>
      <c r="H1662" s="4"/>
      <c r="I1662" s="4"/>
      <c r="J1662" s="114"/>
      <c r="K1662" s="20"/>
      <c r="L1662" s="5"/>
      <c r="M1662" s="5"/>
      <c r="N1662" s="5"/>
      <c r="O1662" s="5"/>
      <c r="P1662" s="5"/>
      <c r="Q1662" s="5"/>
      <c r="R1662" s="5"/>
      <c r="S1662" s="6"/>
      <c r="T1662" s="6"/>
      <c r="U1662" s="6"/>
      <c r="V1662" s="6"/>
      <c r="W1662" s="6"/>
      <c r="X1662" s="6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4"/>
      <c r="HE1662" s="4"/>
      <c r="HF1662" s="4"/>
      <c r="HG1662" s="4"/>
      <c r="HH1662" s="4"/>
      <c r="HI1662" s="4"/>
      <c r="HJ1662" s="4"/>
      <c r="HK1662" s="4"/>
      <c r="HL1662" s="4"/>
      <c r="HM1662" s="4"/>
    </row>
    <row r="1663" spans="1:221" ht="20" customHeight="1">
      <c r="A1663" s="3"/>
      <c r="B1663" s="2"/>
      <c r="C1663" s="3"/>
      <c r="D1663" s="3"/>
      <c r="E1663" s="3"/>
      <c r="F1663" s="3"/>
      <c r="G1663" s="3"/>
      <c r="H1663" s="4"/>
      <c r="I1663" s="4"/>
      <c r="J1663" s="114"/>
      <c r="K1663" s="20"/>
      <c r="L1663" s="5"/>
      <c r="M1663" s="5"/>
      <c r="N1663" s="5"/>
      <c r="O1663" s="5"/>
      <c r="P1663" s="5"/>
      <c r="Q1663" s="5"/>
      <c r="R1663" s="5"/>
      <c r="S1663" s="6"/>
      <c r="T1663" s="6"/>
      <c r="U1663" s="6"/>
      <c r="V1663" s="6"/>
      <c r="W1663" s="6"/>
      <c r="X1663" s="6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  <c r="HG1663" s="4"/>
      <c r="HH1663" s="4"/>
      <c r="HI1663" s="4"/>
      <c r="HJ1663" s="4"/>
      <c r="HK1663" s="4"/>
      <c r="HL1663" s="4"/>
      <c r="HM1663" s="4"/>
    </row>
    <row r="1664" spans="1:221" ht="20" customHeight="1">
      <c r="A1664" s="3"/>
      <c r="B1664" s="2"/>
      <c r="C1664" s="3"/>
      <c r="D1664" s="3"/>
      <c r="E1664" s="3"/>
      <c r="F1664" s="3"/>
      <c r="G1664" s="3"/>
      <c r="H1664" s="4"/>
      <c r="I1664" s="4"/>
      <c r="J1664" s="114"/>
      <c r="K1664" s="20"/>
      <c r="L1664" s="5"/>
      <c r="M1664" s="5"/>
      <c r="N1664" s="5"/>
      <c r="O1664" s="5"/>
      <c r="P1664" s="5"/>
      <c r="Q1664" s="5"/>
      <c r="R1664" s="5"/>
      <c r="S1664" s="6"/>
      <c r="T1664" s="6"/>
      <c r="U1664" s="6"/>
      <c r="V1664" s="6"/>
      <c r="W1664" s="6"/>
      <c r="X1664" s="6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4"/>
      <c r="HE1664" s="4"/>
      <c r="HF1664" s="4"/>
      <c r="HG1664" s="4"/>
      <c r="HH1664" s="4"/>
      <c r="HI1664" s="4"/>
      <c r="HJ1664" s="4"/>
      <c r="HK1664" s="4"/>
      <c r="HL1664" s="4"/>
      <c r="HM1664" s="4"/>
    </row>
    <row r="1665" spans="1:221" ht="20" customHeight="1">
      <c r="A1665" s="3"/>
      <c r="B1665" s="2"/>
      <c r="C1665" s="3"/>
      <c r="D1665" s="3"/>
      <c r="E1665" s="3"/>
      <c r="F1665" s="3"/>
      <c r="G1665" s="3"/>
      <c r="H1665" s="4"/>
      <c r="I1665" s="4"/>
      <c r="J1665" s="114"/>
      <c r="K1665" s="20"/>
      <c r="L1665" s="5"/>
      <c r="M1665" s="5"/>
      <c r="N1665" s="5"/>
      <c r="O1665" s="5"/>
      <c r="P1665" s="5"/>
      <c r="Q1665" s="5"/>
      <c r="R1665" s="5"/>
      <c r="S1665" s="6"/>
      <c r="T1665" s="6"/>
      <c r="U1665" s="6"/>
      <c r="V1665" s="6"/>
      <c r="W1665" s="6"/>
      <c r="X1665" s="6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4"/>
      <c r="HE1665" s="4"/>
      <c r="HF1665" s="4"/>
      <c r="HG1665" s="4"/>
      <c r="HH1665" s="4"/>
      <c r="HI1665" s="4"/>
      <c r="HJ1665" s="4"/>
      <c r="HK1665" s="4"/>
      <c r="HL1665" s="4"/>
      <c r="HM1665" s="4"/>
    </row>
    <row r="1666" spans="1:221" ht="20" customHeight="1">
      <c r="A1666" s="3"/>
      <c r="B1666" s="2"/>
      <c r="C1666" s="3"/>
      <c r="D1666" s="3"/>
      <c r="E1666" s="3"/>
      <c r="F1666" s="3"/>
      <c r="G1666" s="3"/>
      <c r="H1666" s="4"/>
      <c r="I1666" s="4"/>
      <c r="J1666" s="114"/>
      <c r="K1666" s="20"/>
      <c r="L1666" s="5"/>
      <c r="M1666" s="5"/>
      <c r="N1666" s="5"/>
      <c r="O1666" s="5"/>
      <c r="P1666" s="5"/>
      <c r="Q1666" s="5"/>
      <c r="R1666" s="5"/>
      <c r="S1666" s="6"/>
      <c r="T1666" s="6"/>
      <c r="U1666" s="6"/>
      <c r="V1666" s="6"/>
      <c r="W1666" s="6"/>
      <c r="X1666" s="6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4"/>
      <c r="GW1666" s="4"/>
      <c r="GX1666" s="4"/>
      <c r="GY1666" s="4"/>
      <c r="GZ1666" s="4"/>
      <c r="HA1666" s="4"/>
      <c r="HB1666" s="4"/>
      <c r="HC1666" s="4"/>
      <c r="HD1666" s="4"/>
      <c r="HE1666" s="4"/>
      <c r="HF1666" s="4"/>
      <c r="HG1666" s="4"/>
      <c r="HH1666" s="4"/>
      <c r="HI1666" s="4"/>
      <c r="HJ1666" s="4"/>
      <c r="HK1666" s="4"/>
      <c r="HL1666" s="4"/>
      <c r="HM1666" s="4"/>
    </row>
    <row r="1667" spans="1:221" ht="20" customHeight="1">
      <c r="A1667" s="3"/>
      <c r="B1667" s="2"/>
      <c r="C1667" s="3"/>
      <c r="D1667" s="3"/>
      <c r="E1667" s="3"/>
      <c r="F1667" s="3"/>
      <c r="G1667" s="3"/>
      <c r="H1667" s="4"/>
      <c r="I1667" s="4"/>
      <c r="J1667" s="114"/>
      <c r="K1667" s="20"/>
      <c r="L1667" s="5"/>
      <c r="M1667" s="5"/>
      <c r="N1667" s="5"/>
      <c r="O1667" s="5"/>
      <c r="P1667" s="5"/>
      <c r="Q1667" s="5"/>
      <c r="R1667" s="5"/>
      <c r="S1667" s="6"/>
      <c r="T1667" s="6"/>
      <c r="U1667" s="6"/>
      <c r="V1667" s="6"/>
      <c r="W1667" s="6"/>
      <c r="X1667" s="6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/>
      <c r="HD1667" s="4"/>
      <c r="HE1667" s="4"/>
      <c r="HF1667" s="4"/>
      <c r="HG1667" s="4"/>
      <c r="HH1667" s="4"/>
      <c r="HI1667" s="4"/>
      <c r="HJ1667" s="4"/>
      <c r="HK1667" s="4"/>
      <c r="HL1667" s="4"/>
      <c r="HM1667" s="4"/>
    </row>
    <row r="1668" spans="1:221" ht="20" customHeight="1">
      <c r="A1668" s="3"/>
      <c r="B1668" s="2"/>
      <c r="C1668" s="3"/>
      <c r="D1668" s="3"/>
      <c r="E1668" s="3"/>
      <c r="F1668" s="3"/>
      <c r="G1668" s="3"/>
      <c r="H1668" s="4"/>
      <c r="I1668" s="4"/>
      <c r="J1668" s="114"/>
      <c r="K1668" s="20"/>
      <c r="L1668" s="5"/>
      <c r="M1668" s="5"/>
      <c r="N1668" s="5"/>
      <c r="O1668" s="5"/>
      <c r="P1668" s="5"/>
      <c r="Q1668" s="5"/>
      <c r="R1668" s="5"/>
      <c r="S1668" s="6"/>
      <c r="T1668" s="6"/>
      <c r="U1668" s="6"/>
      <c r="V1668" s="6"/>
      <c r="W1668" s="6"/>
      <c r="X1668" s="6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/>
      <c r="HD1668" s="4"/>
      <c r="HE1668" s="4"/>
      <c r="HF1668" s="4"/>
      <c r="HG1668" s="4"/>
      <c r="HH1668" s="4"/>
      <c r="HI1668" s="4"/>
      <c r="HJ1668" s="4"/>
      <c r="HK1668" s="4"/>
      <c r="HL1668" s="4"/>
      <c r="HM1668" s="4"/>
    </row>
    <row r="1669" spans="1:221" ht="20" customHeight="1">
      <c r="A1669" s="3"/>
      <c r="B1669" s="2"/>
      <c r="C1669" s="3"/>
      <c r="D1669" s="3"/>
      <c r="E1669" s="3"/>
      <c r="F1669" s="3"/>
      <c r="G1669" s="3"/>
      <c r="H1669" s="4"/>
      <c r="I1669" s="4"/>
      <c r="J1669" s="114"/>
      <c r="K1669" s="20"/>
      <c r="L1669" s="5"/>
      <c r="M1669" s="5"/>
      <c r="N1669" s="5"/>
      <c r="O1669" s="5"/>
      <c r="P1669" s="5"/>
      <c r="Q1669" s="5"/>
      <c r="R1669" s="5"/>
      <c r="S1669" s="6"/>
      <c r="T1669" s="6"/>
      <c r="U1669" s="6"/>
      <c r="V1669" s="6"/>
      <c r="W1669" s="6"/>
      <c r="X1669" s="6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/>
      <c r="HD1669" s="4"/>
      <c r="HE1669" s="4"/>
      <c r="HF1669" s="4"/>
      <c r="HG1669" s="4"/>
      <c r="HH1669" s="4"/>
      <c r="HI1669" s="4"/>
      <c r="HJ1669" s="4"/>
      <c r="HK1669" s="4"/>
      <c r="HL1669" s="4"/>
      <c r="HM1669" s="4"/>
    </row>
    <row r="1670" spans="1:221" ht="20" customHeight="1">
      <c r="A1670" s="3"/>
      <c r="B1670" s="2"/>
      <c r="C1670" s="3"/>
      <c r="D1670" s="3"/>
      <c r="E1670" s="3"/>
      <c r="F1670" s="3"/>
      <c r="G1670" s="3"/>
      <c r="H1670" s="4"/>
      <c r="I1670" s="4"/>
      <c r="J1670" s="114"/>
      <c r="K1670" s="20"/>
      <c r="L1670" s="5"/>
      <c r="M1670" s="5"/>
      <c r="N1670" s="5"/>
      <c r="O1670" s="5"/>
      <c r="P1670" s="5"/>
      <c r="Q1670" s="5"/>
      <c r="R1670" s="5"/>
      <c r="S1670" s="6"/>
      <c r="T1670" s="6"/>
      <c r="U1670" s="6"/>
      <c r="V1670" s="6"/>
      <c r="W1670" s="6"/>
      <c r="X1670" s="6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4"/>
      <c r="HE1670" s="4"/>
      <c r="HF1670" s="4"/>
      <c r="HG1670" s="4"/>
      <c r="HH1670" s="4"/>
      <c r="HI1670" s="4"/>
      <c r="HJ1670" s="4"/>
      <c r="HK1670" s="4"/>
      <c r="HL1670" s="4"/>
      <c r="HM1670" s="4"/>
    </row>
    <row r="1671" spans="1:221" ht="20" customHeight="1">
      <c r="A1671" s="3"/>
      <c r="B1671" s="2"/>
      <c r="C1671" s="3"/>
      <c r="D1671" s="3"/>
      <c r="E1671" s="3"/>
      <c r="F1671" s="3"/>
      <c r="G1671" s="3"/>
      <c r="H1671" s="4"/>
      <c r="I1671" s="4"/>
      <c r="J1671" s="114"/>
      <c r="K1671" s="20"/>
      <c r="L1671" s="5"/>
      <c r="M1671" s="5"/>
      <c r="N1671" s="5"/>
      <c r="O1671" s="5"/>
      <c r="P1671" s="5"/>
      <c r="Q1671" s="5"/>
      <c r="R1671" s="5"/>
      <c r="S1671" s="6"/>
      <c r="T1671" s="6"/>
      <c r="U1671" s="6"/>
      <c r="V1671" s="6"/>
      <c r="W1671" s="6"/>
      <c r="X1671" s="6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4"/>
      <c r="GW1671" s="4"/>
      <c r="GX1671" s="4"/>
      <c r="GY1671" s="4"/>
      <c r="GZ1671" s="4"/>
      <c r="HA1671" s="4"/>
      <c r="HB1671" s="4"/>
      <c r="HC1671" s="4"/>
      <c r="HD1671" s="4"/>
      <c r="HE1671" s="4"/>
      <c r="HF1671" s="4"/>
      <c r="HG1671" s="4"/>
      <c r="HH1671" s="4"/>
      <c r="HI1671" s="4"/>
      <c r="HJ1671" s="4"/>
      <c r="HK1671" s="4"/>
      <c r="HL1671" s="4"/>
      <c r="HM1671" s="4"/>
    </row>
    <row r="1672" spans="1:221" ht="20" customHeight="1">
      <c r="A1672" s="3"/>
      <c r="B1672" s="2"/>
      <c r="C1672" s="3"/>
      <c r="D1672" s="3"/>
      <c r="E1672" s="3"/>
      <c r="F1672" s="3"/>
      <c r="G1672" s="3"/>
      <c r="H1672" s="4"/>
      <c r="I1672" s="4"/>
      <c r="J1672" s="114"/>
      <c r="K1672" s="20"/>
      <c r="L1672" s="5"/>
      <c r="M1672" s="5"/>
      <c r="N1672" s="5"/>
      <c r="O1672" s="5"/>
      <c r="P1672" s="5"/>
      <c r="Q1672" s="5"/>
      <c r="R1672" s="5"/>
      <c r="S1672" s="6"/>
      <c r="T1672" s="6"/>
      <c r="U1672" s="6"/>
      <c r="V1672" s="6"/>
      <c r="W1672" s="6"/>
      <c r="X1672" s="6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/>
      <c r="HD1672" s="4"/>
      <c r="HE1672" s="4"/>
      <c r="HF1672" s="4"/>
      <c r="HG1672" s="4"/>
      <c r="HH1672" s="4"/>
      <c r="HI1672" s="4"/>
      <c r="HJ1672" s="4"/>
      <c r="HK1672" s="4"/>
      <c r="HL1672" s="4"/>
      <c r="HM1672" s="4"/>
    </row>
    <row r="1673" spans="1:221" ht="20" customHeight="1">
      <c r="A1673" s="3"/>
      <c r="B1673" s="2"/>
      <c r="C1673" s="3"/>
      <c r="D1673" s="3"/>
      <c r="E1673" s="3"/>
      <c r="F1673" s="3"/>
      <c r="G1673" s="3"/>
      <c r="H1673" s="4"/>
      <c r="I1673" s="4"/>
      <c r="J1673" s="114"/>
      <c r="K1673" s="20"/>
      <c r="L1673" s="5"/>
      <c r="M1673" s="5"/>
      <c r="N1673" s="5"/>
      <c r="O1673" s="5"/>
      <c r="P1673" s="5"/>
      <c r="Q1673" s="5"/>
      <c r="R1673" s="5"/>
      <c r="S1673" s="6"/>
      <c r="T1673" s="6"/>
      <c r="U1673" s="6"/>
      <c r="V1673" s="6"/>
      <c r="W1673" s="6"/>
      <c r="X1673" s="6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/>
      <c r="HC1673" s="4"/>
      <c r="HD1673" s="4"/>
      <c r="HE1673" s="4"/>
      <c r="HF1673" s="4"/>
      <c r="HG1673" s="4"/>
      <c r="HH1673" s="4"/>
      <c r="HI1673" s="4"/>
      <c r="HJ1673" s="4"/>
      <c r="HK1673" s="4"/>
      <c r="HL1673" s="4"/>
      <c r="HM1673" s="4"/>
    </row>
    <row r="1674" spans="1:221" ht="20" customHeight="1">
      <c r="A1674" s="3"/>
      <c r="B1674" s="2"/>
      <c r="C1674" s="3"/>
      <c r="D1674" s="3"/>
      <c r="E1674" s="3"/>
      <c r="F1674" s="3"/>
      <c r="G1674" s="3"/>
      <c r="H1674" s="4"/>
      <c r="I1674" s="4"/>
      <c r="J1674" s="114"/>
      <c r="K1674" s="20"/>
      <c r="L1674" s="5"/>
      <c r="M1674" s="5"/>
      <c r="N1674" s="5"/>
      <c r="O1674" s="5"/>
      <c r="P1674" s="5"/>
      <c r="Q1674" s="5"/>
      <c r="R1674" s="5"/>
      <c r="S1674" s="6"/>
      <c r="T1674" s="6"/>
      <c r="U1674" s="6"/>
      <c r="V1674" s="6"/>
      <c r="W1674" s="6"/>
      <c r="X1674" s="6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/>
      <c r="HD1674" s="4"/>
      <c r="HE1674" s="4"/>
      <c r="HF1674" s="4"/>
      <c r="HG1674" s="4"/>
      <c r="HH1674" s="4"/>
      <c r="HI1674" s="4"/>
      <c r="HJ1674" s="4"/>
      <c r="HK1674" s="4"/>
      <c r="HL1674" s="4"/>
      <c r="HM1674" s="4"/>
    </row>
    <row r="1675" spans="1:221" ht="20" customHeight="1">
      <c r="A1675" s="3"/>
      <c r="B1675" s="2"/>
      <c r="C1675" s="3"/>
      <c r="D1675" s="3"/>
      <c r="E1675" s="3"/>
      <c r="F1675" s="3"/>
      <c r="G1675" s="3"/>
      <c r="H1675" s="4"/>
      <c r="I1675" s="4"/>
      <c r="J1675" s="114"/>
      <c r="K1675" s="20"/>
      <c r="L1675" s="5"/>
      <c r="M1675" s="5"/>
      <c r="N1675" s="5"/>
      <c r="O1675" s="5"/>
      <c r="P1675" s="5"/>
      <c r="Q1675" s="5"/>
      <c r="R1675" s="5"/>
      <c r="S1675" s="6"/>
      <c r="T1675" s="6"/>
      <c r="U1675" s="6"/>
      <c r="V1675" s="6"/>
      <c r="W1675" s="6"/>
      <c r="X1675" s="6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/>
      <c r="HD1675" s="4"/>
      <c r="HE1675" s="4"/>
      <c r="HF1675" s="4"/>
      <c r="HG1675" s="4"/>
      <c r="HH1675" s="4"/>
      <c r="HI1675" s="4"/>
      <c r="HJ1675" s="4"/>
      <c r="HK1675" s="4"/>
      <c r="HL1675" s="4"/>
      <c r="HM1675" s="4"/>
    </row>
    <row r="1676" spans="1:221" ht="20" customHeight="1">
      <c r="A1676" s="3"/>
      <c r="B1676" s="2"/>
      <c r="C1676" s="3"/>
      <c r="D1676" s="3"/>
      <c r="E1676" s="3"/>
      <c r="F1676" s="3"/>
      <c r="G1676" s="3"/>
      <c r="H1676" s="4"/>
      <c r="I1676" s="4"/>
      <c r="J1676" s="114"/>
      <c r="K1676" s="20"/>
      <c r="L1676" s="5"/>
      <c r="M1676" s="5"/>
      <c r="N1676" s="5"/>
      <c r="O1676" s="5"/>
      <c r="P1676" s="5"/>
      <c r="Q1676" s="5"/>
      <c r="R1676" s="5"/>
      <c r="S1676" s="6"/>
      <c r="T1676" s="6"/>
      <c r="U1676" s="6"/>
      <c r="V1676" s="6"/>
      <c r="W1676" s="6"/>
      <c r="X1676" s="6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4"/>
      <c r="GW1676" s="4"/>
      <c r="GX1676" s="4"/>
      <c r="GY1676" s="4"/>
      <c r="GZ1676" s="4"/>
      <c r="HA1676" s="4"/>
      <c r="HB1676" s="4"/>
      <c r="HC1676" s="4"/>
      <c r="HD1676" s="4"/>
      <c r="HE1676" s="4"/>
      <c r="HF1676" s="4"/>
      <c r="HG1676" s="4"/>
      <c r="HH1676" s="4"/>
      <c r="HI1676" s="4"/>
      <c r="HJ1676" s="4"/>
      <c r="HK1676" s="4"/>
      <c r="HL1676" s="4"/>
      <c r="HM1676" s="4"/>
    </row>
    <row r="1677" spans="1:221" ht="20" customHeight="1">
      <c r="A1677" s="3"/>
      <c r="B1677" s="2"/>
      <c r="C1677" s="3"/>
      <c r="D1677" s="3"/>
      <c r="E1677" s="3"/>
      <c r="F1677" s="3"/>
      <c r="G1677" s="3"/>
      <c r="H1677" s="4"/>
      <c r="I1677" s="4"/>
      <c r="J1677" s="114"/>
      <c r="K1677" s="20"/>
      <c r="L1677" s="5"/>
      <c r="M1677" s="5"/>
      <c r="N1677" s="5"/>
      <c r="O1677" s="5"/>
      <c r="P1677" s="5"/>
      <c r="Q1677" s="5"/>
      <c r="R1677" s="5"/>
      <c r="S1677" s="6"/>
      <c r="T1677" s="6"/>
      <c r="U1677" s="6"/>
      <c r="V1677" s="6"/>
      <c r="W1677" s="6"/>
      <c r="X1677" s="6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  <c r="GW1677" s="4"/>
      <c r="GX1677" s="4"/>
      <c r="GY1677" s="4"/>
      <c r="GZ1677" s="4"/>
      <c r="HA1677" s="4"/>
      <c r="HB1677" s="4"/>
      <c r="HC1677" s="4"/>
      <c r="HD1677" s="4"/>
      <c r="HE1677" s="4"/>
      <c r="HF1677" s="4"/>
      <c r="HG1677" s="4"/>
      <c r="HH1677" s="4"/>
      <c r="HI1677" s="4"/>
      <c r="HJ1677" s="4"/>
      <c r="HK1677" s="4"/>
      <c r="HL1677" s="4"/>
      <c r="HM1677" s="4"/>
    </row>
    <row r="1678" spans="1:221" ht="20" customHeight="1">
      <c r="A1678" s="3"/>
      <c r="B1678" s="2"/>
      <c r="C1678" s="3"/>
      <c r="D1678" s="3"/>
      <c r="E1678" s="3"/>
      <c r="F1678" s="3"/>
      <c r="G1678" s="3"/>
      <c r="H1678" s="4"/>
      <c r="I1678" s="4"/>
      <c r="J1678" s="114"/>
      <c r="K1678" s="20"/>
      <c r="L1678" s="5"/>
      <c r="M1678" s="5"/>
      <c r="N1678" s="5"/>
      <c r="O1678" s="5"/>
      <c r="P1678" s="5"/>
      <c r="Q1678" s="5"/>
      <c r="R1678" s="5"/>
      <c r="S1678" s="6"/>
      <c r="T1678" s="6"/>
      <c r="U1678" s="6"/>
      <c r="V1678" s="6"/>
      <c r="W1678" s="6"/>
      <c r="X1678" s="6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  <c r="GZ1678" s="4"/>
      <c r="HA1678" s="4"/>
      <c r="HB1678" s="4"/>
      <c r="HC1678" s="4"/>
      <c r="HD1678" s="4"/>
      <c r="HE1678" s="4"/>
      <c r="HF1678" s="4"/>
      <c r="HG1678" s="4"/>
      <c r="HH1678" s="4"/>
      <c r="HI1678" s="4"/>
      <c r="HJ1678" s="4"/>
      <c r="HK1678" s="4"/>
      <c r="HL1678" s="4"/>
      <c r="HM1678" s="4"/>
    </row>
    <row r="1679" spans="1:221" ht="20" customHeight="1">
      <c r="A1679" s="3"/>
      <c r="B1679" s="2"/>
      <c r="C1679" s="3"/>
      <c r="D1679" s="3"/>
      <c r="E1679" s="3"/>
      <c r="F1679" s="3"/>
      <c r="G1679" s="3"/>
      <c r="H1679" s="4"/>
      <c r="I1679" s="4"/>
      <c r="J1679" s="114"/>
      <c r="K1679" s="20"/>
      <c r="L1679" s="5"/>
      <c r="M1679" s="5"/>
      <c r="N1679" s="5"/>
      <c r="O1679" s="5"/>
      <c r="P1679" s="5"/>
      <c r="Q1679" s="5"/>
      <c r="R1679" s="5"/>
      <c r="S1679" s="6"/>
      <c r="T1679" s="6"/>
      <c r="U1679" s="6"/>
      <c r="V1679" s="6"/>
      <c r="W1679" s="6"/>
      <c r="X1679" s="6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4"/>
      <c r="GT1679" s="4"/>
      <c r="GU1679" s="4"/>
      <c r="GV1679" s="4"/>
      <c r="GW1679" s="4"/>
      <c r="GX1679" s="4"/>
      <c r="GY1679" s="4"/>
      <c r="GZ1679" s="4"/>
      <c r="HA1679" s="4"/>
      <c r="HB1679" s="4"/>
      <c r="HC1679" s="4"/>
      <c r="HD1679" s="4"/>
      <c r="HE1679" s="4"/>
      <c r="HF1679" s="4"/>
      <c r="HG1679" s="4"/>
      <c r="HH1679" s="4"/>
      <c r="HI1679" s="4"/>
      <c r="HJ1679" s="4"/>
      <c r="HK1679" s="4"/>
      <c r="HL1679" s="4"/>
      <c r="HM1679" s="4"/>
    </row>
    <row r="1680" spans="1:221" ht="20" customHeight="1">
      <c r="A1680" s="3"/>
      <c r="B1680" s="2"/>
      <c r="C1680" s="3"/>
      <c r="D1680" s="3"/>
      <c r="E1680" s="3"/>
      <c r="F1680" s="3"/>
      <c r="G1680" s="3"/>
      <c r="H1680" s="4"/>
      <c r="I1680" s="4"/>
      <c r="J1680" s="114"/>
      <c r="K1680" s="20"/>
      <c r="L1680" s="5"/>
      <c r="M1680" s="5"/>
      <c r="N1680" s="5"/>
      <c r="O1680" s="5"/>
      <c r="P1680" s="5"/>
      <c r="Q1680" s="5"/>
      <c r="R1680" s="5"/>
      <c r="S1680" s="6"/>
      <c r="T1680" s="6"/>
      <c r="U1680" s="6"/>
      <c r="V1680" s="6"/>
      <c r="W1680" s="6"/>
      <c r="X1680" s="6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4"/>
      <c r="GW1680" s="4"/>
      <c r="GX1680" s="4"/>
      <c r="GY1680" s="4"/>
      <c r="GZ1680" s="4"/>
      <c r="HA1680" s="4"/>
      <c r="HB1680" s="4"/>
      <c r="HC1680" s="4"/>
      <c r="HD1680" s="4"/>
      <c r="HE1680" s="4"/>
      <c r="HF1680" s="4"/>
      <c r="HG1680" s="4"/>
      <c r="HH1680" s="4"/>
      <c r="HI1680" s="4"/>
      <c r="HJ1680" s="4"/>
      <c r="HK1680" s="4"/>
      <c r="HL1680" s="4"/>
      <c r="HM1680" s="4"/>
    </row>
    <row r="1681" spans="1:221" ht="20" customHeight="1">
      <c r="A1681" s="3"/>
      <c r="B1681" s="2"/>
      <c r="C1681" s="3"/>
      <c r="D1681" s="3"/>
      <c r="E1681" s="3"/>
      <c r="F1681" s="3"/>
      <c r="G1681" s="3"/>
      <c r="H1681" s="4"/>
      <c r="I1681" s="4"/>
      <c r="J1681" s="114"/>
      <c r="K1681" s="20"/>
      <c r="L1681" s="5"/>
      <c r="M1681" s="5"/>
      <c r="N1681" s="5"/>
      <c r="O1681" s="5"/>
      <c r="P1681" s="5"/>
      <c r="Q1681" s="5"/>
      <c r="R1681" s="5"/>
      <c r="S1681" s="6"/>
      <c r="T1681" s="6"/>
      <c r="U1681" s="6"/>
      <c r="V1681" s="6"/>
      <c r="W1681" s="6"/>
      <c r="X1681" s="6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  <c r="GS1681" s="4"/>
      <c r="GT1681" s="4"/>
      <c r="GU1681" s="4"/>
      <c r="GV1681" s="4"/>
      <c r="GW1681" s="4"/>
      <c r="GX1681" s="4"/>
      <c r="GY1681" s="4"/>
      <c r="GZ1681" s="4"/>
      <c r="HA1681" s="4"/>
      <c r="HB1681" s="4"/>
      <c r="HC1681" s="4"/>
      <c r="HD1681" s="4"/>
      <c r="HE1681" s="4"/>
      <c r="HF1681" s="4"/>
      <c r="HG1681" s="4"/>
      <c r="HH1681" s="4"/>
      <c r="HI1681" s="4"/>
      <c r="HJ1681" s="4"/>
      <c r="HK1681" s="4"/>
      <c r="HL1681" s="4"/>
      <c r="HM1681" s="4"/>
    </row>
    <row r="1682" spans="1:221" ht="20" customHeight="1">
      <c r="A1682" s="3"/>
      <c r="B1682" s="2"/>
      <c r="C1682" s="3"/>
      <c r="D1682" s="3"/>
      <c r="E1682" s="3"/>
      <c r="F1682" s="3"/>
      <c r="G1682" s="3"/>
      <c r="H1682" s="4"/>
      <c r="I1682" s="4"/>
      <c r="J1682" s="114"/>
      <c r="K1682" s="20"/>
      <c r="L1682" s="5"/>
      <c r="M1682" s="5"/>
      <c r="N1682" s="5"/>
      <c r="O1682" s="5"/>
      <c r="P1682" s="5"/>
      <c r="Q1682" s="5"/>
      <c r="R1682" s="5"/>
      <c r="S1682" s="6"/>
      <c r="T1682" s="6"/>
      <c r="U1682" s="6"/>
      <c r="V1682" s="6"/>
      <c r="W1682" s="6"/>
      <c r="X1682" s="6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  <c r="GS1682" s="4"/>
      <c r="GT1682" s="4"/>
      <c r="GU1682" s="4"/>
      <c r="GV1682" s="4"/>
      <c r="GW1682" s="4"/>
      <c r="GX1682" s="4"/>
      <c r="GY1682" s="4"/>
      <c r="GZ1682" s="4"/>
      <c r="HA1682" s="4"/>
      <c r="HB1682" s="4"/>
      <c r="HC1682" s="4"/>
      <c r="HD1682" s="4"/>
      <c r="HE1682" s="4"/>
      <c r="HF1682" s="4"/>
      <c r="HG1682" s="4"/>
      <c r="HH1682" s="4"/>
      <c r="HI1682" s="4"/>
      <c r="HJ1682" s="4"/>
      <c r="HK1682" s="4"/>
      <c r="HL1682" s="4"/>
      <c r="HM1682" s="4"/>
    </row>
    <row r="1683" spans="1:221" ht="20" customHeight="1">
      <c r="A1683" s="3"/>
      <c r="B1683" s="2"/>
      <c r="C1683" s="3"/>
      <c r="D1683" s="3"/>
      <c r="E1683" s="3"/>
      <c r="F1683" s="3"/>
      <c r="G1683" s="3"/>
      <c r="H1683" s="4"/>
      <c r="I1683" s="4"/>
      <c r="J1683" s="114"/>
      <c r="K1683" s="20"/>
      <c r="L1683" s="5"/>
      <c r="M1683" s="5"/>
      <c r="N1683" s="5"/>
      <c r="O1683" s="5"/>
      <c r="P1683" s="5"/>
      <c r="Q1683" s="5"/>
      <c r="R1683" s="5"/>
      <c r="S1683" s="6"/>
      <c r="T1683" s="6"/>
      <c r="U1683" s="6"/>
      <c r="V1683" s="6"/>
      <c r="W1683" s="6"/>
      <c r="X1683" s="6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  <c r="GS1683" s="4"/>
      <c r="GT1683" s="4"/>
      <c r="GU1683" s="4"/>
      <c r="GV1683" s="4"/>
      <c r="GW1683" s="4"/>
      <c r="GX1683" s="4"/>
      <c r="GY1683" s="4"/>
      <c r="GZ1683" s="4"/>
      <c r="HA1683" s="4"/>
      <c r="HB1683" s="4"/>
      <c r="HC1683" s="4"/>
      <c r="HD1683" s="4"/>
      <c r="HE1683" s="4"/>
      <c r="HF1683" s="4"/>
      <c r="HG1683" s="4"/>
      <c r="HH1683" s="4"/>
      <c r="HI1683" s="4"/>
      <c r="HJ1683" s="4"/>
      <c r="HK1683" s="4"/>
      <c r="HL1683" s="4"/>
      <c r="HM1683" s="4"/>
    </row>
    <row r="1684" spans="1:221" ht="20" customHeight="1">
      <c r="A1684" s="3"/>
      <c r="B1684" s="2"/>
      <c r="C1684" s="3"/>
      <c r="D1684" s="3"/>
      <c r="E1684" s="3"/>
      <c r="F1684" s="3"/>
      <c r="G1684" s="3"/>
      <c r="H1684" s="4"/>
      <c r="I1684" s="4"/>
      <c r="J1684" s="114"/>
      <c r="K1684" s="20"/>
      <c r="L1684" s="5"/>
      <c r="M1684" s="5"/>
      <c r="N1684" s="5"/>
      <c r="O1684" s="5"/>
      <c r="P1684" s="5"/>
      <c r="Q1684" s="5"/>
      <c r="R1684" s="5"/>
      <c r="S1684" s="6"/>
      <c r="T1684" s="6"/>
      <c r="U1684" s="6"/>
      <c r="V1684" s="6"/>
      <c r="W1684" s="6"/>
      <c r="X1684" s="6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  <c r="GS1684" s="4"/>
      <c r="GT1684" s="4"/>
      <c r="GU1684" s="4"/>
      <c r="GV1684" s="4"/>
      <c r="GW1684" s="4"/>
      <c r="GX1684" s="4"/>
      <c r="GY1684" s="4"/>
      <c r="GZ1684" s="4"/>
      <c r="HA1684" s="4"/>
      <c r="HB1684" s="4"/>
      <c r="HC1684" s="4"/>
      <c r="HD1684" s="4"/>
      <c r="HE1684" s="4"/>
      <c r="HF1684" s="4"/>
      <c r="HG1684" s="4"/>
      <c r="HH1684" s="4"/>
      <c r="HI1684" s="4"/>
      <c r="HJ1684" s="4"/>
      <c r="HK1684" s="4"/>
      <c r="HL1684" s="4"/>
      <c r="HM1684" s="4"/>
    </row>
    <row r="1685" spans="1:221" ht="20" customHeight="1">
      <c r="A1685" s="3"/>
      <c r="B1685" s="2"/>
      <c r="C1685" s="3"/>
      <c r="D1685" s="3"/>
      <c r="E1685" s="3"/>
      <c r="F1685" s="3"/>
      <c r="G1685" s="3"/>
      <c r="H1685" s="4"/>
      <c r="I1685" s="4"/>
      <c r="J1685" s="114"/>
      <c r="K1685" s="20"/>
      <c r="L1685" s="5"/>
      <c r="M1685" s="5"/>
      <c r="N1685" s="5"/>
      <c r="O1685" s="5"/>
      <c r="P1685" s="5"/>
      <c r="Q1685" s="5"/>
      <c r="R1685" s="5"/>
      <c r="S1685" s="6"/>
      <c r="T1685" s="6"/>
      <c r="U1685" s="6"/>
      <c r="V1685" s="6"/>
      <c r="W1685" s="6"/>
      <c r="X1685" s="6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/>
      <c r="HB1685" s="4"/>
      <c r="HC1685" s="4"/>
      <c r="HD1685" s="4"/>
      <c r="HE1685" s="4"/>
      <c r="HF1685" s="4"/>
      <c r="HG1685" s="4"/>
      <c r="HH1685" s="4"/>
      <c r="HI1685" s="4"/>
      <c r="HJ1685" s="4"/>
      <c r="HK1685" s="4"/>
      <c r="HL1685" s="4"/>
      <c r="HM1685" s="4"/>
    </row>
    <row r="1686" spans="1:221" ht="20" customHeight="1">
      <c r="A1686" s="3"/>
      <c r="B1686" s="2"/>
      <c r="C1686" s="3"/>
      <c r="D1686" s="3"/>
      <c r="E1686" s="3"/>
      <c r="F1686" s="3"/>
      <c r="G1686" s="3"/>
      <c r="H1686" s="4"/>
      <c r="I1686" s="4"/>
      <c r="J1686" s="114"/>
      <c r="K1686" s="20"/>
      <c r="L1686" s="5"/>
      <c r="M1686" s="5"/>
      <c r="N1686" s="5"/>
      <c r="O1686" s="5"/>
      <c r="P1686" s="5"/>
      <c r="Q1686" s="5"/>
      <c r="R1686" s="5"/>
      <c r="S1686" s="6"/>
      <c r="T1686" s="6"/>
      <c r="U1686" s="6"/>
      <c r="V1686" s="6"/>
      <c r="W1686" s="6"/>
      <c r="X1686" s="6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  <c r="GS1686" s="4"/>
      <c r="GT1686" s="4"/>
      <c r="GU1686" s="4"/>
      <c r="GV1686" s="4"/>
      <c r="GW1686" s="4"/>
      <c r="GX1686" s="4"/>
      <c r="GY1686" s="4"/>
      <c r="GZ1686" s="4"/>
      <c r="HA1686" s="4"/>
      <c r="HB1686" s="4"/>
      <c r="HC1686" s="4"/>
      <c r="HD1686" s="4"/>
      <c r="HE1686" s="4"/>
      <c r="HF1686" s="4"/>
      <c r="HG1686" s="4"/>
      <c r="HH1686" s="4"/>
      <c r="HI1686" s="4"/>
      <c r="HJ1686" s="4"/>
      <c r="HK1686" s="4"/>
      <c r="HL1686" s="4"/>
      <c r="HM1686" s="4"/>
    </row>
    <row r="1687" spans="1:221" ht="20" customHeight="1">
      <c r="A1687" s="3"/>
      <c r="B1687" s="2"/>
      <c r="C1687" s="3"/>
      <c r="D1687" s="3"/>
      <c r="E1687" s="3"/>
      <c r="F1687" s="3"/>
      <c r="G1687" s="3"/>
      <c r="H1687" s="4"/>
      <c r="I1687" s="4"/>
      <c r="J1687" s="114"/>
      <c r="K1687" s="20"/>
      <c r="L1687" s="5"/>
      <c r="M1687" s="5"/>
      <c r="N1687" s="5"/>
      <c r="O1687" s="5"/>
      <c r="P1687" s="5"/>
      <c r="Q1687" s="5"/>
      <c r="R1687" s="5"/>
      <c r="S1687" s="6"/>
      <c r="T1687" s="6"/>
      <c r="U1687" s="6"/>
      <c r="V1687" s="6"/>
      <c r="W1687" s="6"/>
      <c r="X1687" s="6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/>
      <c r="HD1687" s="4"/>
      <c r="HE1687" s="4"/>
      <c r="HF1687" s="4"/>
      <c r="HG1687" s="4"/>
      <c r="HH1687" s="4"/>
      <c r="HI1687" s="4"/>
      <c r="HJ1687" s="4"/>
      <c r="HK1687" s="4"/>
      <c r="HL1687" s="4"/>
      <c r="HM1687" s="4"/>
    </row>
    <row r="1688" spans="1:221" ht="20" customHeight="1">
      <c r="A1688" s="3"/>
      <c r="B1688" s="2"/>
      <c r="C1688" s="3"/>
      <c r="D1688" s="3"/>
      <c r="E1688" s="3"/>
      <c r="F1688" s="3"/>
      <c r="G1688" s="3"/>
      <c r="H1688" s="4"/>
      <c r="I1688" s="4"/>
      <c r="J1688" s="114"/>
      <c r="K1688" s="20"/>
      <c r="L1688" s="5"/>
      <c r="M1688" s="5"/>
      <c r="N1688" s="5"/>
      <c r="O1688" s="5"/>
      <c r="P1688" s="5"/>
      <c r="Q1688" s="5"/>
      <c r="R1688" s="5"/>
      <c r="S1688" s="6"/>
      <c r="T1688" s="6"/>
      <c r="U1688" s="6"/>
      <c r="V1688" s="6"/>
      <c r="W1688" s="6"/>
      <c r="X1688" s="6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/>
      <c r="HD1688" s="4"/>
      <c r="HE1688" s="4"/>
      <c r="HF1688" s="4"/>
      <c r="HG1688" s="4"/>
      <c r="HH1688" s="4"/>
      <c r="HI1688" s="4"/>
      <c r="HJ1688" s="4"/>
      <c r="HK1688" s="4"/>
      <c r="HL1688" s="4"/>
      <c r="HM1688" s="4"/>
    </row>
    <row r="1689" spans="1:221" ht="20" customHeight="1">
      <c r="A1689" s="3"/>
      <c r="B1689" s="2"/>
      <c r="C1689" s="3"/>
      <c r="D1689" s="3"/>
      <c r="E1689" s="3"/>
      <c r="F1689" s="3"/>
      <c r="G1689" s="3"/>
      <c r="H1689" s="4"/>
      <c r="I1689" s="4"/>
      <c r="J1689" s="114"/>
      <c r="K1689" s="20"/>
      <c r="L1689" s="5"/>
      <c r="M1689" s="5"/>
      <c r="N1689" s="5"/>
      <c r="O1689" s="5"/>
      <c r="P1689" s="5"/>
      <c r="Q1689" s="5"/>
      <c r="R1689" s="5"/>
      <c r="S1689" s="6"/>
      <c r="T1689" s="6"/>
      <c r="U1689" s="6"/>
      <c r="V1689" s="6"/>
      <c r="W1689" s="6"/>
      <c r="X1689" s="6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  <c r="GQ1689" s="4"/>
      <c r="GR1689" s="4"/>
      <c r="GS1689" s="4"/>
      <c r="GT1689" s="4"/>
      <c r="GU1689" s="4"/>
      <c r="GV1689" s="4"/>
      <c r="GW1689" s="4"/>
      <c r="GX1689" s="4"/>
      <c r="GY1689" s="4"/>
      <c r="GZ1689" s="4"/>
      <c r="HA1689" s="4"/>
      <c r="HB1689" s="4"/>
      <c r="HC1689" s="4"/>
      <c r="HD1689" s="4"/>
      <c r="HE1689" s="4"/>
      <c r="HF1689" s="4"/>
      <c r="HG1689" s="4"/>
      <c r="HH1689" s="4"/>
      <c r="HI1689" s="4"/>
      <c r="HJ1689" s="4"/>
      <c r="HK1689" s="4"/>
      <c r="HL1689" s="4"/>
      <c r="HM1689" s="4"/>
    </row>
    <row r="1690" spans="1:221" ht="20" customHeight="1">
      <c r="A1690" s="3"/>
      <c r="B1690" s="2"/>
      <c r="C1690" s="3"/>
      <c r="D1690" s="3"/>
      <c r="E1690" s="3"/>
      <c r="F1690" s="3"/>
      <c r="G1690" s="3"/>
      <c r="H1690" s="4"/>
      <c r="I1690" s="4"/>
      <c r="J1690" s="114"/>
      <c r="K1690" s="20"/>
      <c r="L1690" s="5"/>
      <c r="M1690" s="5"/>
      <c r="N1690" s="5"/>
      <c r="O1690" s="5"/>
      <c r="P1690" s="5"/>
      <c r="Q1690" s="5"/>
      <c r="R1690" s="5"/>
      <c r="S1690" s="6"/>
      <c r="T1690" s="6"/>
      <c r="U1690" s="6"/>
      <c r="V1690" s="6"/>
      <c r="W1690" s="6"/>
      <c r="X1690" s="6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/>
      <c r="HD1690" s="4"/>
      <c r="HE1690" s="4"/>
      <c r="HF1690" s="4"/>
      <c r="HG1690" s="4"/>
      <c r="HH1690" s="4"/>
      <c r="HI1690" s="4"/>
      <c r="HJ1690" s="4"/>
      <c r="HK1690" s="4"/>
      <c r="HL1690" s="4"/>
      <c r="HM1690" s="4"/>
    </row>
    <row r="1691" spans="1:221" ht="20" customHeight="1">
      <c r="A1691" s="3"/>
      <c r="B1691" s="2"/>
      <c r="C1691" s="3"/>
      <c r="D1691" s="3"/>
      <c r="E1691" s="3"/>
      <c r="F1691" s="3"/>
      <c r="G1691" s="3"/>
      <c r="H1691" s="4"/>
      <c r="I1691" s="4"/>
      <c r="J1691" s="114"/>
      <c r="K1691" s="20"/>
      <c r="L1691" s="5"/>
      <c r="M1691" s="5"/>
      <c r="N1691" s="5"/>
      <c r="O1691" s="5"/>
      <c r="P1691" s="5"/>
      <c r="Q1691" s="5"/>
      <c r="R1691" s="5"/>
      <c r="S1691" s="6"/>
      <c r="T1691" s="6"/>
      <c r="U1691" s="6"/>
      <c r="V1691" s="6"/>
      <c r="W1691" s="6"/>
      <c r="X1691" s="6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4"/>
      <c r="HE1691" s="4"/>
      <c r="HF1691" s="4"/>
      <c r="HG1691" s="4"/>
      <c r="HH1691" s="4"/>
      <c r="HI1691" s="4"/>
      <c r="HJ1691" s="4"/>
      <c r="HK1691" s="4"/>
      <c r="HL1691" s="4"/>
      <c r="HM1691" s="4"/>
    </row>
    <row r="1692" spans="1:221" ht="20" customHeight="1">
      <c r="A1692" s="3"/>
      <c r="B1692" s="2"/>
      <c r="C1692" s="3"/>
      <c r="D1692" s="3"/>
      <c r="E1692" s="3"/>
      <c r="F1692" s="3"/>
      <c r="G1692" s="3"/>
      <c r="H1692" s="4"/>
      <c r="I1692" s="4"/>
      <c r="J1692" s="114"/>
      <c r="K1692" s="20"/>
      <c r="L1692" s="5"/>
      <c r="M1692" s="5"/>
      <c r="N1692" s="5"/>
      <c r="O1692" s="5"/>
      <c r="P1692" s="5"/>
      <c r="Q1692" s="5"/>
      <c r="R1692" s="5"/>
      <c r="S1692" s="6"/>
      <c r="T1692" s="6"/>
      <c r="U1692" s="6"/>
      <c r="V1692" s="6"/>
      <c r="W1692" s="6"/>
      <c r="X1692" s="6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4"/>
      <c r="HE1692" s="4"/>
      <c r="HF1692" s="4"/>
      <c r="HG1692" s="4"/>
      <c r="HH1692" s="4"/>
      <c r="HI1692" s="4"/>
      <c r="HJ1692" s="4"/>
      <c r="HK1692" s="4"/>
      <c r="HL1692" s="4"/>
      <c r="HM1692" s="4"/>
    </row>
    <row r="1693" spans="1:221" ht="20" customHeight="1">
      <c r="A1693" s="3"/>
      <c r="B1693" s="2"/>
      <c r="C1693" s="3"/>
      <c r="D1693" s="3"/>
      <c r="E1693" s="3"/>
      <c r="F1693" s="3"/>
      <c r="G1693" s="3"/>
      <c r="H1693" s="4"/>
      <c r="I1693" s="4"/>
      <c r="J1693" s="114"/>
      <c r="K1693" s="20"/>
      <c r="L1693" s="5"/>
      <c r="M1693" s="5"/>
      <c r="N1693" s="5"/>
      <c r="O1693" s="5"/>
      <c r="P1693" s="5"/>
      <c r="Q1693" s="5"/>
      <c r="R1693" s="5"/>
      <c r="S1693" s="6"/>
      <c r="T1693" s="6"/>
      <c r="U1693" s="6"/>
      <c r="V1693" s="6"/>
      <c r="W1693" s="6"/>
      <c r="X1693" s="6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4"/>
      <c r="HE1693" s="4"/>
      <c r="HF1693" s="4"/>
      <c r="HG1693" s="4"/>
      <c r="HH1693" s="4"/>
      <c r="HI1693" s="4"/>
      <c r="HJ1693" s="4"/>
      <c r="HK1693" s="4"/>
      <c r="HL1693" s="4"/>
      <c r="HM1693" s="4"/>
    </row>
    <row r="1694" spans="1:221" ht="20" customHeight="1">
      <c r="A1694" s="3"/>
      <c r="B1694" s="2"/>
      <c r="C1694" s="3"/>
      <c r="D1694" s="3"/>
      <c r="E1694" s="3"/>
      <c r="F1694" s="3"/>
      <c r="G1694" s="3"/>
      <c r="H1694" s="4"/>
      <c r="I1694" s="4"/>
      <c r="J1694" s="114"/>
      <c r="K1694" s="20"/>
      <c r="L1694" s="5"/>
      <c r="M1694" s="5"/>
      <c r="N1694" s="5"/>
      <c r="O1694" s="5"/>
      <c r="P1694" s="5"/>
      <c r="Q1694" s="5"/>
      <c r="R1694" s="5"/>
      <c r="S1694" s="6"/>
      <c r="T1694" s="6"/>
      <c r="U1694" s="6"/>
      <c r="V1694" s="6"/>
      <c r="W1694" s="6"/>
      <c r="X1694" s="6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  <c r="GQ1694" s="4"/>
      <c r="GR1694" s="4"/>
      <c r="GS1694" s="4"/>
      <c r="GT1694" s="4"/>
      <c r="GU1694" s="4"/>
      <c r="GV1694" s="4"/>
      <c r="GW1694" s="4"/>
      <c r="GX1694" s="4"/>
      <c r="GY1694" s="4"/>
      <c r="GZ1694" s="4"/>
      <c r="HA1694" s="4"/>
      <c r="HB1694" s="4"/>
      <c r="HC1694" s="4"/>
      <c r="HD1694" s="4"/>
      <c r="HE1694" s="4"/>
      <c r="HF1694" s="4"/>
      <c r="HG1694" s="4"/>
      <c r="HH1694" s="4"/>
      <c r="HI1694" s="4"/>
      <c r="HJ1694" s="4"/>
      <c r="HK1694" s="4"/>
      <c r="HL1694" s="4"/>
      <c r="HM1694" s="4"/>
    </row>
    <row r="1695" spans="1:221" ht="20" customHeight="1">
      <c r="A1695" s="3"/>
      <c r="B1695" s="2"/>
      <c r="C1695" s="3"/>
      <c r="D1695" s="3"/>
      <c r="E1695" s="3"/>
      <c r="F1695" s="3"/>
      <c r="G1695" s="3"/>
      <c r="H1695" s="4"/>
      <c r="I1695" s="4"/>
      <c r="J1695" s="114"/>
      <c r="K1695" s="20"/>
      <c r="L1695" s="5"/>
      <c r="M1695" s="5"/>
      <c r="N1695" s="5"/>
      <c r="O1695" s="5"/>
      <c r="P1695" s="5"/>
      <c r="Q1695" s="5"/>
      <c r="R1695" s="5"/>
      <c r="S1695" s="6"/>
      <c r="T1695" s="6"/>
      <c r="U1695" s="6"/>
      <c r="V1695" s="6"/>
      <c r="W1695" s="6"/>
      <c r="X1695" s="6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  <c r="GQ1695" s="4"/>
      <c r="GR1695" s="4"/>
      <c r="GS1695" s="4"/>
      <c r="GT1695" s="4"/>
      <c r="GU1695" s="4"/>
      <c r="GV1695" s="4"/>
      <c r="GW1695" s="4"/>
      <c r="GX1695" s="4"/>
      <c r="GY1695" s="4"/>
      <c r="GZ1695" s="4"/>
      <c r="HA1695" s="4"/>
      <c r="HB1695" s="4"/>
      <c r="HC1695" s="4"/>
      <c r="HD1695" s="4"/>
      <c r="HE1695" s="4"/>
      <c r="HF1695" s="4"/>
      <c r="HG1695" s="4"/>
      <c r="HH1695" s="4"/>
      <c r="HI1695" s="4"/>
      <c r="HJ1695" s="4"/>
      <c r="HK1695" s="4"/>
      <c r="HL1695" s="4"/>
      <c r="HM1695" s="4"/>
    </row>
    <row r="1696" spans="1:221" ht="20" customHeight="1">
      <c r="A1696" s="3"/>
      <c r="B1696" s="2"/>
      <c r="C1696" s="3"/>
      <c r="D1696" s="3"/>
      <c r="E1696" s="3"/>
      <c r="F1696" s="3"/>
      <c r="G1696" s="3"/>
      <c r="H1696" s="4"/>
      <c r="I1696" s="4"/>
      <c r="J1696" s="114"/>
      <c r="K1696" s="20"/>
      <c r="L1696" s="5"/>
      <c r="M1696" s="5"/>
      <c r="N1696" s="5"/>
      <c r="O1696" s="5"/>
      <c r="P1696" s="5"/>
      <c r="Q1696" s="5"/>
      <c r="R1696" s="5"/>
      <c r="S1696" s="6"/>
      <c r="T1696" s="6"/>
      <c r="U1696" s="6"/>
      <c r="V1696" s="6"/>
      <c r="W1696" s="6"/>
      <c r="X1696" s="6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  <c r="GQ1696" s="4"/>
      <c r="GR1696" s="4"/>
      <c r="GS1696" s="4"/>
      <c r="GT1696" s="4"/>
      <c r="GU1696" s="4"/>
      <c r="GV1696" s="4"/>
      <c r="GW1696" s="4"/>
      <c r="GX1696" s="4"/>
      <c r="GY1696" s="4"/>
      <c r="GZ1696" s="4"/>
      <c r="HA1696" s="4"/>
      <c r="HB1696" s="4"/>
      <c r="HC1696" s="4"/>
      <c r="HD1696" s="4"/>
      <c r="HE1696" s="4"/>
      <c r="HF1696" s="4"/>
      <c r="HG1696" s="4"/>
      <c r="HH1696" s="4"/>
      <c r="HI1696" s="4"/>
      <c r="HJ1696" s="4"/>
      <c r="HK1696" s="4"/>
      <c r="HL1696" s="4"/>
      <c r="HM1696" s="4"/>
    </row>
    <row r="1697" spans="1:221" ht="20" customHeight="1">
      <c r="A1697" s="3"/>
      <c r="B1697" s="2"/>
      <c r="C1697" s="3"/>
      <c r="D1697" s="3"/>
      <c r="E1697" s="3"/>
      <c r="F1697" s="3"/>
      <c r="G1697" s="3"/>
      <c r="H1697" s="4"/>
      <c r="I1697" s="4"/>
      <c r="J1697" s="114"/>
      <c r="K1697" s="20"/>
      <c r="L1697" s="5"/>
      <c r="M1697" s="5"/>
      <c r="N1697" s="5"/>
      <c r="O1697" s="5"/>
      <c r="P1697" s="5"/>
      <c r="Q1697" s="5"/>
      <c r="R1697" s="5"/>
      <c r="S1697" s="6"/>
      <c r="T1697" s="6"/>
      <c r="U1697" s="6"/>
      <c r="V1697" s="6"/>
      <c r="W1697" s="6"/>
      <c r="X1697" s="6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  <c r="GS1697" s="4"/>
      <c r="GT1697" s="4"/>
      <c r="GU1697" s="4"/>
      <c r="GV1697" s="4"/>
      <c r="GW1697" s="4"/>
      <c r="GX1697" s="4"/>
      <c r="GY1697" s="4"/>
      <c r="GZ1697" s="4"/>
      <c r="HA1697" s="4"/>
      <c r="HB1697" s="4"/>
      <c r="HC1697" s="4"/>
      <c r="HD1697" s="4"/>
      <c r="HE1697" s="4"/>
      <c r="HF1697" s="4"/>
      <c r="HG1697" s="4"/>
      <c r="HH1697" s="4"/>
      <c r="HI1697" s="4"/>
      <c r="HJ1697" s="4"/>
      <c r="HK1697" s="4"/>
      <c r="HL1697" s="4"/>
      <c r="HM1697" s="4"/>
    </row>
    <row r="1698" spans="1:221" ht="20" customHeight="1">
      <c r="A1698" s="3"/>
      <c r="B1698" s="2"/>
      <c r="C1698" s="3"/>
      <c r="D1698" s="3"/>
      <c r="E1698" s="3"/>
      <c r="F1698" s="3"/>
      <c r="G1698" s="3"/>
      <c r="H1698" s="4"/>
      <c r="I1698" s="4"/>
      <c r="J1698" s="114"/>
      <c r="K1698" s="20"/>
      <c r="L1698" s="5"/>
      <c r="M1698" s="5"/>
      <c r="N1698" s="5"/>
      <c r="O1698" s="5"/>
      <c r="P1698" s="5"/>
      <c r="Q1698" s="5"/>
      <c r="R1698" s="5"/>
      <c r="S1698" s="6"/>
      <c r="T1698" s="6"/>
      <c r="U1698" s="6"/>
      <c r="V1698" s="6"/>
      <c r="W1698" s="6"/>
      <c r="X1698" s="6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4"/>
      <c r="GY1698" s="4"/>
      <c r="GZ1698" s="4"/>
      <c r="HA1698" s="4"/>
      <c r="HB1698" s="4"/>
      <c r="HC1698" s="4"/>
      <c r="HD1698" s="4"/>
      <c r="HE1698" s="4"/>
      <c r="HF1698" s="4"/>
      <c r="HG1698" s="4"/>
      <c r="HH1698" s="4"/>
      <c r="HI1698" s="4"/>
      <c r="HJ1698" s="4"/>
      <c r="HK1698" s="4"/>
      <c r="HL1698" s="4"/>
      <c r="HM1698" s="4"/>
    </row>
    <row r="1699" spans="1:221" ht="20" customHeight="1">
      <c r="A1699" s="3"/>
      <c r="B1699" s="2"/>
      <c r="C1699" s="3"/>
      <c r="D1699" s="3"/>
      <c r="E1699" s="3"/>
      <c r="F1699" s="3"/>
      <c r="G1699" s="3"/>
      <c r="H1699" s="4"/>
      <c r="I1699" s="4"/>
      <c r="J1699" s="114"/>
      <c r="K1699" s="20"/>
      <c r="L1699" s="5"/>
      <c r="M1699" s="5"/>
      <c r="N1699" s="5"/>
      <c r="O1699" s="5"/>
      <c r="P1699" s="5"/>
      <c r="Q1699" s="5"/>
      <c r="R1699" s="5"/>
      <c r="S1699" s="6"/>
      <c r="T1699" s="6"/>
      <c r="U1699" s="6"/>
      <c r="V1699" s="6"/>
      <c r="W1699" s="6"/>
      <c r="X1699" s="6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4"/>
      <c r="GY1699" s="4"/>
      <c r="GZ1699" s="4"/>
      <c r="HA1699" s="4"/>
      <c r="HB1699" s="4"/>
      <c r="HC1699" s="4"/>
      <c r="HD1699" s="4"/>
      <c r="HE1699" s="4"/>
      <c r="HF1699" s="4"/>
      <c r="HG1699" s="4"/>
      <c r="HH1699" s="4"/>
      <c r="HI1699" s="4"/>
      <c r="HJ1699" s="4"/>
      <c r="HK1699" s="4"/>
      <c r="HL1699" s="4"/>
      <c r="HM1699" s="4"/>
    </row>
    <row r="1700" spans="1:221" ht="20" customHeight="1">
      <c r="A1700" s="3"/>
      <c r="B1700" s="2"/>
      <c r="C1700" s="3"/>
      <c r="D1700" s="3"/>
      <c r="E1700" s="3"/>
      <c r="F1700" s="3"/>
      <c r="G1700" s="3"/>
      <c r="H1700" s="4"/>
      <c r="I1700" s="4"/>
      <c r="J1700" s="114"/>
      <c r="K1700" s="20"/>
      <c r="L1700" s="5"/>
      <c r="M1700" s="5"/>
      <c r="N1700" s="5"/>
      <c r="O1700" s="5"/>
      <c r="P1700" s="5"/>
      <c r="Q1700" s="5"/>
      <c r="R1700" s="5"/>
      <c r="S1700" s="6"/>
      <c r="T1700" s="6"/>
      <c r="U1700" s="6"/>
      <c r="V1700" s="6"/>
      <c r="W1700" s="6"/>
      <c r="X1700" s="6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4"/>
      <c r="GY1700" s="4"/>
      <c r="GZ1700" s="4"/>
      <c r="HA1700" s="4"/>
      <c r="HB1700" s="4"/>
      <c r="HC1700" s="4"/>
      <c r="HD1700" s="4"/>
      <c r="HE1700" s="4"/>
      <c r="HF1700" s="4"/>
      <c r="HG1700" s="4"/>
      <c r="HH1700" s="4"/>
      <c r="HI1700" s="4"/>
      <c r="HJ1700" s="4"/>
      <c r="HK1700" s="4"/>
      <c r="HL1700" s="4"/>
      <c r="HM1700" s="4"/>
    </row>
    <row r="1701" spans="1:221" ht="20" customHeight="1">
      <c r="A1701" s="3"/>
      <c r="B1701" s="2"/>
      <c r="C1701" s="3"/>
      <c r="D1701" s="3"/>
      <c r="E1701" s="3"/>
      <c r="F1701" s="3"/>
      <c r="G1701" s="3"/>
      <c r="H1701" s="4"/>
      <c r="I1701" s="4"/>
      <c r="J1701" s="114"/>
      <c r="K1701" s="20"/>
      <c r="L1701" s="5"/>
      <c r="M1701" s="5"/>
      <c r="N1701" s="5"/>
      <c r="O1701" s="5"/>
      <c r="P1701" s="5"/>
      <c r="Q1701" s="5"/>
      <c r="R1701" s="5"/>
      <c r="S1701" s="6"/>
      <c r="T1701" s="6"/>
      <c r="U1701" s="6"/>
      <c r="V1701" s="6"/>
      <c r="W1701" s="6"/>
      <c r="X1701" s="6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4"/>
      <c r="GZ1701" s="4"/>
      <c r="HA1701" s="4"/>
      <c r="HB1701" s="4"/>
      <c r="HC1701" s="4"/>
      <c r="HD1701" s="4"/>
      <c r="HE1701" s="4"/>
      <c r="HF1701" s="4"/>
      <c r="HG1701" s="4"/>
      <c r="HH1701" s="4"/>
      <c r="HI1701" s="4"/>
      <c r="HJ1701" s="4"/>
      <c r="HK1701" s="4"/>
      <c r="HL1701" s="4"/>
      <c r="HM1701" s="4"/>
    </row>
    <row r="1702" spans="1:221" ht="20" customHeight="1">
      <c r="A1702" s="3"/>
      <c r="B1702" s="2"/>
      <c r="C1702" s="3"/>
      <c r="D1702" s="3"/>
      <c r="E1702" s="3"/>
      <c r="F1702" s="3"/>
      <c r="G1702" s="3"/>
      <c r="H1702" s="4"/>
      <c r="I1702" s="4"/>
      <c r="J1702" s="114"/>
      <c r="K1702" s="20"/>
      <c r="L1702" s="5"/>
      <c r="M1702" s="5"/>
      <c r="N1702" s="5"/>
      <c r="O1702" s="5"/>
      <c r="P1702" s="5"/>
      <c r="Q1702" s="5"/>
      <c r="R1702" s="5"/>
      <c r="S1702" s="6"/>
      <c r="T1702" s="6"/>
      <c r="U1702" s="6"/>
      <c r="V1702" s="6"/>
      <c r="W1702" s="6"/>
      <c r="X1702" s="6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/>
      <c r="HB1702" s="4"/>
      <c r="HC1702" s="4"/>
      <c r="HD1702" s="4"/>
      <c r="HE1702" s="4"/>
      <c r="HF1702" s="4"/>
      <c r="HG1702" s="4"/>
      <c r="HH1702" s="4"/>
      <c r="HI1702" s="4"/>
      <c r="HJ1702" s="4"/>
      <c r="HK1702" s="4"/>
      <c r="HL1702" s="4"/>
      <c r="HM1702" s="4"/>
    </row>
    <row r="1703" spans="1:221" ht="20" customHeight="1">
      <c r="A1703" s="3"/>
      <c r="B1703" s="2"/>
      <c r="C1703" s="3"/>
      <c r="D1703" s="3"/>
      <c r="E1703" s="3"/>
      <c r="F1703" s="3"/>
      <c r="G1703" s="3"/>
      <c r="H1703" s="4"/>
      <c r="I1703" s="4"/>
      <c r="J1703" s="114"/>
      <c r="K1703" s="20"/>
      <c r="L1703" s="5"/>
      <c r="M1703" s="5"/>
      <c r="N1703" s="5"/>
      <c r="O1703" s="5"/>
      <c r="P1703" s="5"/>
      <c r="Q1703" s="5"/>
      <c r="R1703" s="5"/>
      <c r="S1703" s="6"/>
      <c r="T1703" s="6"/>
      <c r="U1703" s="6"/>
      <c r="V1703" s="6"/>
      <c r="W1703" s="6"/>
      <c r="X1703" s="6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4"/>
      <c r="GZ1703" s="4"/>
      <c r="HA1703" s="4"/>
      <c r="HB1703" s="4"/>
      <c r="HC1703" s="4"/>
      <c r="HD1703" s="4"/>
      <c r="HE1703" s="4"/>
      <c r="HF1703" s="4"/>
      <c r="HG1703" s="4"/>
      <c r="HH1703" s="4"/>
      <c r="HI1703" s="4"/>
      <c r="HJ1703" s="4"/>
      <c r="HK1703" s="4"/>
      <c r="HL1703" s="4"/>
      <c r="HM1703" s="4"/>
    </row>
    <row r="1704" spans="1:221" ht="20" customHeight="1">
      <c r="A1704" s="3"/>
      <c r="B1704" s="2"/>
      <c r="C1704" s="3"/>
      <c r="D1704" s="3"/>
      <c r="E1704" s="3"/>
      <c r="F1704" s="3"/>
      <c r="G1704" s="3"/>
      <c r="H1704" s="4"/>
      <c r="I1704" s="4"/>
      <c r="J1704" s="114"/>
      <c r="K1704" s="20"/>
      <c r="L1704" s="5"/>
      <c r="M1704" s="5"/>
      <c r="N1704" s="5"/>
      <c r="O1704" s="5"/>
      <c r="P1704" s="5"/>
      <c r="Q1704" s="5"/>
      <c r="R1704" s="5"/>
      <c r="S1704" s="6"/>
      <c r="T1704" s="6"/>
      <c r="U1704" s="6"/>
      <c r="V1704" s="6"/>
      <c r="W1704" s="6"/>
      <c r="X1704" s="6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/>
      <c r="HB1704" s="4"/>
      <c r="HC1704" s="4"/>
      <c r="HD1704" s="4"/>
      <c r="HE1704" s="4"/>
      <c r="HF1704" s="4"/>
      <c r="HG1704" s="4"/>
      <c r="HH1704" s="4"/>
      <c r="HI1704" s="4"/>
      <c r="HJ1704" s="4"/>
      <c r="HK1704" s="4"/>
      <c r="HL1704" s="4"/>
      <c r="HM1704" s="4"/>
    </row>
    <row r="1705" spans="1:221" ht="20" customHeight="1">
      <c r="A1705" s="3"/>
      <c r="B1705" s="2"/>
      <c r="C1705" s="3"/>
      <c r="D1705" s="3"/>
      <c r="E1705" s="3"/>
      <c r="F1705" s="3"/>
      <c r="G1705" s="3"/>
      <c r="H1705" s="4"/>
      <c r="I1705" s="4"/>
      <c r="J1705" s="114"/>
      <c r="K1705" s="20"/>
      <c r="L1705" s="5"/>
      <c r="M1705" s="5"/>
      <c r="N1705" s="5"/>
      <c r="O1705" s="5"/>
      <c r="P1705" s="5"/>
      <c r="Q1705" s="5"/>
      <c r="R1705" s="5"/>
      <c r="S1705" s="6"/>
      <c r="T1705" s="6"/>
      <c r="U1705" s="6"/>
      <c r="V1705" s="6"/>
      <c r="W1705" s="6"/>
      <c r="X1705" s="6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4"/>
      <c r="GY1705" s="4"/>
      <c r="GZ1705" s="4"/>
      <c r="HA1705" s="4"/>
      <c r="HB1705" s="4"/>
      <c r="HC1705" s="4"/>
      <c r="HD1705" s="4"/>
      <c r="HE1705" s="4"/>
      <c r="HF1705" s="4"/>
      <c r="HG1705" s="4"/>
      <c r="HH1705" s="4"/>
      <c r="HI1705" s="4"/>
      <c r="HJ1705" s="4"/>
      <c r="HK1705" s="4"/>
      <c r="HL1705" s="4"/>
      <c r="HM1705" s="4"/>
    </row>
    <row r="1706" spans="1:221" ht="20" customHeight="1">
      <c r="A1706" s="3"/>
      <c r="B1706" s="2"/>
      <c r="C1706" s="3"/>
      <c r="D1706" s="3"/>
      <c r="E1706" s="3"/>
      <c r="F1706" s="3"/>
      <c r="G1706" s="3"/>
      <c r="H1706" s="4"/>
      <c r="I1706" s="4"/>
      <c r="J1706" s="114"/>
      <c r="K1706" s="20"/>
      <c r="L1706" s="5"/>
      <c r="M1706" s="5"/>
      <c r="N1706" s="5"/>
      <c r="O1706" s="5"/>
      <c r="P1706" s="5"/>
      <c r="Q1706" s="5"/>
      <c r="R1706" s="5"/>
      <c r="S1706" s="6"/>
      <c r="T1706" s="6"/>
      <c r="U1706" s="6"/>
      <c r="V1706" s="6"/>
      <c r="W1706" s="6"/>
      <c r="X1706" s="6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4"/>
      <c r="GY1706" s="4"/>
      <c r="GZ1706" s="4"/>
      <c r="HA1706" s="4"/>
      <c r="HB1706" s="4"/>
      <c r="HC1706" s="4"/>
      <c r="HD1706" s="4"/>
      <c r="HE1706" s="4"/>
      <c r="HF1706" s="4"/>
      <c r="HG1706" s="4"/>
      <c r="HH1706" s="4"/>
      <c r="HI1706" s="4"/>
      <c r="HJ1706" s="4"/>
      <c r="HK1706" s="4"/>
      <c r="HL1706" s="4"/>
      <c r="HM1706" s="4"/>
    </row>
    <row r="1707" spans="1:221" ht="20" customHeight="1">
      <c r="A1707" s="3"/>
      <c r="B1707" s="2"/>
      <c r="C1707" s="3"/>
      <c r="D1707" s="3"/>
      <c r="E1707" s="3"/>
      <c r="F1707" s="3"/>
      <c r="G1707" s="3"/>
      <c r="H1707" s="4"/>
      <c r="I1707" s="4"/>
      <c r="J1707" s="114"/>
      <c r="K1707" s="20"/>
      <c r="L1707" s="5"/>
      <c r="M1707" s="5"/>
      <c r="N1707" s="5"/>
      <c r="O1707" s="5"/>
      <c r="P1707" s="5"/>
      <c r="Q1707" s="5"/>
      <c r="R1707" s="5"/>
      <c r="S1707" s="6"/>
      <c r="T1707" s="6"/>
      <c r="U1707" s="6"/>
      <c r="V1707" s="6"/>
      <c r="W1707" s="6"/>
      <c r="X1707" s="6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4"/>
      <c r="GT1707" s="4"/>
      <c r="GU1707" s="4"/>
      <c r="GV1707" s="4"/>
      <c r="GW1707" s="4"/>
      <c r="GX1707" s="4"/>
      <c r="GY1707" s="4"/>
      <c r="GZ1707" s="4"/>
      <c r="HA1707" s="4"/>
      <c r="HB1707" s="4"/>
      <c r="HC1707" s="4"/>
      <c r="HD1707" s="4"/>
      <c r="HE1707" s="4"/>
      <c r="HF1707" s="4"/>
      <c r="HG1707" s="4"/>
      <c r="HH1707" s="4"/>
      <c r="HI1707" s="4"/>
      <c r="HJ1707" s="4"/>
      <c r="HK1707" s="4"/>
      <c r="HL1707" s="4"/>
      <c r="HM1707" s="4"/>
    </row>
    <row r="1708" spans="1:221" ht="20" customHeight="1">
      <c r="A1708" s="3"/>
      <c r="B1708" s="2"/>
      <c r="C1708" s="3"/>
      <c r="D1708" s="3"/>
      <c r="E1708" s="3"/>
      <c r="F1708" s="3"/>
      <c r="G1708" s="3"/>
      <c r="H1708" s="4"/>
      <c r="I1708" s="4"/>
      <c r="J1708" s="114"/>
      <c r="K1708" s="20"/>
      <c r="L1708" s="5"/>
      <c r="M1708" s="5"/>
      <c r="N1708" s="5"/>
      <c r="O1708" s="5"/>
      <c r="P1708" s="5"/>
      <c r="Q1708" s="5"/>
      <c r="R1708" s="5"/>
      <c r="S1708" s="6"/>
      <c r="T1708" s="6"/>
      <c r="U1708" s="6"/>
      <c r="V1708" s="6"/>
      <c r="W1708" s="6"/>
      <c r="X1708" s="6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4"/>
      <c r="GT1708" s="4"/>
      <c r="GU1708" s="4"/>
      <c r="GV1708" s="4"/>
      <c r="GW1708" s="4"/>
      <c r="GX1708" s="4"/>
      <c r="GY1708" s="4"/>
      <c r="GZ1708" s="4"/>
      <c r="HA1708" s="4"/>
      <c r="HB1708" s="4"/>
      <c r="HC1708" s="4"/>
      <c r="HD1708" s="4"/>
      <c r="HE1708" s="4"/>
      <c r="HF1708" s="4"/>
      <c r="HG1708" s="4"/>
      <c r="HH1708" s="4"/>
      <c r="HI1708" s="4"/>
      <c r="HJ1708" s="4"/>
      <c r="HK1708" s="4"/>
      <c r="HL1708" s="4"/>
      <c r="HM1708" s="4"/>
    </row>
    <row r="1709" spans="1:221" ht="20" customHeight="1">
      <c r="A1709" s="3"/>
      <c r="B1709" s="2"/>
      <c r="C1709" s="3"/>
      <c r="D1709" s="3"/>
      <c r="E1709" s="3"/>
      <c r="F1709" s="3"/>
      <c r="G1709" s="3"/>
      <c r="H1709" s="4"/>
      <c r="I1709" s="4"/>
      <c r="J1709" s="114"/>
      <c r="K1709" s="20"/>
      <c r="L1709" s="5"/>
      <c r="M1709" s="5"/>
      <c r="N1709" s="5"/>
      <c r="O1709" s="5"/>
      <c r="P1709" s="5"/>
      <c r="Q1709" s="5"/>
      <c r="R1709" s="5"/>
      <c r="S1709" s="6"/>
      <c r="T1709" s="6"/>
      <c r="U1709" s="6"/>
      <c r="V1709" s="6"/>
      <c r="W1709" s="6"/>
      <c r="X1709" s="6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4"/>
      <c r="GY1709" s="4"/>
      <c r="GZ1709" s="4"/>
      <c r="HA1709" s="4"/>
      <c r="HB1709" s="4"/>
      <c r="HC1709" s="4"/>
      <c r="HD1709" s="4"/>
      <c r="HE1709" s="4"/>
      <c r="HF1709" s="4"/>
      <c r="HG1709" s="4"/>
      <c r="HH1709" s="4"/>
      <c r="HI1709" s="4"/>
      <c r="HJ1709" s="4"/>
      <c r="HK1709" s="4"/>
      <c r="HL1709" s="4"/>
      <c r="HM1709" s="4"/>
    </row>
    <row r="1710" spans="1:221" ht="20" customHeight="1">
      <c r="A1710" s="3"/>
      <c r="B1710" s="2"/>
      <c r="C1710" s="3"/>
      <c r="D1710" s="3"/>
      <c r="E1710" s="3"/>
      <c r="F1710" s="3"/>
      <c r="G1710" s="3"/>
      <c r="H1710" s="4"/>
      <c r="I1710" s="4"/>
      <c r="J1710" s="114"/>
      <c r="K1710" s="20"/>
      <c r="L1710" s="5"/>
      <c r="M1710" s="5"/>
      <c r="N1710" s="5"/>
      <c r="O1710" s="5"/>
      <c r="P1710" s="5"/>
      <c r="Q1710" s="5"/>
      <c r="R1710" s="5"/>
      <c r="S1710" s="6"/>
      <c r="T1710" s="6"/>
      <c r="U1710" s="6"/>
      <c r="V1710" s="6"/>
      <c r="W1710" s="6"/>
      <c r="X1710" s="6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4"/>
      <c r="GT1710" s="4"/>
      <c r="GU1710" s="4"/>
      <c r="GV1710" s="4"/>
      <c r="GW1710" s="4"/>
      <c r="GX1710" s="4"/>
      <c r="GY1710" s="4"/>
      <c r="GZ1710" s="4"/>
      <c r="HA1710" s="4"/>
      <c r="HB1710" s="4"/>
      <c r="HC1710" s="4"/>
      <c r="HD1710" s="4"/>
      <c r="HE1710" s="4"/>
      <c r="HF1710" s="4"/>
      <c r="HG1710" s="4"/>
      <c r="HH1710" s="4"/>
      <c r="HI1710" s="4"/>
      <c r="HJ1710" s="4"/>
      <c r="HK1710" s="4"/>
      <c r="HL1710" s="4"/>
      <c r="HM1710" s="4"/>
    </row>
    <row r="1711" spans="1:221" ht="20" customHeight="1">
      <c r="A1711" s="3"/>
      <c r="B1711" s="2"/>
      <c r="C1711" s="3"/>
      <c r="D1711" s="3"/>
      <c r="E1711" s="3"/>
      <c r="F1711" s="3"/>
      <c r="G1711" s="3"/>
      <c r="H1711" s="4"/>
      <c r="I1711" s="4"/>
      <c r="J1711" s="114"/>
      <c r="K1711" s="20"/>
      <c r="L1711" s="5"/>
      <c r="M1711" s="5"/>
      <c r="N1711" s="5"/>
      <c r="O1711" s="5"/>
      <c r="P1711" s="5"/>
      <c r="Q1711" s="5"/>
      <c r="R1711" s="5"/>
      <c r="S1711" s="6"/>
      <c r="T1711" s="6"/>
      <c r="U1711" s="6"/>
      <c r="V1711" s="6"/>
      <c r="W1711" s="6"/>
      <c r="X1711" s="6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4"/>
      <c r="GY1711" s="4"/>
      <c r="GZ1711" s="4"/>
      <c r="HA1711" s="4"/>
      <c r="HB1711" s="4"/>
      <c r="HC1711" s="4"/>
      <c r="HD1711" s="4"/>
      <c r="HE1711" s="4"/>
      <c r="HF1711" s="4"/>
      <c r="HG1711" s="4"/>
      <c r="HH1711" s="4"/>
      <c r="HI1711" s="4"/>
      <c r="HJ1711" s="4"/>
      <c r="HK1711" s="4"/>
      <c r="HL1711" s="4"/>
      <c r="HM1711" s="4"/>
    </row>
    <row r="1712" spans="1:221" ht="20" customHeight="1">
      <c r="A1712" s="3"/>
      <c r="B1712" s="2"/>
      <c r="C1712" s="3"/>
      <c r="D1712" s="3"/>
      <c r="E1712" s="3"/>
      <c r="F1712" s="3"/>
      <c r="G1712" s="3"/>
      <c r="H1712" s="4"/>
      <c r="I1712" s="4"/>
      <c r="J1712" s="114"/>
      <c r="K1712" s="20"/>
      <c r="L1712" s="5"/>
      <c r="M1712" s="5"/>
      <c r="N1712" s="5"/>
      <c r="O1712" s="5"/>
      <c r="P1712" s="5"/>
      <c r="Q1712" s="5"/>
      <c r="R1712" s="5"/>
      <c r="S1712" s="6"/>
      <c r="T1712" s="6"/>
      <c r="U1712" s="6"/>
      <c r="V1712" s="6"/>
      <c r="W1712" s="6"/>
      <c r="X1712" s="6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  <c r="GS1712" s="4"/>
      <c r="GT1712" s="4"/>
      <c r="GU1712" s="4"/>
      <c r="GV1712" s="4"/>
      <c r="GW1712" s="4"/>
      <c r="GX1712" s="4"/>
      <c r="GY1712" s="4"/>
      <c r="GZ1712" s="4"/>
      <c r="HA1712" s="4"/>
      <c r="HB1712" s="4"/>
      <c r="HC1712" s="4"/>
      <c r="HD1712" s="4"/>
      <c r="HE1712" s="4"/>
      <c r="HF1712" s="4"/>
      <c r="HG1712" s="4"/>
      <c r="HH1712" s="4"/>
      <c r="HI1712" s="4"/>
      <c r="HJ1712" s="4"/>
      <c r="HK1712" s="4"/>
      <c r="HL1712" s="4"/>
      <c r="HM1712" s="4"/>
    </row>
    <row r="1713" spans="1:221" ht="20" customHeight="1">
      <c r="A1713" s="3"/>
      <c r="B1713" s="2"/>
      <c r="C1713" s="3"/>
      <c r="D1713" s="3"/>
      <c r="E1713" s="3"/>
      <c r="F1713" s="3"/>
      <c r="G1713" s="3"/>
      <c r="H1713" s="4"/>
      <c r="I1713" s="4"/>
      <c r="J1713" s="114"/>
      <c r="K1713" s="20"/>
      <c r="L1713" s="5"/>
      <c r="M1713" s="5"/>
      <c r="N1713" s="5"/>
      <c r="O1713" s="5"/>
      <c r="P1713" s="5"/>
      <c r="Q1713" s="5"/>
      <c r="R1713" s="5"/>
      <c r="S1713" s="6"/>
      <c r="T1713" s="6"/>
      <c r="U1713" s="6"/>
      <c r="V1713" s="6"/>
      <c r="W1713" s="6"/>
      <c r="X1713" s="6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  <c r="GS1713" s="4"/>
      <c r="GT1713" s="4"/>
      <c r="GU1713" s="4"/>
      <c r="GV1713" s="4"/>
      <c r="GW1713" s="4"/>
      <c r="GX1713" s="4"/>
      <c r="GY1713" s="4"/>
      <c r="GZ1713" s="4"/>
      <c r="HA1713" s="4"/>
      <c r="HB1713" s="4"/>
      <c r="HC1713" s="4"/>
      <c r="HD1713" s="4"/>
      <c r="HE1713" s="4"/>
      <c r="HF1713" s="4"/>
      <c r="HG1713" s="4"/>
      <c r="HH1713" s="4"/>
      <c r="HI1713" s="4"/>
      <c r="HJ1713" s="4"/>
      <c r="HK1713" s="4"/>
      <c r="HL1713" s="4"/>
      <c r="HM1713" s="4"/>
    </row>
    <row r="1714" spans="1:221" ht="20" customHeight="1">
      <c r="A1714" s="3"/>
      <c r="B1714" s="2"/>
      <c r="C1714" s="3"/>
      <c r="D1714" s="3"/>
      <c r="E1714" s="3"/>
      <c r="F1714" s="3"/>
      <c r="G1714" s="3"/>
      <c r="H1714" s="4"/>
      <c r="I1714" s="4"/>
      <c r="J1714" s="114"/>
      <c r="K1714" s="20"/>
      <c r="L1714" s="5"/>
      <c r="M1714" s="5"/>
      <c r="N1714" s="5"/>
      <c r="O1714" s="5"/>
      <c r="P1714" s="5"/>
      <c r="Q1714" s="5"/>
      <c r="R1714" s="5"/>
      <c r="S1714" s="6"/>
      <c r="T1714" s="6"/>
      <c r="U1714" s="6"/>
      <c r="V1714" s="6"/>
      <c r="W1714" s="6"/>
      <c r="X1714" s="6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4"/>
      <c r="GY1714" s="4"/>
      <c r="GZ1714" s="4"/>
      <c r="HA1714" s="4"/>
      <c r="HB1714" s="4"/>
      <c r="HC1714" s="4"/>
      <c r="HD1714" s="4"/>
      <c r="HE1714" s="4"/>
      <c r="HF1714" s="4"/>
      <c r="HG1714" s="4"/>
      <c r="HH1714" s="4"/>
      <c r="HI1714" s="4"/>
      <c r="HJ1714" s="4"/>
      <c r="HK1714" s="4"/>
      <c r="HL1714" s="4"/>
      <c r="HM1714" s="4"/>
    </row>
    <row r="1715" spans="1:221" ht="20" customHeight="1">
      <c r="A1715" s="3"/>
      <c r="B1715" s="2"/>
      <c r="C1715" s="3"/>
      <c r="D1715" s="3"/>
      <c r="E1715" s="3"/>
      <c r="F1715" s="3"/>
      <c r="G1715" s="3"/>
      <c r="H1715" s="4"/>
      <c r="I1715" s="4"/>
      <c r="J1715" s="114"/>
      <c r="K1715" s="20"/>
      <c r="L1715" s="5"/>
      <c r="M1715" s="5"/>
      <c r="N1715" s="5"/>
      <c r="O1715" s="5"/>
      <c r="P1715" s="5"/>
      <c r="Q1715" s="5"/>
      <c r="R1715" s="5"/>
      <c r="S1715" s="6"/>
      <c r="T1715" s="6"/>
      <c r="U1715" s="6"/>
      <c r="V1715" s="6"/>
      <c r="W1715" s="6"/>
      <c r="X1715" s="6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  <c r="GS1715" s="4"/>
      <c r="GT1715" s="4"/>
      <c r="GU1715" s="4"/>
      <c r="GV1715" s="4"/>
      <c r="GW1715" s="4"/>
      <c r="GX1715" s="4"/>
      <c r="GY1715" s="4"/>
      <c r="GZ1715" s="4"/>
      <c r="HA1715" s="4"/>
      <c r="HB1715" s="4"/>
      <c r="HC1715" s="4"/>
      <c r="HD1715" s="4"/>
      <c r="HE1715" s="4"/>
      <c r="HF1715" s="4"/>
      <c r="HG1715" s="4"/>
      <c r="HH1715" s="4"/>
      <c r="HI1715" s="4"/>
      <c r="HJ1715" s="4"/>
      <c r="HK1715" s="4"/>
      <c r="HL1715" s="4"/>
      <c r="HM1715" s="4"/>
    </row>
    <row r="1716" spans="1:221" ht="20" customHeight="1">
      <c r="A1716" s="3"/>
      <c r="B1716" s="2"/>
      <c r="C1716" s="3"/>
      <c r="D1716" s="3"/>
      <c r="E1716" s="3"/>
      <c r="F1716" s="3"/>
      <c r="G1716" s="3"/>
      <c r="H1716" s="4"/>
      <c r="I1716" s="4"/>
      <c r="J1716" s="114"/>
      <c r="K1716" s="20"/>
      <c r="L1716" s="5"/>
      <c r="M1716" s="5"/>
      <c r="N1716" s="5"/>
      <c r="O1716" s="5"/>
      <c r="P1716" s="5"/>
      <c r="Q1716" s="5"/>
      <c r="R1716" s="5"/>
      <c r="S1716" s="6"/>
      <c r="T1716" s="6"/>
      <c r="U1716" s="6"/>
      <c r="V1716" s="6"/>
      <c r="W1716" s="6"/>
      <c r="X1716" s="6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4"/>
      <c r="GY1716" s="4"/>
      <c r="GZ1716" s="4"/>
      <c r="HA1716" s="4"/>
      <c r="HB1716" s="4"/>
      <c r="HC1716" s="4"/>
      <c r="HD1716" s="4"/>
      <c r="HE1716" s="4"/>
      <c r="HF1716" s="4"/>
      <c r="HG1716" s="4"/>
      <c r="HH1716" s="4"/>
      <c r="HI1716" s="4"/>
      <c r="HJ1716" s="4"/>
      <c r="HK1716" s="4"/>
      <c r="HL1716" s="4"/>
      <c r="HM1716" s="4"/>
    </row>
    <row r="1717" spans="1:221" ht="20" customHeight="1">
      <c r="A1717" s="3"/>
      <c r="B1717" s="2"/>
      <c r="C1717" s="3"/>
      <c r="D1717" s="3"/>
      <c r="E1717" s="3"/>
      <c r="F1717" s="3"/>
      <c r="G1717" s="3"/>
      <c r="H1717" s="4"/>
      <c r="I1717" s="4"/>
      <c r="J1717" s="114"/>
      <c r="K1717" s="20"/>
      <c r="L1717" s="5"/>
      <c r="M1717" s="5"/>
      <c r="N1717" s="5"/>
      <c r="O1717" s="5"/>
      <c r="P1717" s="5"/>
      <c r="Q1717" s="5"/>
      <c r="R1717" s="5"/>
      <c r="S1717" s="6"/>
      <c r="T1717" s="6"/>
      <c r="U1717" s="6"/>
      <c r="V1717" s="6"/>
      <c r="W1717" s="6"/>
      <c r="X1717" s="6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  <c r="GS1717" s="4"/>
      <c r="GT1717" s="4"/>
      <c r="GU1717" s="4"/>
      <c r="GV1717" s="4"/>
      <c r="GW1717" s="4"/>
      <c r="GX1717" s="4"/>
      <c r="GY1717" s="4"/>
      <c r="GZ1717" s="4"/>
      <c r="HA1717" s="4"/>
      <c r="HB1717" s="4"/>
      <c r="HC1717" s="4"/>
      <c r="HD1717" s="4"/>
      <c r="HE1717" s="4"/>
      <c r="HF1717" s="4"/>
      <c r="HG1717" s="4"/>
      <c r="HH1717" s="4"/>
      <c r="HI1717" s="4"/>
      <c r="HJ1717" s="4"/>
      <c r="HK1717" s="4"/>
      <c r="HL1717" s="4"/>
      <c r="HM1717" s="4"/>
    </row>
    <row r="1718" spans="1:221" ht="20" customHeight="1">
      <c r="A1718" s="3"/>
      <c r="B1718" s="2"/>
      <c r="C1718" s="3"/>
      <c r="D1718" s="3"/>
      <c r="E1718" s="3"/>
      <c r="F1718" s="3"/>
      <c r="G1718" s="3"/>
      <c r="H1718" s="4"/>
      <c r="I1718" s="4"/>
      <c r="J1718" s="114"/>
      <c r="K1718" s="20"/>
      <c r="L1718" s="5"/>
      <c r="M1718" s="5"/>
      <c r="N1718" s="5"/>
      <c r="O1718" s="5"/>
      <c r="P1718" s="5"/>
      <c r="Q1718" s="5"/>
      <c r="R1718" s="5"/>
      <c r="S1718" s="6"/>
      <c r="T1718" s="6"/>
      <c r="U1718" s="6"/>
      <c r="V1718" s="6"/>
      <c r="W1718" s="6"/>
      <c r="X1718" s="6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  <c r="GS1718" s="4"/>
      <c r="GT1718" s="4"/>
      <c r="GU1718" s="4"/>
      <c r="GV1718" s="4"/>
      <c r="GW1718" s="4"/>
      <c r="GX1718" s="4"/>
      <c r="GY1718" s="4"/>
      <c r="GZ1718" s="4"/>
      <c r="HA1718" s="4"/>
      <c r="HB1718" s="4"/>
      <c r="HC1718" s="4"/>
      <c r="HD1718" s="4"/>
      <c r="HE1718" s="4"/>
      <c r="HF1718" s="4"/>
      <c r="HG1718" s="4"/>
      <c r="HH1718" s="4"/>
      <c r="HI1718" s="4"/>
      <c r="HJ1718" s="4"/>
      <c r="HK1718" s="4"/>
      <c r="HL1718" s="4"/>
      <c r="HM1718" s="4"/>
    </row>
    <row r="1719" spans="1:221" ht="20" customHeight="1">
      <c r="A1719" s="3"/>
      <c r="B1719" s="2"/>
      <c r="C1719" s="3"/>
      <c r="D1719" s="3"/>
      <c r="E1719" s="3"/>
      <c r="F1719" s="3"/>
      <c r="G1719" s="3"/>
      <c r="H1719" s="4"/>
      <c r="I1719" s="4"/>
      <c r="J1719" s="114"/>
      <c r="K1719" s="20"/>
      <c r="L1719" s="5"/>
      <c r="M1719" s="5"/>
      <c r="N1719" s="5"/>
      <c r="O1719" s="5"/>
      <c r="P1719" s="5"/>
      <c r="Q1719" s="5"/>
      <c r="R1719" s="5"/>
      <c r="S1719" s="6"/>
      <c r="T1719" s="6"/>
      <c r="U1719" s="6"/>
      <c r="V1719" s="6"/>
      <c r="W1719" s="6"/>
      <c r="X1719" s="6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/>
      <c r="GW1719" s="4"/>
      <c r="GX1719" s="4"/>
      <c r="GY1719" s="4"/>
      <c r="GZ1719" s="4"/>
      <c r="HA1719" s="4"/>
      <c r="HB1719" s="4"/>
      <c r="HC1719" s="4"/>
      <c r="HD1719" s="4"/>
      <c r="HE1719" s="4"/>
      <c r="HF1719" s="4"/>
      <c r="HG1719" s="4"/>
      <c r="HH1719" s="4"/>
      <c r="HI1719" s="4"/>
      <c r="HJ1719" s="4"/>
      <c r="HK1719" s="4"/>
      <c r="HL1719" s="4"/>
      <c r="HM1719" s="4"/>
    </row>
    <row r="1720" spans="1:221" ht="20" customHeight="1">
      <c r="A1720" s="3"/>
      <c r="B1720" s="2"/>
      <c r="C1720" s="3"/>
      <c r="D1720" s="3"/>
      <c r="E1720" s="3"/>
      <c r="F1720" s="3"/>
      <c r="G1720" s="3"/>
      <c r="H1720" s="4"/>
      <c r="I1720" s="4"/>
      <c r="J1720" s="114"/>
      <c r="K1720" s="20"/>
      <c r="L1720" s="5"/>
      <c r="M1720" s="5"/>
      <c r="N1720" s="5"/>
      <c r="O1720" s="5"/>
      <c r="P1720" s="5"/>
      <c r="Q1720" s="5"/>
      <c r="R1720" s="5"/>
      <c r="S1720" s="6"/>
      <c r="T1720" s="6"/>
      <c r="U1720" s="6"/>
      <c r="V1720" s="6"/>
      <c r="W1720" s="6"/>
      <c r="X1720" s="6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  <c r="GS1720" s="4"/>
      <c r="GT1720" s="4"/>
      <c r="GU1720" s="4"/>
      <c r="GV1720" s="4"/>
      <c r="GW1720" s="4"/>
      <c r="GX1720" s="4"/>
      <c r="GY1720" s="4"/>
      <c r="GZ1720" s="4"/>
      <c r="HA1720" s="4"/>
      <c r="HB1720" s="4"/>
      <c r="HC1720" s="4"/>
      <c r="HD1720" s="4"/>
      <c r="HE1720" s="4"/>
      <c r="HF1720" s="4"/>
      <c r="HG1720" s="4"/>
      <c r="HH1720" s="4"/>
      <c r="HI1720" s="4"/>
      <c r="HJ1720" s="4"/>
      <c r="HK1720" s="4"/>
      <c r="HL1720" s="4"/>
      <c r="HM1720" s="4"/>
    </row>
    <row r="1721" spans="1:221" ht="20" customHeight="1">
      <c r="A1721" s="3"/>
      <c r="B1721" s="2"/>
      <c r="C1721" s="3"/>
      <c r="D1721" s="3"/>
      <c r="E1721" s="3"/>
      <c r="F1721" s="3"/>
      <c r="G1721" s="3"/>
      <c r="H1721" s="4"/>
      <c r="I1721" s="4"/>
      <c r="J1721" s="114"/>
      <c r="K1721" s="20"/>
      <c r="L1721" s="5"/>
      <c r="M1721" s="5"/>
      <c r="N1721" s="5"/>
      <c r="O1721" s="5"/>
      <c r="P1721" s="5"/>
      <c r="Q1721" s="5"/>
      <c r="R1721" s="5"/>
      <c r="S1721" s="6"/>
      <c r="T1721" s="6"/>
      <c r="U1721" s="6"/>
      <c r="V1721" s="6"/>
      <c r="W1721" s="6"/>
      <c r="X1721" s="6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/>
      <c r="GR1721" s="4"/>
      <c r="GS1721" s="4"/>
      <c r="GT1721" s="4"/>
      <c r="GU1721" s="4"/>
      <c r="GV1721" s="4"/>
      <c r="GW1721" s="4"/>
      <c r="GX1721" s="4"/>
      <c r="GY1721" s="4"/>
      <c r="GZ1721" s="4"/>
      <c r="HA1721" s="4"/>
      <c r="HB1721" s="4"/>
      <c r="HC1721" s="4"/>
      <c r="HD1721" s="4"/>
      <c r="HE1721" s="4"/>
      <c r="HF1721" s="4"/>
      <c r="HG1721" s="4"/>
      <c r="HH1721" s="4"/>
      <c r="HI1721" s="4"/>
      <c r="HJ1721" s="4"/>
      <c r="HK1721" s="4"/>
      <c r="HL1721" s="4"/>
      <c r="HM1721" s="4"/>
    </row>
    <row r="1722" spans="1:221" ht="20" customHeight="1">
      <c r="A1722" s="3"/>
      <c r="B1722" s="2"/>
      <c r="C1722" s="3"/>
      <c r="D1722" s="3"/>
      <c r="E1722" s="3"/>
      <c r="F1722" s="3"/>
      <c r="G1722" s="3"/>
      <c r="H1722" s="4"/>
      <c r="I1722" s="4"/>
      <c r="J1722" s="114"/>
      <c r="K1722" s="20"/>
      <c r="L1722" s="5"/>
      <c r="M1722" s="5"/>
      <c r="N1722" s="5"/>
      <c r="O1722" s="5"/>
      <c r="P1722" s="5"/>
      <c r="Q1722" s="5"/>
      <c r="R1722" s="5"/>
      <c r="S1722" s="6"/>
      <c r="T1722" s="6"/>
      <c r="U1722" s="6"/>
      <c r="V1722" s="6"/>
      <c r="W1722" s="6"/>
      <c r="X1722" s="6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/>
      <c r="GR1722" s="4"/>
      <c r="GS1722" s="4"/>
      <c r="GT1722" s="4"/>
      <c r="GU1722" s="4"/>
      <c r="GV1722" s="4"/>
      <c r="GW1722" s="4"/>
      <c r="GX1722" s="4"/>
      <c r="GY1722" s="4"/>
      <c r="GZ1722" s="4"/>
      <c r="HA1722" s="4"/>
      <c r="HB1722" s="4"/>
      <c r="HC1722" s="4"/>
      <c r="HD1722" s="4"/>
      <c r="HE1722" s="4"/>
      <c r="HF1722" s="4"/>
      <c r="HG1722" s="4"/>
      <c r="HH1722" s="4"/>
      <c r="HI1722" s="4"/>
      <c r="HJ1722" s="4"/>
      <c r="HK1722" s="4"/>
      <c r="HL1722" s="4"/>
      <c r="HM1722" s="4"/>
    </row>
    <row r="1723" spans="1:221" ht="20" customHeight="1">
      <c r="A1723" s="3"/>
      <c r="B1723" s="2"/>
      <c r="C1723" s="3"/>
      <c r="D1723" s="3"/>
      <c r="E1723" s="3"/>
      <c r="F1723" s="3"/>
      <c r="G1723" s="3"/>
      <c r="H1723" s="4"/>
      <c r="I1723" s="4"/>
      <c r="J1723" s="114"/>
      <c r="K1723" s="20"/>
      <c r="L1723" s="5"/>
      <c r="M1723" s="5"/>
      <c r="N1723" s="5"/>
      <c r="O1723" s="5"/>
      <c r="P1723" s="5"/>
      <c r="Q1723" s="5"/>
      <c r="R1723" s="5"/>
      <c r="S1723" s="6"/>
      <c r="T1723" s="6"/>
      <c r="U1723" s="6"/>
      <c r="V1723" s="6"/>
      <c r="W1723" s="6"/>
      <c r="X1723" s="6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  <c r="GS1723" s="4"/>
      <c r="GT1723" s="4"/>
      <c r="GU1723" s="4"/>
      <c r="GV1723" s="4"/>
      <c r="GW1723" s="4"/>
      <c r="GX1723" s="4"/>
      <c r="GY1723" s="4"/>
      <c r="GZ1723" s="4"/>
      <c r="HA1723" s="4"/>
      <c r="HB1723" s="4"/>
      <c r="HC1723" s="4"/>
      <c r="HD1723" s="4"/>
      <c r="HE1723" s="4"/>
      <c r="HF1723" s="4"/>
      <c r="HG1723" s="4"/>
      <c r="HH1723" s="4"/>
      <c r="HI1723" s="4"/>
      <c r="HJ1723" s="4"/>
      <c r="HK1723" s="4"/>
      <c r="HL1723" s="4"/>
      <c r="HM1723" s="4"/>
    </row>
    <row r="1724" spans="1:221" ht="20" customHeight="1">
      <c r="A1724" s="3"/>
      <c r="B1724" s="2"/>
      <c r="C1724" s="3"/>
      <c r="D1724" s="3"/>
      <c r="E1724" s="3"/>
      <c r="F1724" s="3"/>
      <c r="G1724" s="3"/>
      <c r="H1724" s="4"/>
      <c r="I1724" s="4"/>
      <c r="J1724" s="114"/>
      <c r="K1724" s="20"/>
      <c r="L1724" s="5"/>
      <c r="M1724" s="5"/>
      <c r="N1724" s="5"/>
      <c r="O1724" s="5"/>
      <c r="P1724" s="5"/>
      <c r="Q1724" s="5"/>
      <c r="R1724" s="5"/>
      <c r="S1724" s="6"/>
      <c r="T1724" s="6"/>
      <c r="U1724" s="6"/>
      <c r="V1724" s="6"/>
      <c r="W1724" s="6"/>
      <c r="X1724" s="6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/>
      <c r="GR1724" s="4"/>
      <c r="GS1724" s="4"/>
      <c r="GT1724" s="4"/>
      <c r="GU1724" s="4"/>
      <c r="GV1724" s="4"/>
      <c r="GW1724" s="4"/>
      <c r="GX1724" s="4"/>
      <c r="GY1724" s="4"/>
      <c r="GZ1724" s="4"/>
      <c r="HA1724" s="4"/>
      <c r="HB1724" s="4"/>
      <c r="HC1724" s="4"/>
      <c r="HD1724" s="4"/>
      <c r="HE1724" s="4"/>
      <c r="HF1724" s="4"/>
      <c r="HG1724" s="4"/>
      <c r="HH1724" s="4"/>
      <c r="HI1724" s="4"/>
      <c r="HJ1724" s="4"/>
      <c r="HK1724" s="4"/>
      <c r="HL1724" s="4"/>
      <c r="HM1724" s="4"/>
    </row>
    <row r="1725" spans="1:221" ht="20" customHeight="1">
      <c r="A1725" s="3"/>
      <c r="B1725" s="2"/>
      <c r="C1725" s="3"/>
      <c r="D1725" s="3"/>
      <c r="E1725" s="3"/>
      <c r="F1725" s="3"/>
      <c r="G1725" s="3"/>
      <c r="H1725" s="4"/>
      <c r="I1725" s="4"/>
      <c r="J1725" s="114"/>
      <c r="K1725" s="20"/>
      <c r="L1725" s="5"/>
      <c r="M1725" s="5"/>
      <c r="N1725" s="5"/>
      <c r="O1725" s="5"/>
      <c r="P1725" s="5"/>
      <c r="Q1725" s="5"/>
      <c r="R1725" s="5"/>
      <c r="S1725" s="6"/>
      <c r="T1725" s="6"/>
      <c r="U1725" s="6"/>
      <c r="V1725" s="6"/>
      <c r="W1725" s="6"/>
      <c r="X1725" s="6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  <c r="GS1725" s="4"/>
      <c r="GT1725" s="4"/>
      <c r="GU1725" s="4"/>
      <c r="GV1725" s="4"/>
      <c r="GW1725" s="4"/>
      <c r="GX1725" s="4"/>
      <c r="GY1725" s="4"/>
      <c r="GZ1725" s="4"/>
      <c r="HA1725" s="4"/>
      <c r="HB1725" s="4"/>
      <c r="HC1725" s="4"/>
      <c r="HD1725" s="4"/>
      <c r="HE1725" s="4"/>
      <c r="HF1725" s="4"/>
      <c r="HG1725" s="4"/>
      <c r="HH1725" s="4"/>
      <c r="HI1725" s="4"/>
      <c r="HJ1725" s="4"/>
      <c r="HK1725" s="4"/>
      <c r="HL1725" s="4"/>
      <c r="HM1725" s="4"/>
    </row>
    <row r="1726" spans="1:221" ht="20" customHeight="1">
      <c r="A1726" s="3"/>
      <c r="B1726" s="2"/>
      <c r="C1726" s="3"/>
      <c r="D1726" s="3"/>
      <c r="E1726" s="3"/>
      <c r="F1726" s="3"/>
      <c r="G1726" s="3"/>
      <c r="H1726" s="4"/>
      <c r="I1726" s="4"/>
      <c r="J1726" s="114"/>
      <c r="K1726" s="20"/>
      <c r="L1726" s="5"/>
      <c r="M1726" s="5"/>
      <c r="N1726" s="5"/>
      <c r="O1726" s="5"/>
      <c r="P1726" s="5"/>
      <c r="Q1726" s="5"/>
      <c r="R1726" s="5"/>
      <c r="S1726" s="6"/>
      <c r="T1726" s="6"/>
      <c r="U1726" s="6"/>
      <c r="V1726" s="6"/>
      <c r="W1726" s="6"/>
      <c r="X1726" s="6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  <c r="GS1726" s="4"/>
      <c r="GT1726" s="4"/>
      <c r="GU1726" s="4"/>
      <c r="GV1726" s="4"/>
      <c r="GW1726" s="4"/>
      <c r="GX1726" s="4"/>
      <c r="GY1726" s="4"/>
      <c r="GZ1726" s="4"/>
      <c r="HA1726" s="4"/>
      <c r="HB1726" s="4"/>
      <c r="HC1726" s="4"/>
      <c r="HD1726" s="4"/>
      <c r="HE1726" s="4"/>
      <c r="HF1726" s="4"/>
      <c r="HG1726" s="4"/>
      <c r="HH1726" s="4"/>
      <c r="HI1726" s="4"/>
      <c r="HJ1726" s="4"/>
      <c r="HK1726" s="4"/>
      <c r="HL1726" s="4"/>
      <c r="HM1726" s="4"/>
    </row>
    <row r="1727" spans="1:221" ht="20" customHeight="1">
      <c r="A1727" s="3"/>
      <c r="B1727" s="2"/>
      <c r="C1727" s="3"/>
      <c r="D1727" s="3"/>
      <c r="E1727" s="3"/>
      <c r="F1727" s="3"/>
      <c r="G1727" s="3"/>
      <c r="H1727" s="4"/>
      <c r="I1727" s="4"/>
      <c r="J1727" s="114"/>
      <c r="K1727" s="20"/>
      <c r="L1727" s="5"/>
      <c r="M1727" s="5"/>
      <c r="N1727" s="5"/>
      <c r="O1727" s="5"/>
      <c r="P1727" s="5"/>
      <c r="Q1727" s="5"/>
      <c r="R1727" s="5"/>
      <c r="S1727" s="6"/>
      <c r="T1727" s="6"/>
      <c r="U1727" s="6"/>
      <c r="V1727" s="6"/>
      <c r="W1727" s="6"/>
      <c r="X1727" s="6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  <c r="GS1727" s="4"/>
      <c r="GT1727" s="4"/>
      <c r="GU1727" s="4"/>
      <c r="GV1727" s="4"/>
      <c r="GW1727" s="4"/>
      <c r="GX1727" s="4"/>
      <c r="GY1727" s="4"/>
      <c r="GZ1727" s="4"/>
      <c r="HA1727" s="4"/>
      <c r="HB1727" s="4"/>
      <c r="HC1727" s="4"/>
      <c r="HD1727" s="4"/>
      <c r="HE1727" s="4"/>
      <c r="HF1727" s="4"/>
      <c r="HG1727" s="4"/>
      <c r="HH1727" s="4"/>
      <c r="HI1727" s="4"/>
      <c r="HJ1727" s="4"/>
      <c r="HK1727" s="4"/>
      <c r="HL1727" s="4"/>
      <c r="HM1727" s="4"/>
    </row>
    <row r="1728" spans="1:221" ht="20" customHeight="1">
      <c r="A1728" s="3"/>
      <c r="B1728" s="2"/>
      <c r="C1728" s="3"/>
      <c r="D1728" s="3"/>
      <c r="E1728" s="3"/>
      <c r="F1728" s="3"/>
      <c r="G1728" s="3"/>
      <c r="H1728" s="4"/>
      <c r="I1728" s="4"/>
      <c r="J1728" s="114"/>
      <c r="K1728" s="20"/>
      <c r="L1728" s="5"/>
      <c r="M1728" s="5"/>
      <c r="N1728" s="5"/>
      <c r="O1728" s="5"/>
      <c r="P1728" s="5"/>
      <c r="Q1728" s="5"/>
      <c r="R1728" s="5"/>
      <c r="S1728" s="6"/>
      <c r="T1728" s="6"/>
      <c r="U1728" s="6"/>
      <c r="V1728" s="6"/>
      <c r="W1728" s="6"/>
      <c r="X1728" s="6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/>
      <c r="GR1728" s="4"/>
      <c r="GS1728" s="4"/>
      <c r="GT1728" s="4"/>
      <c r="GU1728" s="4"/>
      <c r="GV1728" s="4"/>
      <c r="GW1728" s="4"/>
      <c r="GX1728" s="4"/>
      <c r="GY1728" s="4"/>
      <c r="GZ1728" s="4"/>
      <c r="HA1728" s="4"/>
      <c r="HB1728" s="4"/>
      <c r="HC1728" s="4"/>
      <c r="HD1728" s="4"/>
      <c r="HE1728" s="4"/>
      <c r="HF1728" s="4"/>
      <c r="HG1728" s="4"/>
      <c r="HH1728" s="4"/>
      <c r="HI1728" s="4"/>
      <c r="HJ1728" s="4"/>
      <c r="HK1728" s="4"/>
      <c r="HL1728" s="4"/>
      <c r="HM1728" s="4"/>
    </row>
    <row r="1729" spans="1:221" ht="20" customHeight="1">
      <c r="A1729" s="3"/>
      <c r="B1729" s="2"/>
      <c r="C1729" s="3"/>
      <c r="D1729" s="3"/>
      <c r="E1729" s="3"/>
      <c r="F1729" s="3"/>
      <c r="G1729" s="3"/>
      <c r="H1729" s="4"/>
      <c r="I1729" s="4"/>
      <c r="J1729" s="114"/>
      <c r="K1729" s="20"/>
      <c r="L1729" s="5"/>
      <c r="M1729" s="5"/>
      <c r="N1729" s="5"/>
      <c r="O1729" s="5"/>
      <c r="P1729" s="5"/>
      <c r="Q1729" s="5"/>
      <c r="R1729" s="5"/>
      <c r="S1729" s="6"/>
      <c r="T1729" s="6"/>
      <c r="U1729" s="6"/>
      <c r="V1729" s="6"/>
      <c r="W1729" s="6"/>
      <c r="X1729" s="6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4"/>
      <c r="GZ1729" s="4"/>
      <c r="HA1729" s="4"/>
      <c r="HB1729" s="4"/>
      <c r="HC1729" s="4"/>
      <c r="HD1729" s="4"/>
      <c r="HE1729" s="4"/>
      <c r="HF1729" s="4"/>
      <c r="HG1729" s="4"/>
      <c r="HH1729" s="4"/>
      <c r="HI1729" s="4"/>
      <c r="HJ1729" s="4"/>
      <c r="HK1729" s="4"/>
      <c r="HL1729" s="4"/>
      <c r="HM1729" s="4"/>
    </row>
    <row r="1730" spans="1:221" ht="20" customHeight="1">
      <c r="A1730" s="3"/>
      <c r="B1730" s="2"/>
      <c r="C1730" s="3"/>
      <c r="D1730" s="3"/>
      <c r="E1730" s="3"/>
      <c r="F1730" s="3"/>
      <c r="G1730" s="3"/>
      <c r="H1730" s="4"/>
      <c r="I1730" s="4"/>
      <c r="J1730" s="114"/>
      <c r="K1730" s="20"/>
      <c r="L1730" s="5"/>
      <c r="M1730" s="5"/>
      <c r="N1730" s="5"/>
      <c r="O1730" s="5"/>
      <c r="P1730" s="5"/>
      <c r="Q1730" s="5"/>
      <c r="R1730" s="5"/>
      <c r="S1730" s="6"/>
      <c r="T1730" s="6"/>
      <c r="U1730" s="6"/>
      <c r="V1730" s="6"/>
      <c r="W1730" s="6"/>
      <c r="X1730" s="6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/>
      <c r="GR1730" s="4"/>
      <c r="GS1730" s="4"/>
      <c r="GT1730" s="4"/>
      <c r="GU1730" s="4"/>
      <c r="GV1730" s="4"/>
      <c r="GW1730" s="4"/>
      <c r="GX1730" s="4"/>
      <c r="GY1730" s="4"/>
      <c r="GZ1730" s="4"/>
      <c r="HA1730" s="4"/>
      <c r="HB1730" s="4"/>
      <c r="HC1730" s="4"/>
      <c r="HD1730" s="4"/>
      <c r="HE1730" s="4"/>
      <c r="HF1730" s="4"/>
      <c r="HG1730" s="4"/>
      <c r="HH1730" s="4"/>
      <c r="HI1730" s="4"/>
      <c r="HJ1730" s="4"/>
      <c r="HK1730" s="4"/>
      <c r="HL1730" s="4"/>
      <c r="HM1730" s="4"/>
    </row>
    <row r="1731" spans="1:221" ht="20" customHeight="1">
      <c r="A1731" s="3"/>
      <c r="B1731" s="2"/>
      <c r="C1731" s="3"/>
      <c r="D1731" s="3"/>
      <c r="E1731" s="3"/>
      <c r="F1731" s="3"/>
      <c r="G1731" s="3"/>
      <c r="H1731" s="4"/>
      <c r="I1731" s="4"/>
      <c r="J1731" s="114"/>
      <c r="K1731" s="20"/>
      <c r="L1731" s="5"/>
      <c r="M1731" s="5"/>
      <c r="N1731" s="5"/>
      <c r="O1731" s="5"/>
      <c r="P1731" s="5"/>
      <c r="Q1731" s="5"/>
      <c r="R1731" s="5"/>
      <c r="S1731" s="6"/>
      <c r="T1731" s="6"/>
      <c r="U1731" s="6"/>
      <c r="V1731" s="6"/>
      <c r="W1731" s="6"/>
      <c r="X1731" s="6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4"/>
      <c r="GZ1731" s="4"/>
      <c r="HA1731" s="4"/>
      <c r="HB1731" s="4"/>
      <c r="HC1731" s="4"/>
      <c r="HD1731" s="4"/>
      <c r="HE1731" s="4"/>
      <c r="HF1731" s="4"/>
      <c r="HG1731" s="4"/>
      <c r="HH1731" s="4"/>
      <c r="HI1731" s="4"/>
      <c r="HJ1731" s="4"/>
      <c r="HK1731" s="4"/>
      <c r="HL1731" s="4"/>
      <c r="HM1731" s="4"/>
    </row>
    <row r="1732" spans="1:221" ht="20" customHeight="1">
      <c r="A1732" s="3"/>
      <c r="B1732" s="2"/>
      <c r="C1732" s="3"/>
      <c r="D1732" s="3"/>
      <c r="E1732" s="3"/>
      <c r="F1732" s="3"/>
      <c r="G1732" s="3"/>
      <c r="H1732" s="4"/>
      <c r="I1732" s="4"/>
      <c r="J1732" s="114"/>
      <c r="K1732" s="20"/>
      <c r="L1732" s="5"/>
      <c r="M1732" s="5"/>
      <c r="N1732" s="5"/>
      <c r="O1732" s="5"/>
      <c r="P1732" s="5"/>
      <c r="Q1732" s="5"/>
      <c r="R1732" s="5"/>
      <c r="S1732" s="6"/>
      <c r="T1732" s="6"/>
      <c r="U1732" s="6"/>
      <c r="V1732" s="6"/>
      <c r="W1732" s="6"/>
      <c r="X1732" s="6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  <c r="GS1732" s="4"/>
      <c r="GT1732" s="4"/>
      <c r="GU1732" s="4"/>
      <c r="GV1732" s="4"/>
      <c r="GW1732" s="4"/>
      <c r="GX1732" s="4"/>
      <c r="GY1732" s="4"/>
      <c r="GZ1732" s="4"/>
      <c r="HA1732" s="4"/>
      <c r="HB1732" s="4"/>
      <c r="HC1732" s="4"/>
      <c r="HD1732" s="4"/>
      <c r="HE1732" s="4"/>
      <c r="HF1732" s="4"/>
      <c r="HG1732" s="4"/>
      <c r="HH1732" s="4"/>
      <c r="HI1732" s="4"/>
      <c r="HJ1732" s="4"/>
      <c r="HK1732" s="4"/>
      <c r="HL1732" s="4"/>
      <c r="HM1732" s="4"/>
    </row>
    <row r="1733" spans="1:221" ht="20" customHeight="1">
      <c r="A1733" s="3"/>
      <c r="B1733" s="2"/>
      <c r="C1733" s="3"/>
      <c r="D1733" s="3"/>
      <c r="E1733" s="3"/>
      <c r="F1733" s="3"/>
      <c r="G1733" s="3"/>
      <c r="H1733" s="4"/>
      <c r="I1733" s="4"/>
      <c r="J1733" s="114"/>
      <c r="K1733" s="20"/>
      <c r="L1733" s="5"/>
      <c r="M1733" s="5"/>
      <c r="N1733" s="5"/>
      <c r="O1733" s="5"/>
      <c r="P1733" s="5"/>
      <c r="Q1733" s="5"/>
      <c r="R1733" s="5"/>
      <c r="S1733" s="6"/>
      <c r="T1733" s="6"/>
      <c r="U1733" s="6"/>
      <c r="V1733" s="6"/>
      <c r="W1733" s="6"/>
      <c r="X1733" s="6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  <c r="GQ1733" s="4"/>
      <c r="GR1733" s="4"/>
      <c r="GS1733" s="4"/>
      <c r="GT1733" s="4"/>
      <c r="GU1733" s="4"/>
      <c r="GV1733" s="4"/>
      <c r="GW1733" s="4"/>
      <c r="GX1733" s="4"/>
      <c r="GY1733" s="4"/>
      <c r="GZ1733" s="4"/>
      <c r="HA1733" s="4"/>
      <c r="HB1733" s="4"/>
      <c r="HC1733" s="4"/>
      <c r="HD1733" s="4"/>
      <c r="HE1733" s="4"/>
      <c r="HF1733" s="4"/>
      <c r="HG1733" s="4"/>
      <c r="HH1733" s="4"/>
      <c r="HI1733" s="4"/>
      <c r="HJ1733" s="4"/>
      <c r="HK1733" s="4"/>
      <c r="HL1733" s="4"/>
      <c r="HM1733" s="4"/>
    </row>
    <row r="1734" spans="1:221" ht="20" customHeight="1">
      <c r="A1734" s="3"/>
      <c r="B1734" s="2"/>
      <c r="C1734" s="3"/>
      <c r="D1734" s="3"/>
      <c r="E1734" s="3"/>
      <c r="F1734" s="3"/>
      <c r="G1734" s="3"/>
      <c r="H1734" s="4"/>
      <c r="I1734" s="4"/>
      <c r="J1734" s="114"/>
      <c r="K1734" s="20"/>
      <c r="L1734" s="5"/>
      <c r="M1734" s="5"/>
      <c r="N1734" s="5"/>
      <c r="O1734" s="5"/>
      <c r="P1734" s="5"/>
      <c r="Q1734" s="5"/>
      <c r="R1734" s="5"/>
      <c r="S1734" s="6"/>
      <c r="T1734" s="6"/>
      <c r="U1734" s="6"/>
      <c r="V1734" s="6"/>
      <c r="W1734" s="6"/>
      <c r="X1734" s="6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  <c r="GQ1734" s="4"/>
      <c r="GR1734" s="4"/>
      <c r="GS1734" s="4"/>
      <c r="GT1734" s="4"/>
      <c r="GU1734" s="4"/>
      <c r="GV1734" s="4"/>
      <c r="GW1734" s="4"/>
      <c r="GX1734" s="4"/>
      <c r="GY1734" s="4"/>
      <c r="GZ1734" s="4"/>
      <c r="HA1734" s="4"/>
      <c r="HB1734" s="4"/>
      <c r="HC1734" s="4"/>
      <c r="HD1734" s="4"/>
      <c r="HE1734" s="4"/>
      <c r="HF1734" s="4"/>
      <c r="HG1734" s="4"/>
      <c r="HH1734" s="4"/>
      <c r="HI1734" s="4"/>
      <c r="HJ1734" s="4"/>
      <c r="HK1734" s="4"/>
      <c r="HL1734" s="4"/>
      <c r="HM1734" s="4"/>
    </row>
    <row r="1735" spans="1:221" ht="20" customHeight="1">
      <c r="A1735" s="3"/>
      <c r="B1735" s="2"/>
      <c r="C1735" s="3"/>
      <c r="D1735" s="3"/>
      <c r="E1735" s="3"/>
      <c r="F1735" s="3"/>
      <c r="G1735" s="3"/>
      <c r="H1735" s="4"/>
      <c r="I1735" s="4"/>
      <c r="J1735" s="114"/>
      <c r="K1735" s="20"/>
      <c r="L1735" s="5"/>
      <c r="M1735" s="5"/>
      <c r="N1735" s="5"/>
      <c r="O1735" s="5"/>
      <c r="P1735" s="5"/>
      <c r="Q1735" s="5"/>
      <c r="R1735" s="5"/>
      <c r="S1735" s="6"/>
      <c r="T1735" s="6"/>
      <c r="U1735" s="6"/>
      <c r="V1735" s="6"/>
      <c r="W1735" s="6"/>
      <c r="X1735" s="6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4"/>
      <c r="GT1735" s="4"/>
      <c r="GU1735" s="4"/>
      <c r="GV1735" s="4"/>
      <c r="GW1735" s="4"/>
      <c r="GX1735" s="4"/>
      <c r="GY1735" s="4"/>
      <c r="GZ1735" s="4"/>
      <c r="HA1735" s="4"/>
      <c r="HB1735" s="4"/>
      <c r="HC1735" s="4"/>
      <c r="HD1735" s="4"/>
      <c r="HE1735" s="4"/>
      <c r="HF1735" s="4"/>
      <c r="HG1735" s="4"/>
      <c r="HH1735" s="4"/>
      <c r="HI1735" s="4"/>
      <c r="HJ1735" s="4"/>
      <c r="HK1735" s="4"/>
      <c r="HL1735" s="4"/>
      <c r="HM1735" s="4"/>
    </row>
    <row r="1736" spans="1:221" ht="20" customHeight="1">
      <c r="A1736" s="3"/>
      <c r="B1736" s="2"/>
      <c r="C1736" s="3"/>
      <c r="D1736" s="3"/>
      <c r="E1736" s="3"/>
      <c r="F1736" s="3"/>
      <c r="G1736" s="3"/>
      <c r="H1736" s="4"/>
      <c r="I1736" s="4"/>
      <c r="J1736" s="114"/>
      <c r="K1736" s="20"/>
      <c r="L1736" s="5"/>
      <c r="M1736" s="5"/>
      <c r="N1736" s="5"/>
      <c r="O1736" s="5"/>
      <c r="P1736" s="5"/>
      <c r="Q1736" s="5"/>
      <c r="R1736" s="5"/>
      <c r="S1736" s="6"/>
      <c r="T1736" s="6"/>
      <c r="U1736" s="6"/>
      <c r="V1736" s="6"/>
      <c r="W1736" s="6"/>
      <c r="X1736" s="6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4"/>
      <c r="GT1736" s="4"/>
      <c r="GU1736" s="4"/>
      <c r="GV1736" s="4"/>
      <c r="GW1736" s="4"/>
      <c r="GX1736" s="4"/>
      <c r="GY1736" s="4"/>
      <c r="GZ1736" s="4"/>
      <c r="HA1736" s="4"/>
      <c r="HB1736" s="4"/>
      <c r="HC1736" s="4"/>
      <c r="HD1736" s="4"/>
      <c r="HE1736" s="4"/>
      <c r="HF1736" s="4"/>
      <c r="HG1736" s="4"/>
      <c r="HH1736" s="4"/>
      <c r="HI1736" s="4"/>
      <c r="HJ1736" s="4"/>
      <c r="HK1736" s="4"/>
      <c r="HL1736" s="4"/>
      <c r="HM1736" s="4"/>
    </row>
    <row r="1737" spans="1:221" ht="20" customHeight="1">
      <c r="A1737" s="3"/>
      <c r="B1737" s="2"/>
      <c r="C1737" s="3"/>
      <c r="D1737" s="3"/>
      <c r="E1737" s="3"/>
      <c r="F1737" s="3"/>
      <c r="G1737" s="3"/>
      <c r="H1737" s="4"/>
      <c r="I1737" s="4"/>
      <c r="J1737" s="114"/>
      <c r="K1737" s="20"/>
      <c r="L1737" s="5"/>
      <c r="M1737" s="5"/>
      <c r="N1737" s="5"/>
      <c r="O1737" s="5"/>
      <c r="P1737" s="5"/>
      <c r="Q1737" s="5"/>
      <c r="R1737" s="5"/>
      <c r="S1737" s="6"/>
      <c r="T1737" s="6"/>
      <c r="U1737" s="6"/>
      <c r="V1737" s="6"/>
      <c r="W1737" s="6"/>
      <c r="X1737" s="6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  <c r="GS1737" s="4"/>
      <c r="GT1737" s="4"/>
      <c r="GU1737" s="4"/>
      <c r="GV1737" s="4"/>
      <c r="GW1737" s="4"/>
      <c r="GX1737" s="4"/>
      <c r="GY1737" s="4"/>
      <c r="GZ1737" s="4"/>
      <c r="HA1737" s="4"/>
      <c r="HB1737" s="4"/>
      <c r="HC1737" s="4"/>
      <c r="HD1737" s="4"/>
      <c r="HE1737" s="4"/>
      <c r="HF1737" s="4"/>
      <c r="HG1737" s="4"/>
      <c r="HH1737" s="4"/>
      <c r="HI1737" s="4"/>
      <c r="HJ1737" s="4"/>
      <c r="HK1737" s="4"/>
      <c r="HL1737" s="4"/>
      <c r="HM1737" s="4"/>
    </row>
    <row r="1738" spans="1:221" ht="20" customHeight="1">
      <c r="A1738" s="3"/>
      <c r="B1738" s="2"/>
      <c r="C1738" s="3"/>
      <c r="D1738" s="3"/>
      <c r="E1738" s="3"/>
      <c r="F1738" s="3"/>
      <c r="G1738" s="3"/>
      <c r="H1738" s="4"/>
      <c r="I1738" s="4"/>
      <c r="J1738" s="114"/>
      <c r="K1738" s="20"/>
      <c r="L1738" s="5"/>
      <c r="M1738" s="5"/>
      <c r="N1738" s="5"/>
      <c r="O1738" s="5"/>
      <c r="P1738" s="5"/>
      <c r="Q1738" s="5"/>
      <c r="R1738" s="5"/>
      <c r="S1738" s="6"/>
      <c r="T1738" s="6"/>
      <c r="U1738" s="6"/>
      <c r="V1738" s="6"/>
      <c r="W1738" s="6"/>
      <c r="X1738" s="6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  <c r="GS1738" s="4"/>
      <c r="GT1738" s="4"/>
      <c r="GU1738" s="4"/>
      <c r="GV1738" s="4"/>
      <c r="GW1738" s="4"/>
      <c r="GX1738" s="4"/>
      <c r="GY1738" s="4"/>
      <c r="GZ1738" s="4"/>
      <c r="HA1738" s="4"/>
      <c r="HB1738" s="4"/>
      <c r="HC1738" s="4"/>
      <c r="HD1738" s="4"/>
      <c r="HE1738" s="4"/>
      <c r="HF1738" s="4"/>
      <c r="HG1738" s="4"/>
      <c r="HH1738" s="4"/>
      <c r="HI1738" s="4"/>
      <c r="HJ1738" s="4"/>
      <c r="HK1738" s="4"/>
      <c r="HL1738" s="4"/>
      <c r="HM1738" s="4"/>
    </row>
    <row r="1739" spans="1:221" ht="20" customHeight="1">
      <c r="A1739" s="3"/>
      <c r="B1739" s="2"/>
      <c r="C1739" s="3"/>
      <c r="D1739" s="3"/>
      <c r="E1739" s="3"/>
      <c r="F1739" s="3"/>
      <c r="G1739" s="3"/>
      <c r="H1739" s="4"/>
      <c r="I1739" s="4"/>
      <c r="J1739" s="114"/>
      <c r="K1739" s="20"/>
      <c r="L1739" s="5"/>
      <c r="M1739" s="5"/>
      <c r="N1739" s="5"/>
      <c r="O1739" s="5"/>
      <c r="P1739" s="5"/>
      <c r="Q1739" s="5"/>
      <c r="R1739" s="5"/>
      <c r="S1739" s="6"/>
      <c r="T1739" s="6"/>
      <c r="U1739" s="6"/>
      <c r="V1739" s="6"/>
      <c r="W1739" s="6"/>
      <c r="X1739" s="6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  <c r="GS1739" s="4"/>
      <c r="GT1739" s="4"/>
      <c r="GU1739" s="4"/>
      <c r="GV1739" s="4"/>
      <c r="GW1739" s="4"/>
      <c r="GX1739" s="4"/>
      <c r="GY1739" s="4"/>
      <c r="GZ1739" s="4"/>
      <c r="HA1739" s="4"/>
      <c r="HB1739" s="4"/>
      <c r="HC1739" s="4"/>
      <c r="HD1739" s="4"/>
      <c r="HE1739" s="4"/>
      <c r="HF1739" s="4"/>
      <c r="HG1739" s="4"/>
      <c r="HH1739" s="4"/>
      <c r="HI1739" s="4"/>
      <c r="HJ1739" s="4"/>
      <c r="HK1739" s="4"/>
      <c r="HL1739" s="4"/>
      <c r="HM1739" s="4"/>
    </row>
    <row r="1740" spans="1:221" ht="20" customHeight="1">
      <c r="A1740" s="3"/>
      <c r="B1740" s="2"/>
      <c r="C1740" s="3"/>
      <c r="D1740" s="3"/>
      <c r="E1740" s="3"/>
      <c r="F1740" s="3"/>
      <c r="G1740" s="3"/>
      <c r="H1740" s="4"/>
      <c r="I1740" s="4"/>
      <c r="J1740" s="114"/>
      <c r="K1740" s="20"/>
      <c r="L1740" s="5"/>
      <c r="M1740" s="5"/>
      <c r="N1740" s="5"/>
      <c r="O1740" s="5"/>
      <c r="P1740" s="5"/>
      <c r="Q1740" s="5"/>
      <c r="R1740" s="5"/>
      <c r="S1740" s="6"/>
      <c r="T1740" s="6"/>
      <c r="U1740" s="6"/>
      <c r="V1740" s="6"/>
      <c r="W1740" s="6"/>
      <c r="X1740" s="6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4"/>
      <c r="GR1740" s="4"/>
      <c r="GS1740" s="4"/>
      <c r="GT1740" s="4"/>
      <c r="GU1740" s="4"/>
      <c r="GV1740" s="4"/>
      <c r="GW1740" s="4"/>
      <c r="GX1740" s="4"/>
      <c r="GY1740" s="4"/>
      <c r="GZ1740" s="4"/>
      <c r="HA1740" s="4"/>
      <c r="HB1740" s="4"/>
      <c r="HC1740" s="4"/>
      <c r="HD1740" s="4"/>
      <c r="HE1740" s="4"/>
      <c r="HF1740" s="4"/>
      <c r="HG1740" s="4"/>
      <c r="HH1740" s="4"/>
      <c r="HI1740" s="4"/>
      <c r="HJ1740" s="4"/>
      <c r="HK1740" s="4"/>
      <c r="HL1740" s="4"/>
      <c r="HM1740" s="4"/>
    </row>
    <row r="1741" spans="1:221" ht="20" customHeight="1">
      <c r="A1741" s="3"/>
      <c r="B1741" s="2"/>
      <c r="C1741" s="3"/>
      <c r="D1741" s="3"/>
      <c r="E1741" s="3"/>
      <c r="F1741" s="3"/>
      <c r="G1741" s="3"/>
      <c r="H1741" s="4"/>
      <c r="I1741" s="4"/>
      <c r="J1741" s="114"/>
      <c r="K1741" s="20"/>
      <c r="L1741" s="5"/>
      <c r="M1741" s="5"/>
      <c r="N1741" s="5"/>
      <c r="O1741" s="5"/>
      <c r="P1741" s="5"/>
      <c r="Q1741" s="5"/>
      <c r="R1741" s="5"/>
      <c r="S1741" s="6"/>
      <c r="T1741" s="6"/>
      <c r="U1741" s="6"/>
      <c r="V1741" s="6"/>
      <c r="W1741" s="6"/>
      <c r="X1741" s="6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/>
      <c r="GX1741" s="4"/>
      <c r="GY1741" s="4"/>
      <c r="GZ1741" s="4"/>
      <c r="HA1741" s="4"/>
      <c r="HB1741" s="4"/>
      <c r="HC1741" s="4"/>
      <c r="HD1741" s="4"/>
      <c r="HE1741" s="4"/>
      <c r="HF1741" s="4"/>
      <c r="HG1741" s="4"/>
      <c r="HH1741" s="4"/>
      <c r="HI1741" s="4"/>
      <c r="HJ1741" s="4"/>
      <c r="HK1741" s="4"/>
      <c r="HL1741" s="4"/>
      <c r="HM1741" s="4"/>
    </row>
    <row r="1742" spans="1:221" ht="20" customHeight="1">
      <c r="A1742" s="3"/>
      <c r="B1742" s="2"/>
      <c r="C1742" s="3"/>
      <c r="D1742" s="3"/>
      <c r="E1742" s="3"/>
      <c r="F1742" s="3"/>
      <c r="G1742" s="3"/>
      <c r="H1742" s="4"/>
      <c r="I1742" s="4"/>
      <c r="J1742" s="114"/>
      <c r="K1742" s="20"/>
      <c r="L1742" s="5"/>
      <c r="M1742" s="5"/>
      <c r="N1742" s="5"/>
      <c r="O1742" s="5"/>
      <c r="P1742" s="5"/>
      <c r="Q1742" s="5"/>
      <c r="R1742" s="5"/>
      <c r="S1742" s="6"/>
      <c r="T1742" s="6"/>
      <c r="U1742" s="6"/>
      <c r="V1742" s="6"/>
      <c r="W1742" s="6"/>
      <c r="X1742" s="6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  <c r="GS1742" s="4"/>
      <c r="GT1742" s="4"/>
      <c r="GU1742" s="4"/>
      <c r="GV1742" s="4"/>
      <c r="GW1742" s="4"/>
      <c r="GX1742" s="4"/>
      <c r="GY1742" s="4"/>
      <c r="GZ1742" s="4"/>
      <c r="HA1742" s="4"/>
      <c r="HB1742" s="4"/>
      <c r="HC1742" s="4"/>
      <c r="HD1742" s="4"/>
      <c r="HE1742" s="4"/>
      <c r="HF1742" s="4"/>
      <c r="HG1742" s="4"/>
      <c r="HH1742" s="4"/>
      <c r="HI1742" s="4"/>
      <c r="HJ1742" s="4"/>
      <c r="HK1742" s="4"/>
      <c r="HL1742" s="4"/>
      <c r="HM1742" s="4"/>
    </row>
    <row r="1743" spans="1:221" ht="20" customHeight="1">
      <c r="A1743" s="3"/>
      <c r="B1743" s="2"/>
      <c r="C1743" s="3"/>
      <c r="D1743" s="3"/>
      <c r="E1743" s="3"/>
      <c r="F1743" s="3"/>
      <c r="G1743" s="3"/>
      <c r="H1743" s="4"/>
      <c r="I1743" s="4"/>
      <c r="J1743" s="114"/>
      <c r="K1743" s="20"/>
      <c r="L1743" s="5"/>
      <c r="M1743" s="5"/>
      <c r="N1743" s="5"/>
      <c r="O1743" s="5"/>
      <c r="P1743" s="5"/>
      <c r="Q1743" s="5"/>
      <c r="R1743" s="5"/>
      <c r="S1743" s="6"/>
      <c r="T1743" s="6"/>
      <c r="U1743" s="6"/>
      <c r="V1743" s="6"/>
      <c r="W1743" s="6"/>
      <c r="X1743" s="6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  <c r="GQ1743" s="4"/>
      <c r="GR1743" s="4"/>
      <c r="GS1743" s="4"/>
      <c r="GT1743" s="4"/>
      <c r="GU1743" s="4"/>
      <c r="GV1743" s="4"/>
      <c r="GW1743" s="4"/>
      <c r="GX1743" s="4"/>
      <c r="GY1743" s="4"/>
      <c r="GZ1743" s="4"/>
      <c r="HA1743" s="4"/>
      <c r="HB1743" s="4"/>
      <c r="HC1743" s="4"/>
      <c r="HD1743" s="4"/>
      <c r="HE1743" s="4"/>
      <c r="HF1743" s="4"/>
      <c r="HG1743" s="4"/>
      <c r="HH1743" s="4"/>
      <c r="HI1743" s="4"/>
      <c r="HJ1743" s="4"/>
      <c r="HK1743" s="4"/>
      <c r="HL1743" s="4"/>
      <c r="HM1743" s="4"/>
    </row>
    <row r="1744" spans="1:221" ht="20" customHeight="1">
      <c r="A1744" s="3"/>
      <c r="B1744" s="2"/>
      <c r="C1744" s="3"/>
      <c r="D1744" s="3"/>
      <c r="E1744" s="3"/>
      <c r="F1744" s="3"/>
      <c r="G1744" s="3"/>
      <c r="H1744" s="4"/>
      <c r="I1744" s="4"/>
      <c r="J1744" s="114"/>
      <c r="K1744" s="20"/>
      <c r="L1744" s="5"/>
      <c r="M1744" s="5"/>
      <c r="N1744" s="5"/>
      <c r="O1744" s="5"/>
      <c r="P1744" s="5"/>
      <c r="Q1744" s="5"/>
      <c r="R1744" s="5"/>
      <c r="S1744" s="6"/>
      <c r="T1744" s="6"/>
      <c r="U1744" s="6"/>
      <c r="V1744" s="6"/>
      <c r="W1744" s="6"/>
      <c r="X1744" s="6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  <c r="GS1744" s="4"/>
      <c r="GT1744" s="4"/>
      <c r="GU1744" s="4"/>
      <c r="GV1744" s="4"/>
      <c r="GW1744" s="4"/>
      <c r="GX1744" s="4"/>
      <c r="GY1744" s="4"/>
      <c r="GZ1744" s="4"/>
      <c r="HA1744" s="4"/>
      <c r="HB1744" s="4"/>
      <c r="HC1744" s="4"/>
      <c r="HD1744" s="4"/>
      <c r="HE1744" s="4"/>
      <c r="HF1744" s="4"/>
      <c r="HG1744" s="4"/>
      <c r="HH1744" s="4"/>
      <c r="HI1744" s="4"/>
      <c r="HJ1744" s="4"/>
      <c r="HK1744" s="4"/>
      <c r="HL1744" s="4"/>
      <c r="HM1744" s="4"/>
    </row>
    <row r="1745" spans="1:221" ht="20" customHeight="1">
      <c r="A1745" s="3"/>
      <c r="B1745" s="2"/>
      <c r="C1745" s="3"/>
      <c r="D1745" s="3"/>
      <c r="E1745" s="3"/>
      <c r="F1745" s="3"/>
      <c r="G1745" s="3"/>
      <c r="H1745" s="4"/>
      <c r="I1745" s="4"/>
      <c r="J1745" s="114"/>
      <c r="K1745" s="20"/>
      <c r="L1745" s="5"/>
      <c r="M1745" s="5"/>
      <c r="N1745" s="5"/>
      <c r="O1745" s="5"/>
      <c r="P1745" s="5"/>
      <c r="Q1745" s="5"/>
      <c r="R1745" s="5"/>
      <c r="S1745" s="6"/>
      <c r="T1745" s="6"/>
      <c r="U1745" s="6"/>
      <c r="V1745" s="6"/>
      <c r="W1745" s="6"/>
      <c r="X1745" s="6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4"/>
      <c r="GR1745" s="4"/>
      <c r="GS1745" s="4"/>
      <c r="GT1745" s="4"/>
      <c r="GU1745" s="4"/>
      <c r="GV1745" s="4"/>
      <c r="GW1745" s="4"/>
      <c r="GX1745" s="4"/>
      <c r="GY1745" s="4"/>
      <c r="GZ1745" s="4"/>
      <c r="HA1745" s="4"/>
      <c r="HB1745" s="4"/>
      <c r="HC1745" s="4"/>
      <c r="HD1745" s="4"/>
      <c r="HE1745" s="4"/>
      <c r="HF1745" s="4"/>
      <c r="HG1745" s="4"/>
      <c r="HH1745" s="4"/>
      <c r="HI1745" s="4"/>
      <c r="HJ1745" s="4"/>
      <c r="HK1745" s="4"/>
      <c r="HL1745" s="4"/>
      <c r="HM1745" s="4"/>
    </row>
    <row r="1746" spans="1:221" ht="20" customHeight="1">
      <c r="A1746" s="3"/>
      <c r="B1746" s="2"/>
      <c r="C1746" s="3"/>
      <c r="D1746" s="3"/>
      <c r="E1746" s="3"/>
      <c r="F1746" s="3"/>
      <c r="G1746" s="3"/>
      <c r="H1746" s="4"/>
      <c r="I1746" s="4"/>
      <c r="J1746" s="114"/>
      <c r="K1746" s="20"/>
      <c r="L1746" s="5"/>
      <c r="M1746" s="5"/>
      <c r="N1746" s="5"/>
      <c r="O1746" s="5"/>
      <c r="P1746" s="5"/>
      <c r="Q1746" s="5"/>
      <c r="R1746" s="5"/>
      <c r="S1746" s="6"/>
      <c r="T1746" s="6"/>
      <c r="U1746" s="6"/>
      <c r="V1746" s="6"/>
      <c r="W1746" s="6"/>
      <c r="X1746" s="6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  <c r="GS1746" s="4"/>
      <c r="GT1746" s="4"/>
      <c r="GU1746" s="4"/>
      <c r="GV1746" s="4"/>
      <c r="GW1746" s="4"/>
      <c r="GX1746" s="4"/>
      <c r="GY1746" s="4"/>
      <c r="GZ1746" s="4"/>
      <c r="HA1746" s="4"/>
      <c r="HB1746" s="4"/>
      <c r="HC1746" s="4"/>
      <c r="HD1746" s="4"/>
      <c r="HE1746" s="4"/>
      <c r="HF1746" s="4"/>
      <c r="HG1746" s="4"/>
      <c r="HH1746" s="4"/>
      <c r="HI1746" s="4"/>
      <c r="HJ1746" s="4"/>
      <c r="HK1746" s="4"/>
      <c r="HL1746" s="4"/>
      <c r="HM1746" s="4"/>
    </row>
    <row r="1747" spans="1:221" ht="20" customHeight="1">
      <c r="A1747" s="3"/>
      <c r="B1747" s="2"/>
      <c r="C1747" s="3"/>
      <c r="D1747" s="3"/>
      <c r="E1747" s="3"/>
      <c r="F1747" s="3"/>
      <c r="G1747" s="3"/>
      <c r="H1747" s="4"/>
      <c r="I1747" s="4"/>
      <c r="J1747" s="114"/>
      <c r="K1747" s="20"/>
      <c r="L1747" s="5"/>
      <c r="M1747" s="5"/>
      <c r="N1747" s="5"/>
      <c r="O1747" s="5"/>
      <c r="P1747" s="5"/>
      <c r="Q1747" s="5"/>
      <c r="R1747" s="5"/>
      <c r="S1747" s="6"/>
      <c r="T1747" s="6"/>
      <c r="U1747" s="6"/>
      <c r="V1747" s="6"/>
      <c r="W1747" s="6"/>
      <c r="X1747" s="6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/>
      <c r="GR1747" s="4"/>
      <c r="GS1747" s="4"/>
      <c r="GT1747" s="4"/>
      <c r="GU1747" s="4"/>
      <c r="GV1747" s="4"/>
      <c r="GW1747" s="4"/>
      <c r="GX1747" s="4"/>
      <c r="GY1747" s="4"/>
      <c r="GZ1747" s="4"/>
      <c r="HA1747" s="4"/>
      <c r="HB1747" s="4"/>
      <c r="HC1747" s="4"/>
      <c r="HD1747" s="4"/>
      <c r="HE1747" s="4"/>
      <c r="HF1747" s="4"/>
      <c r="HG1747" s="4"/>
      <c r="HH1747" s="4"/>
      <c r="HI1747" s="4"/>
      <c r="HJ1747" s="4"/>
      <c r="HK1747" s="4"/>
      <c r="HL1747" s="4"/>
      <c r="HM1747" s="4"/>
    </row>
    <row r="1748" spans="1:221" ht="20" customHeight="1">
      <c r="A1748" s="3"/>
      <c r="B1748" s="2"/>
      <c r="C1748" s="3"/>
      <c r="D1748" s="3"/>
      <c r="E1748" s="3"/>
      <c r="F1748" s="3"/>
      <c r="G1748" s="3"/>
      <c r="H1748" s="4"/>
      <c r="I1748" s="4"/>
      <c r="J1748" s="114"/>
      <c r="K1748" s="20"/>
      <c r="L1748" s="5"/>
      <c r="M1748" s="5"/>
      <c r="N1748" s="5"/>
      <c r="O1748" s="5"/>
      <c r="P1748" s="5"/>
      <c r="Q1748" s="5"/>
      <c r="R1748" s="5"/>
      <c r="S1748" s="6"/>
      <c r="T1748" s="6"/>
      <c r="U1748" s="6"/>
      <c r="V1748" s="6"/>
      <c r="W1748" s="6"/>
      <c r="X1748" s="6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  <c r="GS1748" s="4"/>
      <c r="GT1748" s="4"/>
      <c r="GU1748" s="4"/>
      <c r="GV1748" s="4"/>
      <c r="GW1748" s="4"/>
      <c r="GX1748" s="4"/>
      <c r="GY1748" s="4"/>
      <c r="GZ1748" s="4"/>
      <c r="HA1748" s="4"/>
      <c r="HB1748" s="4"/>
      <c r="HC1748" s="4"/>
      <c r="HD1748" s="4"/>
      <c r="HE1748" s="4"/>
      <c r="HF1748" s="4"/>
      <c r="HG1748" s="4"/>
      <c r="HH1748" s="4"/>
      <c r="HI1748" s="4"/>
      <c r="HJ1748" s="4"/>
      <c r="HK1748" s="4"/>
      <c r="HL1748" s="4"/>
      <c r="HM1748" s="4"/>
    </row>
    <row r="1749" spans="1:221" ht="20" customHeight="1">
      <c r="A1749" s="3"/>
      <c r="B1749" s="2"/>
      <c r="C1749" s="3"/>
      <c r="D1749" s="3"/>
      <c r="E1749" s="3"/>
      <c r="F1749" s="3"/>
      <c r="G1749" s="3"/>
      <c r="H1749" s="4"/>
      <c r="I1749" s="4"/>
      <c r="J1749" s="114"/>
      <c r="K1749" s="20"/>
      <c r="L1749" s="5"/>
      <c r="M1749" s="5"/>
      <c r="N1749" s="5"/>
      <c r="O1749" s="5"/>
      <c r="P1749" s="5"/>
      <c r="Q1749" s="5"/>
      <c r="R1749" s="5"/>
      <c r="S1749" s="6"/>
      <c r="T1749" s="6"/>
      <c r="U1749" s="6"/>
      <c r="V1749" s="6"/>
      <c r="W1749" s="6"/>
      <c r="X1749" s="6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/>
      <c r="GR1749" s="4"/>
      <c r="GS1749" s="4"/>
      <c r="GT1749" s="4"/>
      <c r="GU1749" s="4"/>
      <c r="GV1749" s="4"/>
      <c r="GW1749" s="4"/>
      <c r="GX1749" s="4"/>
      <c r="GY1749" s="4"/>
      <c r="GZ1749" s="4"/>
      <c r="HA1749" s="4"/>
      <c r="HB1749" s="4"/>
      <c r="HC1749" s="4"/>
      <c r="HD1749" s="4"/>
      <c r="HE1749" s="4"/>
      <c r="HF1749" s="4"/>
      <c r="HG1749" s="4"/>
      <c r="HH1749" s="4"/>
      <c r="HI1749" s="4"/>
      <c r="HJ1749" s="4"/>
      <c r="HK1749" s="4"/>
      <c r="HL1749" s="4"/>
      <c r="HM1749" s="4"/>
    </row>
    <row r="1750" spans="1:221" ht="20" customHeight="1">
      <c r="A1750" s="3"/>
      <c r="B1750" s="2"/>
      <c r="C1750" s="3"/>
      <c r="D1750" s="3"/>
      <c r="E1750" s="3"/>
      <c r="F1750" s="3"/>
      <c r="G1750" s="3"/>
      <c r="H1750" s="4"/>
      <c r="I1750" s="4"/>
      <c r="J1750" s="114"/>
      <c r="K1750" s="20"/>
      <c r="L1750" s="5"/>
      <c r="M1750" s="5"/>
      <c r="N1750" s="5"/>
      <c r="O1750" s="5"/>
      <c r="P1750" s="5"/>
      <c r="Q1750" s="5"/>
      <c r="R1750" s="5"/>
      <c r="S1750" s="6"/>
      <c r="T1750" s="6"/>
      <c r="U1750" s="6"/>
      <c r="V1750" s="6"/>
      <c r="W1750" s="6"/>
      <c r="X1750" s="6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4"/>
      <c r="GR1750" s="4"/>
      <c r="GS1750" s="4"/>
      <c r="GT1750" s="4"/>
      <c r="GU1750" s="4"/>
      <c r="GV1750" s="4"/>
      <c r="GW1750" s="4"/>
      <c r="GX1750" s="4"/>
      <c r="GY1750" s="4"/>
      <c r="GZ1750" s="4"/>
      <c r="HA1750" s="4"/>
      <c r="HB1750" s="4"/>
      <c r="HC1750" s="4"/>
      <c r="HD1750" s="4"/>
      <c r="HE1750" s="4"/>
      <c r="HF1750" s="4"/>
      <c r="HG1750" s="4"/>
      <c r="HH1750" s="4"/>
      <c r="HI1750" s="4"/>
      <c r="HJ1750" s="4"/>
      <c r="HK1750" s="4"/>
      <c r="HL1750" s="4"/>
      <c r="HM1750" s="4"/>
    </row>
    <row r="1751" spans="1:221" ht="20" customHeight="1">
      <c r="A1751" s="3"/>
      <c r="B1751" s="2"/>
      <c r="C1751" s="3"/>
      <c r="D1751" s="3"/>
      <c r="E1751" s="3"/>
      <c r="F1751" s="3"/>
      <c r="G1751" s="3"/>
      <c r="H1751" s="4"/>
      <c r="I1751" s="4"/>
      <c r="J1751" s="114"/>
      <c r="K1751" s="20"/>
      <c r="L1751" s="5"/>
      <c r="M1751" s="5"/>
      <c r="N1751" s="5"/>
      <c r="O1751" s="5"/>
      <c r="P1751" s="5"/>
      <c r="Q1751" s="5"/>
      <c r="R1751" s="5"/>
      <c r="S1751" s="6"/>
      <c r="T1751" s="6"/>
      <c r="U1751" s="6"/>
      <c r="V1751" s="6"/>
      <c r="W1751" s="6"/>
      <c r="X1751" s="6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/>
      <c r="GR1751" s="4"/>
      <c r="GS1751" s="4"/>
      <c r="GT1751" s="4"/>
      <c r="GU1751" s="4"/>
      <c r="GV1751" s="4"/>
      <c r="GW1751" s="4"/>
      <c r="GX1751" s="4"/>
      <c r="GY1751" s="4"/>
      <c r="GZ1751" s="4"/>
      <c r="HA1751" s="4"/>
      <c r="HB1751" s="4"/>
      <c r="HC1751" s="4"/>
      <c r="HD1751" s="4"/>
      <c r="HE1751" s="4"/>
      <c r="HF1751" s="4"/>
      <c r="HG1751" s="4"/>
      <c r="HH1751" s="4"/>
      <c r="HI1751" s="4"/>
      <c r="HJ1751" s="4"/>
      <c r="HK1751" s="4"/>
      <c r="HL1751" s="4"/>
      <c r="HM1751" s="4"/>
    </row>
    <row r="1752" spans="1:221" ht="20" customHeight="1">
      <c r="A1752" s="3"/>
      <c r="B1752" s="2"/>
      <c r="C1752" s="3"/>
      <c r="D1752" s="3"/>
      <c r="E1752" s="3"/>
      <c r="F1752" s="3"/>
      <c r="G1752" s="3"/>
      <c r="H1752" s="4"/>
      <c r="I1752" s="4"/>
      <c r="J1752" s="114"/>
      <c r="K1752" s="20"/>
      <c r="L1752" s="5"/>
      <c r="M1752" s="5"/>
      <c r="N1752" s="5"/>
      <c r="O1752" s="5"/>
      <c r="P1752" s="5"/>
      <c r="Q1752" s="5"/>
      <c r="R1752" s="5"/>
      <c r="S1752" s="6"/>
      <c r="T1752" s="6"/>
      <c r="U1752" s="6"/>
      <c r="V1752" s="6"/>
      <c r="W1752" s="6"/>
      <c r="X1752" s="6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4"/>
      <c r="GR1752" s="4"/>
      <c r="GS1752" s="4"/>
      <c r="GT1752" s="4"/>
      <c r="GU1752" s="4"/>
      <c r="GV1752" s="4"/>
      <c r="GW1752" s="4"/>
      <c r="GX1752" s="4"/>
      <c r="GY1752" s="4"/>
      <c r="GZ1752" s="4"/>
      <c r="HA1752" s="4"/>
      <c r="HB1752" s="4"/>
      <c r="HC1752" s="4"/>
      <c r="HD1752" s="4"/>
      <c r="HE1752" s="4"/>
      <c r="HF1752" s="4"/>
      <c r="HG1752" s="4"/>
      <c r="HH1752" s="4"/>
      <c r="HI1752" s="4"/>
      <c r="HJ1752" s="4"/>
      <c r="HK1752" s="4"/>
      <c r="HL1752" s="4"/>
      <c r="HM1752" s="4"/>
    </row>
    <row r="1753" spans="1:221" ht="20" customHeight="1">
      <c r="A1753" s="3"/>
      <c r="B1753" s="2"/>
      <c r="C1753" s="3"/>
      <c r="D1753" s="3"/>
      <c r="E1753" s="3"/>
      <c r="F1753" s="3"/>
      <c r="G1753" s="3"/>
      <c r="H1753" s="4"/>
      <c r="I1753" s="4"/>
      <c r="J1753" s="114"/>
      <c r="K1753" s="20"/>
      <c r="L1753" s="5"/>
      <c r="M1753" s="5"/>
      <c r="N1753" s="5"/>
      <c r="O1753" s="5"/>
      <c r="P1753" s="5"/>
      <c r="Q1753" s="5"/>
      <c r="R1753" s="5"/>
      <c r="S1753" s="6"/>
      <c r="T1753" s="6"/>
      <c r="U1753" s="6"/>
      <c r="V1753" s="6"/>
      <c r="W1753" s="6"/>
      <c r="X1753" s="6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4"/>
      <c r="GR1753" s="4"/>
      <c r="GS1753" s="4"/>
      <c r="GT1753" s="4"/>
      <c r="GU1753" s="4"/>
      <c r="GV1753" s="4"/>
      <c r="GW1753" s="4"/>
      <c r="GX1753" s="4"/>
      <c r="GY1753" s="4"/>
      <c r="GZ1753" s="4"/>
      <c r="HA1753" s="4"/>
      <c r="HB1753" s="4"/>
      <c r="HC1753" s="4"/>
      <c r="HD1753" s="4"/>
      <c r="HE1753" s="4"/>
      <c r="HF1753" s="4"/>
      <c r="HG1753" s="4"/>
      <c r="HH1753" s="4"/>
      <c r="HI1753" s="4"/>
      <c r="HJ1753" s="4"/>
      <c r="HK1753" s="4"/>
      <c r="HL1753" s="4"/>
      <c r="HM1753" s="4"/>
    </row>
    <row r="1754" spans="1:221" ht="20" customHeight="1">
      <c r="A1754" s="3"/>
      <c r="B1754" s="2"/>
      <c r="C1754" s="3"/>
      <c r="D1754" s="3"/>
      <c r="E1754" s="3"/>
      <c r="F1754" s="3"/>
      <c r="G1754" s="3"/>
      <c r="H1754" s="4"/>
      <c r="I1754" s="4"/>
      <c r="J1754" s="114"/>
      <c r="K1754" s="20"/>
      <c r="L1754" s="5"/>
      <c r="M1754" s="5"/>
      <c r="N1754" s="5"/>
      <c r="O1754" s="5"/>
      <c r="P1754" s="5"/>
      <c r="Q1754" s="5"/>
      <c r="R1754" s="5"/>
      <c r="S1754" s="6"/>
      <c r="T1754" s="6"/>
      <c r="U1754" s="6"/>
      <c r="V1754" s="6"/>
      <c r="W1754" s="6"/>
      <c r="X1754" s="6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4"/>
      <c r="GR1754" s="4"/>
      <c r="GS1754" s="4"/>
      <c r="GT1754" s="4"/>
      <c r="GU1754" s="4"/>
      <c r="GV1754" s="4"/>
      <c r="GW1754" s="4"/>
      <c r="GX1754" s="4"/>
      <c r="GY1754" s="4"/>
      <c r="GZ1754" s="4"/>
      <c r="HA1754" s="4"/>
      <c r="HB1754" s="4"/>
      <c r="HC1754" s="4"/>
      <c r="HD1754" s="4"/>
      <c r="HE1754" s="4"/>
      <c r="HF1754" s="4"/>
      <c r="HG1754" s="4"/>
      <c r="HH1754" s="4"/>
      <c r="HI1754" s="4"/>
      <c r="HJ1754" s="4"/>
      <c r="HK1754" s="4"/>
      <c r="HL1754" s="4"/>
      <c r="HM1754" s="4"/>
    </row>
    <row r="1755" spans="1:221" ht="20" customHeight="1">
      <c r="A1755" s="3"/>
      <c r="B1755" s="2"/>
      <c r="C1755" s="3"/>
      <c r="D1755" s="3"/>
      <c r="E1755" s="3"/>
      <c r="F1755" s="3"/>
      <c r="G1755" s="3"/>
      <c r="H1755" s="4"/>
      <c r="I1755" s="4"/>
      <c r="J1755" s="114"/>
      <c r="K1755" s="20"/>
      <c r="L1755" s="5"/>
      <c r="M1755" s="5"/>
      <c r="N1755" s="5"/>
      <c r="O1755" s="5"/>
      <c r="P1755" s="5"/>
      <c r="Q1755" s="5"/>
      <c r="R1755" s="5"/>
      <c r="S1755" s="6"/>
      <c r="T1755" s="6"/>
      <c r="U1755" s="6"/>
      <c r="V1755" s="6"/>
      <c r="W1755" s="6"/>
      <c r="X1755" s="6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4"/>
      <c r="GR1755" s="4"/>
      <c r="GS1755" s="4"/>
      <c r="GT1755" s="4"/>
      <c r="GU1755" s="4"/>
      <c r="GV1755" s="4"/>
      <c r="GW1755" s="4"/>
      <c r="GX1755" s="4"/>
      <c r="GY1755" s="4"/>
      <c r="GZ1755" s="4"/>
      <c r="HA1755" s="4"/>
      <c r="HB1755" s="4"/>
      <c r="HC1755" s="4"/>
      <c r="HD1755" s="4"/>
      <c r="HE1755" s="4"/>
      <c r="HF1755" s="4"/>
      <c r="HG1755" s="4"/>
      <c r="HH1755" s="4"/>
      <c r="HI1755" s="4"/>
      <c r="HJ1755" s="4"/>
      <c r="HK1755" s="4"/>
      <c r="HL1755" s="4"/>
      <c r="HM1755" s="4"/>
    </row>
    <row r="1756" spans="1:221" ht="20" customHeight="1">
      <c r="A1756" s="3"/>
      <c r="B1756" s="2"/>
      <c r="C1756" s="3"/>
      <c r="D1756" s="3"/>
      <c r="E1756" s="3"/>
      <c r="F1756" s="3"/>
      <c r="G1756" s="3"/>
      <c r="H1756" s="4"/>
      <c r="I1756" s="4"/>
      <c r="J1756" s="114"/>
      <c r="K1756" s="20"/>
      <c r="L1756" s="5"/>
      <c r="M1756" s="5"/>
      <c r="N1756" s="5"/>
      <c r="O1756" s="5"/>
      <c r="P1756" s="5"/>
      <c r="Q1756" s="5"/>
      <c r="R1756" s="5"/>
      <c r="S1756" s="6"/>
      <c r="T1756" s="6"/>
      <c r="U1756" s="6"/>
      <c r="V1756" s="6"/>
      <c r="W1756" s="6"/>
      <c r="X1756" s="6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/>
      <c r="GR1756" s="4"/>
      <c r="GS1756" s="4"/>
      <c r="GT1756" s="4"/>
      <c r="GU1756" s="4"/>
      <c r="GV1756" s="4"/>
      <c r="GW1756" s="4"/>
      <c r="GX1756" s="4"/>
      <c r="GY1756" s="4"/>
      <c r="GZ1756" s="4"/>
      <c r="HA1756" s="4"/>
      <c r="HB1756" s="4"/>
      <c r="HC1756" s="4"/>
      <c r="HD1756" s="4"/>
      <c r="HE1756" s="4"/>
      <c r="HF1756" s="4"/>
      <c r="HG1756" s="4"/>
      <c r="HH1756" s="4"/>
      <c r="HI1756" s="4"/>
      <c r="HJ1756" s="4"/>
      <c r="HK1756" s="4"/>
      <c r="HL1756" s="4"/>
      <c r="HM1756" s="4"/>
    </row>
    <row r="1757" spans="1:221" ht="20" customHeight="1">
      <c r="A1757" s="3"/>
      <c r="B1757" s="2"/>
      <c r="C1757" s="3"/>
      <c r="D1757" s="3"/>
      <c r="E1757" s="3"/>
      <c r="F1757" s="3"/>
      <c r="G1757" s="3"/>
      <c r="H1757" s="4"/>
      <c r="I1757" s="4"/>
      <c r="J1757" s="114"/>
      <c r="K1757" s="20"/>
      <c r="L1757" s="5"/>
      <c r="M1757" s="5"/>
      <c r="N1757" s="5"/>
      <c r="O1757" s="5"/>
      <c r="P1757" s="5"/>
      <c r="Q1757" s="5"/>
      <c r="R1757" s="5"/>
      <c r="S1757" s="6"/>
      <c r="T1757" s="6"/>
      <c r="U1757" s="6"/>
      <c r="V1757" s="6"/>
      <c r="W1757" s="6"/>
      <c r="X1757" s="6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4"/>
      <c r="GR1757" s="4"/>
      <c r="GS1757" s="4"/>
      <c r="GT1757" s="4"/>
      <c r="GU1757" s="4"/>
      <c r="GV1757" s="4"/>
      <c r="GW1757" s="4"/>
      <c r="GX1757" s="4"/>
      <c r="GY1757" s="4"/>
      <c r="GZ1757" s="4"/>
      <c r="HA1757" s="4"/>
      <c r="HB1757" s="4"/>
      <c r="HC1757" s="4"/>
      <c r="HD1757" s="4"/>
      <c r="HE1757" s="4"/>
      <c r="HF1757" s="4"/>
      <c r="HG1757" s="4"/>
      <c r="HH1757" s="4"/>
      <c r="HI1757" s="4"/>
      <c r="HJ1757" s="4"/>
      <c r="HK1757" s="4"/>
      <c r="HL1757" s="4"/>
      <c r="HM1757" s="4"/>
    </row>
    <row r="1758" spans="1:221" ht="20" customHeight="1">
      <c r="A1758" s="3"/>
      <c r="B1758" s="2"/>
      <c r="C1758" s="3"/>
      <c r="D1758" s="3"/>
      <c r="E1758" s="3"/>
      <c r="F1758" s="3"/>
      <c r="G1758" s="3"/>
      <c r="H1758" s="4"/>
      <c r="I1758" s="4"/>
      <c r="J1758" s="114"/>
      <c r="K1758" s="20"/>
      <c r="L1758" s="5"/>
      <c r="M1758" s="5"/>
      <c r="N1758" s="5"/>
      <c r="O1758" s="5"/>
      <c r="P1758" s="5"/>
      <c r="Q1758" s="5"/>
      <c r="R1758" s="5"/>
      <c r="S1758" s="6"/>
      <c r="T1758" s="6"/>
      <c r="U1758" s="6"/>
      <c r="V1758" s="6"/>
      <c r="W1758" s="6"/>
      <c r="X1758" s="6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/>
      <c r="GN1758" s="4"/>
      <c r="GO1758" s="4"/>
      <c r="GP1758" s="4"/>
      <c r="GQ1758" s="4"/>
      <c r="GR1758" s="4"/>
      <c r="GS1758" s="4"/>
      <c r="GT1758" s="4"/>
      <c r="GU1758" s="4"/>
      <c r="GV1758" s="4"/>
      <c r="GW1758" s="4"/>
      <c r="GX1758" s="4"/>
      <c r="GY1758" s="4"/>
      <c r="GZ1758" s="4"/>
      <c r="HA1758" s="4"/>
      <c r="HB1758" s="4"/>
      <c r="HC1758" s="4"/>
      <c r="HD1758" s="4"/>
      <c r="HE1758" s="4"/>
      <c r="HF1758" s="4"/>
      <c r="HG1758" s="4"/>
      <c r="HH1758" s="4"/>
      <c r="HI1758" s="4"/>
      <c r="HJ1758" s="4"/>
      <c r="HK1758" s="4"/>
      <c r="HL1758" s="4"/>
      <c r="HM1758" s="4"/>
    </row>
    <row r="1759" spans="1:221" ht="20" customHeight="1">
      <c r="A1759" s="3"/>
      <c r="B1759" s="2"/>
      <c r="C1759" s="3"/>
      <c r="D1759" s="3"/>
      <c r="E1759" s="3"/>
      <c r="F1759" s="3"/>
      <c r="G1759" s="3"/>
      <c r="H1759" s="4"/>
      <c r="I1759" s="4"/>
      <c r="J1759" s="114"/>
      <c r="K1759" s="20"/>
      <c r="L1759" s="5"/>
      <c r="M1759" s="5"/>
      <c r="N1759" s="5"/>
      <c r="O1759" s="5"/>
      <c r="P1759" s="5"/>
      <c r="Q1759" s="5"/>
      <c r="R1759" s="5"/>
      <c r="S1759" s="6"/>
      <c r="T1759" s="6"/>
      <c r="U1759" s="6"/>
      <c r="V1759" s="6"/>
      <c r="W1759" s="6"/>
      <c r="X1759" s="6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  <c r="GQ1759" s="4"/>
      <c r="GR1759" s="4"/>
      <c r="GS1759" s="4"/>
      <c r="GT1759" s="4"/>
      <c r="GU1759" s="4"/>
      <c r="GV1759" s="4"/>
      <c r="GW1759" s="4"/>
      <c r="GX1759" s="4"/>
      <c r="GY1759" s="4"/>
      <c r="GZ1759" s="4"/>
      <c r="HA1759" s="4"/>
      <c r="HB1759" s="4"/>
      <c r="HC1759" s="4"/>
      <c r="HD1759" s="4"/>
      <c r="HE1759" s="4"/>
      <c r="HF1759" s="4"/>
      <c r="HG1759" s="4"/>
      <c r="HH1759" s="4"/>
      <c r="HI1759" s="4"/>
      <c r="HJ1759" s="4"/>
      <c r="HK1759" s="4"/>
      <c r="HL1759" s="4"/>
      <c r="HM1759" s="4"/>
    </row>
    <row r="1760" spans="1:221" ht="20" customHeight="1">
      <c r="A1760" s="3"/>
      <c r="B1760" s="2"/>
      <c r="C1760" s="3"/>
      <c r="D1760" s="3"/>
      <c r="E1760" s="3"/>
      <c r="F1760" s="3"/>
      <c r="G1760" s="3"/>
      <c r="H1760" s="4"/>
      <c r="I1760" s="4"/>
      <c r="J1760" s="114"/>
      <c r="K1760" s="20"/>
      <c r="L1760" s="5"/>
      <c r="M1760" s="5"/>
      <c r="N1760" s="5"/>
      <c r="O1760" s="5"/>
      <c r="P1760" s="5"/>
      <c r="Q1760" s="5"/>
      <c r="R1760" s="5"/>
      <c r="S1760" s="6"/>
      <c r="T1760" s="6"/>
      <c r="U1760" s="6"/>
      <c r="V1760" s="6"/>
      <c r="W1760" s="6"/>
      <c r="X1760" s="6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  <c r="GQ1760" s="4"/>
      <c r="GR1760" s="4"/>
      <c r="GS1760" s="4"/>
      <c r="GT1760" s="4"/>
      <c r="GU1760" s="4"/>
      <c r="GV1760" s="4"/>
      <c r="GW1760" s="4"/>
      <c r="GX1760" s="4"/>
      <c r="GY1760" s="4"/>
      <c r="GZ1760" s="4"/>
      <c r="HA1760" s="4"/>
      <c r="HB1760" s="4"/>
      <c r="HC1760" s="4"/>
      <c r="HD1760" s="4"/>
      <c r="HE1760" s="4"/>
      <c r="HF1760" s="4"/>
      <c r="HG1760" s="4"/>
      <c r="HH1760" s="4"/>
      <c r="HI1760" s="4"/>
      <c r="HJ1760" s="4"/>
      <c r="HK1760" s="4"/>
      <c r="HL1760" s="4"/>
      <c r="HM1760" s="4"/>
    </row>
    <row r="1761" spans="1:221" ht="20" customHeight="1">
      <c r="A1761" s="3"/>
      <c r="B1761" s="2"/>
      <c r="C1761" s="3"/>
      <c r="D1761" s="3"/>
      <c r="E1761" s="3"/>
      <c r="F1761" s="3"/>
      <c r="G1761" s="3"/>
      <c r="H1761" s="4"/>
      <c r="I1761" s="4"/>
      <c r="J1761" s="114"/>
      <c r="K1761" s="20"/>
      <c r="L1761" s="5"/>
      <c r="M1761" s="5"/>
      <c r="N1761" s="5"/>
      <c r="O1761" s="5"/>
      <c r="P1761" s="5"/>
      <c r="Q1761" s="5"/>
      <c r="R1761" s="5"/>
      <c r="S1761" s="6"/>
      <c r="T1761" s="6"/>
      <c r="U1761" s="6"/>
      <c r="V1761" s="6"/>
      <c r="W1761" s="6"/>
      <c r="X1761" s="6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4"/>
      <c r="GR1761" s="4"/>
      <c r="GS1761" s="4"/>
      <c r="GT1761" s="4"/>
      <c r="GU1761" s="4"/>
      <c r="GV1761" s="4"/>
      <c r="GW1761" s="4"/>
      <c r="GX1761" s="4"/>
      <c r="GY1761" s="4"/>
      <c r="GZ1761" s="4"/>
      <c r="HA1761" s="4"/>
      <c r="HB1761" s="4"/>
      <c r="HC1761" s="4"/>
      <c r="HD1761" s="4"/>
      <c r="HE1761" s="4"/>
      <c r="HF1761" s="4"/>
      <c r="HG1761" s="4"/>
      <c r="HH1761" s="4"/>
      <c r="HI1761" s="4"/>
      <c r="HJ1761" s="4"/>
      <c r="HK1761" s="4"/>
      <c r="HL1761" s="4"/>
      <c r="HM1761" s="4"/>
    </row>
    <row r="1762" spans="1:221" ht="20" customHeight="1">
      <c r="A1762" s="3"/>
      <c r="B1762" s="2"/>
      <c r="C1762" s="3"/>
      <c r="D1762" s="3"/>
      <c r="E1762" s="3"/>
      <c r="F1762" s="3"/>
      <c r="G1762" s="3"/>
      <c r="H1762" s="4"/>
      <c r="I1762" s="4"/>
      <c r="J1762" s="114"/>
      <c r="K1762" s="20"/>
      <c r="L1762" s="5"/>
      <c r="M1762" s="5"/>
      <c r="N1762" s="5"/>
      <c r="O1762" s="5"/>
      <c r="P1762" s="5"/>
      <c r="Q1762" s="5"/>
      <c r="R1762" s="5"/>
      <c r="S1762" s="6"/>
      <c r="T1762" s="6"/>
      <c r="U1762" s="6"/>
      <c r="V1762" s="6"/>
      <c r="W1762" s="6"/>
      <c r="X1762" s="6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  <c r="GS1762" s="4"/>
      <c r="GT1762" s="4"/>
      <c r="GU1762" s="4"/>
      <c r="GV1762" s="4"/>
      <c r="GW1762" s="4"/>
      <c r="GX1762" s="4"/>
      <c r="GY1762" s="4"/>
      <c r="GZ1762" s="4"/>
      <c r="HA1762" s="4"/>
      <c r="HB1762" s="4"/>
      <c r="HC1762" s="4"/>
      <c r="HD1762" s="4"/>
      <c r="HE1762" s="4"/>
      <c r="HF1762" s="4"/>
      <c r="HG1762" s="4"/>
      <c r="HH1762" s="4"/>
      <c r="HI1762" s="4"/>
      <c r="HJ1762" s="4"/>
      <c r="HK1762" s="4"/>
      <c r="HL1762" s="4"/>
      <c r="HM1762" s="4"/>
    </row>
    <row r="1763" spans="1:221" ht="20" customHeight="1">
      <c r="A1763" s="3"/>
      <c r="B1763" s="2"/>
      <c r="C1763" s="3"/>
      <c r="D1763" s="3"/>
      <c r="E1763" s="3"/>
      <c r="F1763" s="3"/>
      <c r="G1763" s="3"/>
      <c r="H1763" s="4"/>
      <c r="I1763" s="4"/>
      <c r="J1763" s="114"/>
      <c r="K1763" s="20"/>
      <c r="L1763" s="5"/>
      <c r="M1763" s="5"/>
      <c r="N1763" s="5"/>
      <c r="O1763" s="5"/>
      <c r="P1763" s="5"/>
      <c r="Q1763" s="5"/>
      <c r="R1763" s="5"/>
      <c r="S1763" s="6"/>
      <c r="T1763" s="6"/>
      <c r="U1763" s="6"/>
      <c r="V1763" s="6"/>
      <c r="W1763" s="6"/>
      <c r="X1763" s="6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  <c r="GS1763" s="4"/>
      <c r="GT1763" s="4"/>
      <c r="GU1763" s="4"/>
      <c r="GV1763" s="4"/>
      <c r="GW1763" s="4"/>
      <c r="GX1763" s="4"/>
      <c r="GY1763" s="4"/>
      <c r="GZ1763" s="4"/>
      <c r="HA1763" s="4"/>
      <c r="HB1763" s="4"/>
      <c r="HC1763" s="4"/>
      <c r="HD1763" s="4"/>
      <c r="HE1763" s="4"/>
      <c r="HF1763" s="4"/>
      <c r="HG1763" s="4"/>
      <c r="HH1763" s="4"/>
      <c r="HI1763" s="4"/>
      <c r="HJ1763" s="4"/>
      <c r="HK1763" s="4"/>
      <c r="HL1763" s="4"/>
      <c r="HM1763" s="4"/>
    </row>
    <row r="1764" spans="1:221" ht="20" customHeight="1">
      <c r="A1764" s="3"/>
      <c r="B1764" s="2"/>
      <c r="C1764" s="3"/>
      <c r="D1764" s="3"/>
      <c r="E1764" s="3"/>
      <c r="F1764" s="3"/>
      <c r="G1764" s="3"/>
      <c r="H1764" s="4"/>
      <c r="I1764" s="4"/>
      <c r="J1764" s="114"/>
      <c r="K1764" s="20"/>
      <c r="L1764" s="5"/>
      <c r="M1764" s="5"/>
      <c r="N1764" s="5"/>
      <c r="O1764" s="5"/>
      <c r="P1764" s="5"/>
      <c r="Q1764" s="5"/>
      <c r="R1764" s="5"/>
      <c r="S1764" s="6"/>
      <c r="T1764" s="6"/>
      <c r="U1764" s="6"/>
      <c r="V1764" s="6"/>
      <c r="W1764" s="6"/>
      <c r="X1764" s="6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  <c r="GS1764" s="4"/>
      <c r="GT1764" s="4"/>
      <c r="GU1764" s="4"/>
      <c r="GV1764" s="4"/>
      <c r="GW1764" s="4"/>
      <c r="GX1764" s="4"/>
      <c r="GY1764" s="4"/>
      <c r="GZ1764" s="4"/>
      <c r="HA1764" s="4"/>
      <c r="HB1764" s="4"/>
      <c r="HC1764" s="4"/>
      <c r="HD1764" s="4"/>
      <c r="HE1764" s="4"/>
      <c r="HF1764" s="4"/>
      <c r="HG1764" s="4"/>
      <c r="HH1764" s="4"/>
      <c r="HI1764" s="4"/>
      <c r="HJ1764" s="4"/>
      <c r="HK1764" s="4"/>
      <c r="HL1764" s="4"/>
      <c r="HM1764" s="4"/>
    </row>
    <row r="1765" spans="1:221" ht="20" customHeight="1">
      <c r="A1765" s="3"/>
      <c r="B1765" s="2"/>
      <c r="C1765" s="3"/>
      <c r="D1765" s="3"/>
      <c r="E1765" s="3"/>
      <c r="F1765" s="3"/>
      <c r="G1765" s="3"/>
      <c r="H1765" s="4"/>
      <c r="I1765" s="4"/>
      <c r="J1765" s="114"/>
      <c r="K1765" s="20"/>
      <c r="L1765" s="5"/>
      <c r="M1765" s="5"/>
      <c r="N1765" s="5"/>
      <c r="O1765" s="5"/>
      <c r="P1765" s="5"/>
      <c r="Q1765" s="5"/>
      <c r="R1765" s="5"/>
      <c r="S1765" s="6"/>
      <c r="T1765" s="6"/>
      <c r="U1765" s="6"/>
      <c r="V1765" s="6"/>
      <c r="W1765" s="6"/>
      <c r="X1765" s="6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/>
      <c r="GY1765" s="4"/>
      <c r="GZ1765" s="4"/>
      <c r="HA1765" s="4"/>
      <c r="HB1765" s="4"/>
      <c r="HC1765" s="4"/>
      <c r="HD1765" s="4"/>
      <c r="HE1765" s="4"/>
      <c r="HF1765" s="4"/>
      <c r="HG1765" s="4"/>
      <c r="HH1765" s="4"/>
      <c r="HI1765" s="4"/>
      <c r="HJ1765" s="4"/>
      <c r="HK1765" s="4"/>
      <c r="HL1765" s="4"/>
      <c r="HM1765" s="4"/>
    </row>
    <row r="1766" spans="1:221" ht="20" customHeight="1">
      <c r="A1766" s="3"/>
      <c r="B1766" s="2"/>
      <c r="C1766" s="3"/>
      <c r="D1766" s="3"/>
      <c r="E1766" s="3"/>
      <c r="F1766" s="3"/>
      <c r="G1766" s="3"/>
      <c r="H1766" s="4"/>
      <c r="I1766" s="4"/>
      <c r="J1766" s="114"/>
      <c r="K1766" s="20"/>
      <c r="L1766" s="5"/>
      <c r="M1766" s="5"/>
      <c r="N1766" s="5"/>
      <c r="O1766" s="5"/>
      <c r="P1766" s="5"/>
      <c r="Q1766" s="5"/>
      <c r="R1766" s="5"/>
      <c r="S1766" s="6"/>
      <c r="T1766" s="6"/>
      <c r="U1766" s="6"/>
      <c r="V1766" s="6"/>
      <c r="W1766" s="6"/>
      <c r="X1766" s="6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/>
      <c r="GR1766" s="4"/>
      <c r="GS1766" s="4"/>
      <c r="GT1766" s="4"/>
      <c r="GU1766" s="4"/>
      <c r="GV1766" s="4"/>
      <c r="GW1766" s="4"/>
      <c r="GX1766" s="4"/>
      <c r="GY1766" s="4"/>
      <c r="GZ1766" s="4"/>
      <c r="HA1766" s="4"/>
      <c r="HB1766" s="4"/>
      <c r="HC1766" s="4"/>
      <c r="HD1766" s="4"/>
      <c r="HE1766" s="4"/>
      <c r="HF1766" s="4"/>
      <c r="HG1766" s="4"/>
      <c r="HH1766" s="4"/>
      <c r="HI1766" s="4"/>
      <c r="HJ1766" s="4"/>
      <c r="HK1766" s="4"/>
      <c r="HL1766" s="4"/>
      <c r="HM1766" s="4"/>
    </row>
    <row r="1767" spans="1:221" ht="20" customHeight="1">
      <c r="A1767" s="3"/>
      <c r="B1767" s="2"/>
      <c r="C1767" s="3"/>
      <c r="D1767" s="3"/>
      <c r="E1767" s="3"/>
      <c r="F1767" s="3"/>
      <c r="G1767" s="3"/>
      <c r="H1767" s="4"/>
      <c r="I1767" s="4"/>
      <c r="J1767" s="114"/>
      <c r="K1767" s="20"/>
      <c r="L1767" s="5"/>
      <c r="M1767" s="5"/>
      <c r="N1767" s="5"/>
      <c r="O1767" s="5"/>
      <c r="P1767" s="5"/>
      <c r="Q1767" s="5"/>
      <c r="R1767" s="5"/>
      <c r="S1767" s="6"/>
      <c r="T1767" s="6"/>
      <c r="U1767" s="6"/>
      <c r="V1767" s="6"/>
      <c r="W1767" s="6"/>
      <c r="X1767" s="6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  <c r="GQ1767" s="4"/>
      <c r="GR1767" s="4"/>
      <c r="GS1767" s="4"/>
      <c r="GT1767" s="4"/>
      <c r="GU1767" s="4"/>
      <c r="GV1767" s="4"/>
      <c r="GW1767" s="4"/>
      <c r="GX1767" s="4"/>
      <c r="GY1767" s="4"/>
      <c r="GZ1767" s="4"/>
      <c r="HA1767" s="4"/>
      <c r="HB1767" s="4"/>
      <c r="HC1767" s="4"/>
      <c r="HD1767" s="4"/>
      <c r="HE1767" s="4"/>
      <c r="HF1767" s="4"/>
      <c r="HG1767" s="4"/>
      <c r="HH1767" s="4"/>
      <c r="HI1767" s="4"/>
      <c r="HJ1767" s="4"/>
      <c r="HK1767" s="4"/>
      <c r="HL1767" s="4"/>
      <c r="HM1767" s="4"/>
    </row>
    <row r="1768" spans="1:221" ht="20" customHeight="1">
      <c r="A1768" s="3"/>
      <c r="B1768" s="2"/>
      <c r="C1768" s="3"/>
      <c r="D1768" s="3"/>
      <c r="E1768" s="3"/>
      <c r="F1768" s="3"/>
      <c r="G1768" s="3"/>
      <c r="H1768" s="4"/>
      <c r="I1768" s="4"/>
      <c r="J1768" s="114"/>
      <c r="K1768" s="20"/>
      <c r="L1768" s="5"/>
      <c r="M1768" s="5"/>
      <c r="N1768" s="5"/>
      <c r="O1768" s="5"/>
      <c r="P1768" s="5"/>
      <c r="Q1768" s="5"/>
      <c r="R1768" s="5"/>
      <c r="S1768" s="6"/>
      <c r="T1768" s="6"/>
      <c r="U1768" s="6"/>
      <c r="V1768" s="6"/>
      <c r="W1768" s="6"/>
      <c r="X1768" s="6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  <c r="GS1768" s="4"/>
      <c r="GT1768" s="4"/>
      <c r="GU1768" s="4"/>
      <c r="GV1768" s="4"/>
      <c r="GW1768" s="4"/>
      <c r="GX1768" s="4"/>
      <c r="GY1768" s="4"/>
      <c r="GZ1768" s="4"/>
      <c r="HA1768" s="4"/>
      <c r="HB1768" s="4"/>
      <c r="HC1768" s="4"/>
      <c r="HD1768" s="4"/>
      <c r="HE1768" s="4"/>
      <c r="HF1768" s="4"/>
      <c r="HG1768" s="4"/>
      <c r="HH1768" s="4"/>
      <c r="HI1768" s="4"/>
      <c r="HJ1768" s="4"/>
      <c r="HK1768" s="4"/>
      <c r="HL1768" s="4"/>
      <c r="HM1768" s="4"/>
    </row>
    <row r="1769" spans="1:221" ht="20" customHeight="1">
      <c r="A1769" s="3"/>
      <c r="B1769" s="2"/>
      <c r="C1769" s="3"/>
      <c r="D1769" s="3"/>
      <c r="E1769" s="3"/>
      <c r="F1769" s="3"/>
      <c r="G1769" s="3"/>
      <c r="H1769" s="4"/>
      <c r="I1769" s="4"/>
      <c r="J1769" s="114"/>
      <c r="K1769" s="20"/>
      <c r="L1769" s="5"/>
      <c r="M1769" s="5"/>
      <c r="N1769" s="5"/>
      <c r="O1769" s="5"/>
      <c r="P1769" s="5"/>
      <c r="Q1769" s="5"/>
      <c r="R1769" s="5"/>
      <c r="S1769" s="6"/>
      <c r="T1769" s="6"/>
      <c r="U1769" s="6"/>
      <c r="V1769" s="6"/>
      <c r="W1769" s="6"/>
      <c r="X1769" s="6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/>
      <c r="GY1769" s="4"/>
      <c r="GZ1769" s="4"/>
      <c r="HA1769" s="4"/>
      <c r="HB1769" s="4"/>
      <c r="HC1769" s="4"/>
      <c r="HD1769" s="4"/>
      <c r="HE1769" s="4"/>
      <c r="HF1769" s="4"/>
      <c r="HG1769" s="4"/>
      <c r="HH1769" s="4"/>
      <c r="HI1769" s="4"/>
      <c r="HJ1769" s="4"/>
      <c r="HK1769" s="4"/>
      <c r="HL1769" s="4"/>
      <c r="HM1769" s="4"/>
    </row>
    <row r="1770" spans="1:221" ht="20" customHeight="1">
      <c r="A1770" s="3"/>
      <c r="B1770" s="2"/>
      <c r="C1770" s="3"/>
      <c r="D1770" s="3"/>
      <c r="E1770" s="3"/>
      <c r="F1770" s="3"/>
      <c r="G1770" s="3"/>
      <c r="H1770" s="4"/>
      <c r="I1770" s="4"/>
      <c r="J1770" s="114"/>
      <c r="K1770" s="20"/>
      <c r="L1770" s="5"/>
      <c r="M1770" s="5"/>
      <c r="N1770" s="5"/>
      <c r="O1770" s="5"/>
      <c r="P1770" s="5"/>
      <c r="Q1770" s="5"/>
      <c r="R1770" s="5"/>
      <c r="S1770" s="6"/>
      <c r="T1770" s="6"/>
      <c r="U1770" s="6"/>
      <c r="V1770" s="6"/>
      <c r="W1770" s="6"/>
      <c r="X1770" s="6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/>
      <c r="GY1770" s="4"/>
      <c r="GZ1770" s="4"/>
      <c r="HA1770" s="4"/>
      <c r="HB1770" s="4"/>
      <c r="HC1770" s="4"/>
      <c r="HD1770" s="4"/>
      <c r="HE1770" s="4"/>
      <c r="HF1770" s="4"/>
      <c r="HG1770" s="4"/>
      <c r="HH1770" s="4"/>
      <c r="HI1770" s="4"/>
      <c r="HJ1770" s="4"/>
      <c r="HK1770" s="4"/>
      <c r="HL1770" s="4"/>
      <c r="HM1770" s="4"/>
    </row>
    <row r="1771" spans="1:221" ht="20" customHeight="1">
      <c r="A1771" s="3"/>
      <c r="B1771" s="2"/>
      <c r="C1771" s="3"/>
      <c r="D1771" s="3"/>
      <c r="E1771" s="3"/>
      <c r="F1771" s="3"/>
      <c r="G1771" s="3"/>
      <c r="H1771" s="4"/>
      <c r="I1771" s="4"/>
      <c r="J1771" s="114"/>
      <c r="K1771" s="20"/>
      <c r="L1771" s="5"/>
      <c r="M1771" s="5"/>
      <c r="N1771" s="5"/>
      <c r="O1771" s="5"/>
      <c r="P1771" s="5"/>
      <c r="Q1771" s="5"/>
      <c r="R1771" s="5"/>
      <c r="S1771" s="6"/>
      <c r="T1771" s="6"/>
      <c r="U1771" s="6"/>
      <c r="V1771" s="6"/>
      <c r="W1771" s="6"/>
      <c r="X1771" s="6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/>
      <c r="GY1771" s="4"/>
      <c r="GZ1771" s="4"/>
      <c r="HA1771" s="4"/>
      <c r="HB1771" s="4"/>
      <c r="HC1771" s="4"/>
      <c r="HD1771" s="4"/>
      <c r="HE1771" s="4"/>
      <c r="HF1771" s="4"/>
      <c r="HG1771" s="4"/>
      <c r="HH1771" s="4"/>
      <c r="HI1771" s="4"/>
      <c r="HJ1771" s="4"/>
      <c r="HK1771" s="4"/>
      <c r="HL1771" s="4"/>
      <c r="HM1771" s="4"/>
    </row>
    <row r="1772" spans="1:221" ht="20" customHeight="1">
      <c r="A1772" s="3"/>
      <c r="B1772" s="2"/>
      <c r="C1772" s="3"/>
      <c r="D1772" s="3"/>
      <c r="E1772" s="3"/>
      <c r="F1772" s="3"/>
      <c r="G1772" s="3"/>
      <c r="H1772" s="4"/>
      <c r="I1772" s="4"/>
      <c r="J1772" s="114"/>
      <c r="K1772" s="20"/>
      <c r="L1772" s="5"/>
      <c r="M1772" s="5"/>
      <c r="N1772" s="5"/>
      <c r="O1772" s="5"/>
      <c r="P1772" s="5"/>
      <c r="Q1772" s="5"/>
      <c r="R1772" s="5"/>
      <c r="S1772" s="6"/>
      <c r="T1772" s="6"/>
      <c r="U1772" s="6"/>
      <c r="V1772" s="6"/>
      <c r="W1772" s="6"/>
      <c r="X1772" s="6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/>
      <c r="GY1772" s="4"/>
      <c r="GZ1772" s="4"/>
      <c r="HA1772" s="4"/>
      <c r="HB1772" s="4"/>
      <c r="HC1772" s="4"/>
      <c r="HD1772" s="4"/>
      <c r="HE1772" s="4"/>
      <c r="HF1772" s="4"/>
      <c r="HG1772" s="4"/>
      <c r="HH1772" s="4"/>
      <c r="HI1772" s="4"/>
      <c r="HJ1772" s="4"/>
      <c r="HK1772" s="4"/>
      <c r="HL1772" s="4"/>
      <c r="HM1772" s="4"/>
    </row>
    <row r="1773" spans="1:221" ht="20" customHeight="1">
      <c r="A1773" s="3"/>
      <c r="B1773" s="2"/>
      <c r="C1773" s="3"/>
      <c r="D1773" s="3"/>
      <c r="E1773" s="3"/>
      <c r="F1773" s="3"/>
      <c r="G1773" s="3"/>
      <c r="H1773" s="4"/>
      <c r="I1773" s="4"/>
      <c r="J1773" s="114"/>
      <c r="K1773" s="20"/>
      <c r="L1773" s="5"/>
      <c r="M1773" s="5"/>
      <c r="N1773" s="5"/>
      <c r="O1773" s="5"/>
      <c r="P1773" s="5"/>
      <c r="Q1773" s="5"/>
      <c r="R1773" s="5"/>
      <c r="S1773" s="6"/>
      <c r="T1773" s="6"/>
      <c r="U1773" s="6"/>
      <c r="V1773" s="6"/>
      <c r="W1773" s="6"/>
      <c r="X1773" s="6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/>
      <c r="GY1773" s="4"/>
      <c r="GZ1773" s="4"/>
      <c r="HA1773" s="4"/>
      <c r="HB1773" s="4"/>
      <c r="HC1773" s="4"/>
      <c r="HD1773" s="4"/>
      <c r="HE1773" s="4"/>
      <c r="HF1773" s="4"/>
      <c r="HG1773" s="4"/>
      <c r="HH1773" s="4"/>
      <c r="HI1773" s="4"/>
      <c r="HJ1773" s="4"/>
      <c r="HK1773" s="4"/>
      <c r="HL1773" s="4"/>
      <c r="HM1773" s="4"/>
    </row>
    <row r="1774" spans="1:221" ht="20" customHeight="1">
      <c r="A1774" s="3"/>
      <c r="B1774" s="2"/>
      <c r="C1774" s="3"/>
      <c r="D1774" s="3"/>
      <c r="E1774" s="3"/>
      <c r="F1774" s="3"/>
      <c r="G1774" s="3"/>
      <c r="H1774" s="4"/>
      <c r="I1774" s="4"/>
      <c r="J1774" s="114"/>
      <c r="K1774" s="20"/>
      <c r="L1774" s="5"/>
      <c r="M1774" s="5"/>
      <c r="N1774" s="5"/>
      <c r="O1774" s="5"/>
      <c r="P1774" s="5"/>
      <c r="Q1774" s="5"/>
      <c r="R1774" s="5"/>
      <c r="S1774" s="6"/>
      <c r="T1774" s="6"/>
      <c r="U1774" s="6"/>
      <c r="V1774" s="6"/>
      <c r="W1774" s="6"/>
      <c r="X1774" s="6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  <c r="GS1774" s="4"/>
      <c r="GT1774" s="4"/>
      <c r="GU1774" s="4"/>
      <c r="GV1774" s="4"/>
      <c r="GW1774" s="4"/>
      <c r="GX1774" s="4"/>
      <c r="GY1774" s="4"/>
      <c r="GZ1774" s="4"/>
      <c r="HA1774" s="4"/>
      <c r="HB1774" s="4"/>
      <c r="HC1774" s="4"/>
      <c r="HD1774" s="4"/>
      <c r="HE1774" s="4"/>
      <c r="HF1774" s="4"/>
      <c r="HG1774" s="4"/>
      <c r="HH1774" s="4"/>
      <c r="HI1774" s="4"/>
      <c r="HJ1774" s="4"/>
      <c r="HK1774" s="4"/>
      <c r="HL1774" s="4"/>
      <c r="HM1774" s="4"/>
    </row>
    <row r="1775" spans="1:221" ht="20" customHeight="1">
      <c r="A1775" s="3"/>
      <c r="B1775" s="2"/>
      <c r="C1775" s="3"/>
      <c r="D1775" s="3"/>
      <c r="E1775" s="3"/>
      <c r="F1775" s="3"/>
      <c r="G1775" s="3"/>
      <c r="H1775" s="4"/>
      <c r="I1775" s="4"/>
      <c r="J1775" s="114"/>
      <c r="K1775" s="20"/>
      <c r="L1775" s="5"/>
      <c r="M1775" s="5"/>
      <c r="N1775" s="5"/>
      <c r="O1775" s="5"/>
      <c r="P1775" s="5"/>
      <c r="Q1775" s="5"/>
      <c r="R1775" s="5"/>
      <c r="S1775" s="6"/>
      <c r="T1775" s="6"/>
      <c r="U1775" s="6"/>
      <c r="V1775" s="6"/>
      <c r="W1775" s="6"/>
      <c r="X1775" s="6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  <c r="GS1775" s="4"/>
      <c r="GT1775" s="4"/>
      <c r="GU1775" s="4"/>
      <c r="GV1775" s="4"/>
      <c r="GW1775" s="4"/>
      <c r="GX1775" s="4"/>
      <c r="GY1775" s="4"/>
      <c r="GZ1775" s="4"/>
      <c r="HA1775" s="4"/>
      <c r="HB1775" s="4"/>
      <c r="HC1775" s="4"/>
      <c r="HD1775" s="4"/>
      <c r="HE1775" s="4"/>
      <c r="HF1775" s="4"/>
      <c r="HG1775" s="4"/>
      <c r="HH1775" s="4"/>
      <c r="HI1775" s="4"/>
      <c r="HJ1775" s="4"/>
      <c r="HK1775" s="4"/>
      <c r="HL1775" s="4"/>
      <c r="HM1775" s="4"/>
    </row>
    <row r="1776" spans="1:221" ht="20" customHeight="1">
      <c r="A1776" s="3"/>
      <c r="B1776" s="2"/>
      <c r="C1776" s="3"/>
      <c r="D1776" s="3"/>
      <c r="E1776" s="3"/>
      <c r="F1776" s="3"/>
      <c r="G1776" s="3"/>
      <c r="H1776" s="4"/>
      <c r="I1776" s="4"/>
      <c r="J1776" s="114"/>
      <c r="K1776" s="20"/>
      <c r="L1776" s="5"/>
      <c r="M1776" s="5"/>
      <c r="N1776" s="5"/>
      <c r="O1776" s="5"/>
      <c r="P1776" s="5"/>
      <c r="Q1776" s="5"/>
      <c r="R1776" s="5"/>
      <c r="S1776" s="6"/>
      <c r="T1776" s="6"/>
      <c r="U1776" s="6"/>
      <c r="V1776" s="6"/>
      <c r="W1776" s="6"/>
      <c r="X1776" s="6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  <c r="GS1776" s="4"/>
      <c r="GT1776" s="4"/>
      <c r="GU1776" s="4"/>
      <c r="GV1776" s="4"/>
      <c r="GW1776" s="4"/>
      <c r="GX1776" s="4"/>
      <c r="GY1776" s="4"/>
      <c r="GZ1776" s="4"/>
      <c r="HA1776" s="4"/>
      <c r="HB1776" s="4"/>
      <c r="HC1776" s="4"/>
      <c r="HD1776" s="4"/>
      <c r="HE1776" s="4"/>
      <c r="HF1776" s="4"/>
      <c r="HG1776" s="4"/>
      <c r="HH1776" s="4"/>
      <c r="HI1776" s="4"/>
      <c r="HJ1776" s="4"/>
      <c r="HK1776" s="4"/>
      <c r="HL1776" s="4"/>
      <c r="HM1776" s="4"/>
    </row>
    <row r="1777" spans="1:221" ht="20" customHeight="1">
      <c r="A1777" s="3"/>
      <c r="B1777" s="2"/>
      <c r="C1777" s="3"/>
      <c r="D1777" s="3"/>
      <c r="E1777" s="3"/>
      <c r="F1777" s="3"/>
      <c r="G1777" s="3"/>
      <c r="H1777" s="4"/>
      <c r="I1777" s="4"/>
      <c r="J1777" s="114"/>
      <c r="K1777" s="20"/>
      <c r="L1777" s="5"/>
      <c r="M1777" s="5"/>
      <c r="N1777" s="5"/>
      <c r="O1777" s="5"/>
      <c r="P1777" s="5"/>
      <c r="Q1777" s="5"/>
      <c r="R1777" s="5"/>
      <c r="S1777" s="6"/>
      <c r="T1777" s="6"/>
      <c r="U1777" s="6"/>
      <c r="V1777" s="6"/>
      <c r="W1777" s="6"/>
      <c r="X1777" s="6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  <c r="GS1777" s="4"/>
      <c r="GT1777" s="4"/>
      <c r="GU1777" s="4"/>
      <c r="GV1777" s="4"/>
      <c r="GW1777" s="4"/>
      <c r="GX1777" s="4"/>
      <c r="GY1777" s="4"/>
      <c r="GZ1777" s="4"/>
      <c r="HA1777" s="4"/>
      <c r="HB1777" s="4"/>
      <c r="HC1777" s="4"/>
      <c r="HD1777" s="4"/>
      <c r="HE1777" s="4"/>
      <c r="HF1777" s="4"/>
      <c r="HG1777" s="4"/>
      <c r="HH1777" s="4"/>
      <c r="HI1777" s="4"/>
      <c r="HJ1777" s="4"/>
      <c r="HK1777" s="4"/>
      <c r="HL1777" s="4"/>
      <c r="HM1777" s="4"/>
    </row>
    <row r="1778" spans="1:221" ht="20" customHeight="1">
      <c r="A1778" s="3"/>
      <c r="B1778" s="2"/>
      <c r="C1778" s="3"/>
      <c r="D1778" s="3"/>
      <c r="E1778" s="3"/>
      <c r="F1778" s="3"/>
      <c r="G1778" s="3"/>
      <c r="H1778" s="4"/>
      <c r="I1778" s="4"/>
      <c r="J1778" s="114"/>
      <c r="K1778" s="20"/>
      <c r="L1778" s="5"/>
      <c r="M1778" s="5"/>
      <c r="N1778" s="5"/>
      <c r="O1778" s="5"/>
      <c r="P1778" s="5"/>
      <c r="Q1778" s="5"/>
      <c r="R1778" s="5"/>
      <c r="S1778" s="6"/>
      <c r="T1778" s="6"/>
      <c r="U1778" s="6"/>
      <c r="V1778" s="6"/>
      <c r="W1778" s="6"/>
      <c r="X1778" s="6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  <c r="GS1778" s="4"/>
      <c r="GT1778" s="4"/>
      <c r="GU1778" s="4"/>
      <c r="GV1778" s="4"/>
      <c r="GW1778" s="4"/>
      <c r="GX1778" s="4"/>
      <c r="GY1778" s="4"/>
      <c r="GZ1778" s="4"/>
      <c r="HA1778" s="4"/>
      <c r="HB1778" s="4"/>
      <c r="HC1778" s="4"/>
      <c r="HD1778" s="4"/>
      <c r="HE1778" s="4"/>
      <c r="HF1778" s="4"/>
      <c r="HG1778" s="4"/>
      <c r="HH1778" s="4"/>
      <c r="HI1778" s="4"/>
      <c r="HJ1778" s="4"/>
      <c r="HK1778" s="4"/>
      <c r="HL1778" s="4"/>
      <c r="HM1778" s="4"/>
    </row>
    <row r="1779" spans="1:221" ht="20" customHeight="1">
      <c r="A1779" s="3"/>
      <c r="B1779" s="2"/>
      <c r="C1779" s="3"/>
      <c r="D1779" s="3"/>
      <c r="E1779" s="3"/>
      <c r="F1779" s="3"/>
      <c r="G1779" s="3"/>
      <c r="H1779" s="4"/>
      <c r="I1779" s="4"/>
      <c r="J1779" s="114"/>
      <c r="K1779" s="20"/>
      <c r="L1779" s="5"/>
      <c r="M1779" s="5"/>
      <c r="N1779" s="5"/>
      <c r="O1779" s="5"/>
      <c r="P1779" s="5"/>
      <c r="Q1779" s="5"/>
      <c r="R1779" s="5"/>
      <c r="S1779" s="6"/>
      <c r="T1779" s="6"/>
      <c r="U1779" s="6"/>
      <c r="V1779" s="6"/>
      <c r="W1779" s="6"/>
      <c r="X1779" s="6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/>
      <c r="HC1779" s="4"/>
      <c r="HD1779" s="4"/>
      <c r="HE1779" s="4"/>
      <c r="HF1779" s="4"/>
      <c r="HG1779" s="4"/>
      <c r="HH1779" s="4"/>
      <c r="HI1779" s="4"/>
      <c r="HJ1779" s="4"/>
      <c r="HK1779" s="4"/>
      <c r="HL1779" s="4"/>
      <c r="HM1779" s="4"/>
    </row>
    <row r="1780" spans="1:221" ht="20" customHeight="1">
      <c r="A1780" s="3"/>
      <c r="B1780" s="2"/>
      <c r="C1780" s="3"/>
      <c r="D1780" s="3"/>
      <c r="E1780" s="3"/>
      <c r="F1780" s="3"/>
      <c r="G1780" s="3"/>
      <c r="H1780" s="4"/>
      <c r="I1780" s="4"/>
      <c r="J1780" s="114"/>
      <c r="K1780" s="20"/>
      <c r="L1780" s="5"/>
      <c r="M1780" s="5"/>
      <c r="N1780" s="5"/>
      <c r="O1780" s="5"/>
      <c r="P1780" s="5"/>
      <c r="Q1780" s="5"/>
      <c r="R1780" s="5"/>
      <c r="S1780" s="6"/>
      <c r="T1780" s="6"/>
      <c r="U1780" s="6"/>
      <c r="V1780" s="6"/>
      <c r="W1780" s="6"/>
      <c r="X1780" s="6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/>
      <c r="HC1780" s="4"/>
      <c r="HD1780" s="4"/>
      <c r="HE1780" s="4"/>
      <c r="HF1780" s="4"/>
      <c r="HG1780" s="4"/>
      <c r="HH1780" s="4"/>
      <c r="HI1780" s="4"/>
      <c r="HJ1780" s="4"/>
      <c r="HK1780" s="4"/>
      <c r="HL1780" s="4"/>
      <c r="HM1780" s="4"/>
    </row>
    <row r="1781" spans="1:221" ht="20" customHeight="1">
      <c r="A1781" s="3"/>
      <c r="B1781" s="2"/>
      <c r="C1781" s="3"/>
      <c r="D1781" s="3"/>
      <c r="E1781" s="3"/>
      <c r="F1781" s="3"/>
      <c r="G1781" s="3"/>
      <c r="H1781" s="4"/>
      <c r="I1781" s="4"/>
      <c r="J1781" s="114"/>
      <c r="K1781" s="20"/>
      <c r="L1781" s="5"/>
      <c r="M1781" s="5"/>
      <c r="N1781" s="5"/>
      <c r="O1781" s="5"/>
      <c r="P1781" s="5"/>
      <c r="Q1781" s="5"/>
      <c r="R1781" s="5"/>
      <c r="S1781" s="6"/>
      <c r="T1781" s="6"/>
      <c r="U1781" s="6"/>
      <c r="V1781" s="6"/>
      <c r="W1781" s="6"/>
      <c r="X1781" s="6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4"/>
      <c r="HE1781" s="4"/>
      <c r="HF1781" s="4"/>
      <c r="HG1781" s="4"/>
      <c r="HH1781" s="4"/>
      <c r="HI1781" s="4"/>
      <c r="HJ1781" s="4"/>
      <c r="HK1781" s="4"/>
      <c r="HL1781" s="4"/>
      <c r="HM1781" s="4"/>
    </row>
    <row r="1782" spans="1:221" ht="20" customHeight="1">
      <c r="A1782" s="3"/>
      <c r="B1782" s="2"/>
      <c r="C1782" s="3"/>
      <c r="D1782" s="3"/>
      <c r="E1782" s="3"/>
      <c r="F1782" s="3"/>
      <c r="G1782" s="3"/>
      <c r="H1782" s="4"/>
      <c r="I1782" s="4"/>
      <c r="J1782" s="114"/>
      <c r="K1782" s="20"/>
      <c r="L1782" s="5"/>
      <c r="M1782" s="5"/>
      <c r="N1782" s="5"/>
      <c r="O1782" s="5"/>
      <c r="P1782" s="5"/>
      <c r="Q1782" s="5"/>
      <c r="R1782" s="5"/>
      <c r="S1782" s="6"/>
      <c r="T1782" s="6"/>
      <c r="U1782" s="6"/>
      <c r="V1782" s="6"/>
      <c r="W1782" s="6"/>
      <c r="X1782" s="6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/>
      <c r="HC1782" s="4"/>
      <c r="HD1782" s="4"/>
      <c r="HE1782" s="4"/>
      <c r="HF1782" s="4"/>
      <c r="HG1782" s="4"/>
      <c r="HH1782" s="4"/>
      <c r="HI1782" s="4"/>
      <c r="HJ1782" s="4"/>
      <c r="HK1782" s="4"/>
      <c r="HL1782" s="4"/>
      <c r="HM1782" s="4"/>
    </row>
    <row r="1783" spans="1:221" ht="20" customHeight="1">
      <c r="A1783" s="3"/>
      <c r="B1783" s="2"/>
      <c r="C1783" s="3"/>
      <c r="D1783" s="3"/>
      <c r="E1783" s="3"/>
      <c r="F1783" s="3"/>
      <c r="G1783" s="3"/>
      <c r="H1783" s="4"/>
      <c r="I1783" s="4"/>
      <c r="J1783" s="114"/>
      <c r="K1783" s="20"/>
      <c r="L1783" s="5"/>
      <c r="M1783" s="5"/>
      <c r="N1783" s="5"/>
      <c r="O1783" s="5"/>
      <c r="P1783" s="5"/>
      <c r="Q1783" s="5"/>
      <c r="R1783" s="5"/>
      <c r="S1783" s="6"/>
      <c r="T1783" s="6"/>
      <c r="U1783" s="6"/>
      <c r="V1783" s="6"/>
      <c r="W1783" s="6"/>
      <c r="X1783" s="6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4"/>
      <c r="HE1783" s="4"/>
      <c r="HF1783" s="4"/>
      <c r="HG1783" s="4"/>
      <c r="HH1783" s="4"/>
      <c r="HI1783" s="4"/>
      <c r="HJ1783" s="4"/>
      <c r="HK1783" s="4"/>
      <c r="HL1783" s="4"/>
      <c r="HM1783" s="4"/>
    </row>
    <row r="1784" spans="1:221" ht="20" customHeight="1">
      <c r="A1784" s="3"/>
      <c r="B1784" s="2"/>
      <c r="C1784" s="3"/>
      <c r="D1784" s="3"/>
      <c r="E1784" s="3"/>
      <c r="F1784" s="3"/>
      <c r="G1784" s="3"/>
      <c r="H1784" s="4"/>
      <c r="I1784" s="4"/>
      <c r="J1784" s="114"/>
      <c r="K1784" s="20"/>
      <c r="L1784" s="5"/>
      <c r="M1784" s="5"/>
      <c r="N1784" s="5"/>
      <c r="O1784" s="5"/>
      <c r="P1784" s="5"/>
      <c r="Q1784" s="5"/>
      <c r="R1784" s="5"/>
      <c r="S1784" s="6"/>
      <c r="T1784" s="6"/>
      <c r="U1784" s="6"/>
      <c r="V1784" s="6"/>
      <c r="W1784" s="6"/>
      <c r="X1784" s="6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4"/>
      <c r="HE1784" s="4"/>
      <c r="HF1784" s="4"/>
      <c r="HG1784" s="4"/>
      <c r="HH1784" s="4"/>
      <c r="HI1784" s="4"/>
      <c r="HJ1784" s="4"/>
      <c r="HK1784" s="4"/>
      <c r="HL1784" s="4"/>
      <c r="HM1784" s="4"/>
    </row>
    <row r="1785" spans="1:221" ht="20" customHeight="1">
      <c r="A1785" s="3"/>
      <c r="B1785" s="2"/>
      <c r="C1785" s="3"/>
      <c r="D1785" s="3"/>
      <c r="E1785" s="3"/>
      <c r="F1785" s="3"/>
      <c r="G1785" s="3"/>
      <c r="H1785" s="4"/>
      <c r="I1785" s="4"/>
      <c r="J1785" s="114"/>
      <c r="K1785" s="20"/>
      <c r="L1785" s="5"/>
      <c r="M1785" s="5"/>
      <c r="N1785" s="5"/>
      <c r="O1785" s="5"/>
      <c r="P1785" s="5"/>
      <c r="Q1785" s="5"/>
      <c r="R1785" s="5"/>
      <c r="S1785" s="6"/>
      <c r="T1785" s="6"/>
      <c r="U1785" s="6"/>
      <c r="V1785" s="6"/>
      <c r="W1785" s="6"/>
      <c r="X1785" s="6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  <c r="GL1785" s="4"/>
      <c r="GM1785" s="4"/>
      <c r="GN1785" s="4"/>
      <c r="GO1785" s="4"/>
      <c r="GP1785" s="4"/>
      <c r="GQ1785" s="4"/>
      <c r="GR1785" s="4"/>
      <c r="GS1785" s="4"/>
      <c r="GT1785" s="4"/>
      <c r="GU1785" s="4"/>
      <c r="GV1785" s="4"/>
      <c r="GW1785" s="4"/>
      <c r="GX1785" s="4"/>
      <c r="GY1785" s="4"/>
      <c r="GZ1785" s="4"/>
      <c r="HA1785" s="4"/>
      <c r="HB1785" s="4"/>
      <c r="HC1785" s="4"/>
      <c r="HD1785" s="4"/>
      <c r="HE1785" s="4"/>
      <c r="HF1785" s="4"/>
      <c r="HG1785" s="4"/>
      <c r="HH1785" s="4"/>
      <c r="HI1785" s="4"/>
      <c r="HJ1785" s="4"/>
      <c r="HK1785" s="4"/>
      <c r="HL1785" s="4"/>
      <c r="HM1785" s="4"/>
    </row>
    <row r="1786" spans="1:221" ht="20" customHeight="1">
      <c r="A1786" s="3"/>
      <c r="B1786" s="2"/>
      <c r="C1786" s="3"/>
      <c r="D1786" s="3"/>
      <c r="E1786" s="3"/>
      <c r="F1786" s="3"/>
      <c r="G1786" s="3"/>
      <c r="H1786" s="4"/>
      <c r="I1786" s="4"/>
      <c r="J1786" s="114"/>
      <c r="K1786" s="20"/>
      <c r="L1786" s="5"/>
      <c r="M1786" s="5"/>
      <c r="N1786" s="5"/>
      <c r="O1786" s="5"/>
      <c r="P1786" s="5"/>
      <c r="Q1786" s="5"/>
      <c r="R1786" s="5"/>
      <c r="S1786" s="6"/>
      <c r="T1786" s="6"/>
      <c r="U1786" s="6"/>
      <c r="V1786" s="6"/>
      <c r="W1786" s="6"/>
      <c r="X1786" s="6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4"/>
      <c r="GZ1786" s="4"/>
      <c r="HA1786" s="4"/>
      <c r="HB1786" s="4"/>
      <c r="HC1786" s="4"/>
      <c r="HD1786" s="4"/>
      <c r="HE1786" s="4"/>
      <c r="HF1786" s="4"/>
      <c r="HG1786" s="4"/>
      <c r="HH1786" s="4"/>
      <c r="HI1786" s="4"/>
      <c r="HJ1786" s="4"/>
      <c r="HK1786" s="4"/>
      <c r="HL1786" s="4"/>
      <c r="HM1786" s="4"/>
    </row>
    <row r="1787" spans="1:221" ht="20" customHeight="1">
      <c r="A1787" s="3"/>
      <c r="B1787" s="2"/>
      <c r="C1787" s="3"/>
      <c r="D1787" s="3"/>
      <c r="E1787" s="3"/>
      <c r="F1787" s="3"/>
      <c r="G1787" s="3"/>
      <c r="H1787" s="4"/>
      <c r="I1787" s="4"/>
      <c r="J1787" s="114"/>
      <c r="K1787" s="20"/>
      <c r="L1787" s="5"/>
      <c r="M1787" s="5"/>
      <c r="N1787" s="5"/>
      <c r="O1787" s="5"/>
      <c r="P1787" s="5"/>
      <c r="Q1787" s="5"/>
      <c r="R1787" s="5"/>
      <c r="S1787" s="6"/>
      <c r="T1787" s="6"/>
      <c r="U1787" s="6"/>
      <c r="V1787" s="6"/>
      <c r="W1787" s="6"/>
      <c r="X1787" s="6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4"/>
      <c r="GZ1787" s="4"/>
      <c r="HA1787" s="4"/>
      <c r="HB1787" s="4"/>
      <c r="HC1787" s="4"/>
      <c r="HD1787" s="4"/>
      <c r="HE1787" s="4"/>
      <c r="HF1787" s="4"/>
      <c r="HG1787" s="4"/>
      <c r="HH1787" s="4"/>
      <c r="HI1787" s="4"/>
      <c r="HJ1787" s="4"/>
      <c r="HK1787" s="4"/>
      <c r="HL1787" s="4"/>
      <c r="HM1787" s="4"/>
    </row>
    <row r="1788" spans="1:221" ht="20" customHeight="1">
      <c r="A1788" s="3"/>
      <c r="B1788" s="2"/>
      <c r="C1788" s="3"/>
      <c r="D1788" s="3"/>
      <c r="E1788" s="3"/>
      <c r="F1788" s="3"/>
      <c r="G1788" s="3"/>
      <c r="H1788" s="4"/>
      <c r="I1788" s="4"/>
      <c r="J1788" s="114"/>
      <c r="K1788" s="20"/>
      <c r="L1788" s="5"/>
      <c r="M1788" s="5"/>
      <c r="N1788" s="5"/>
      <c r="O1788" s="5"/>
      <c r="P1788" s="5"/>
      <c r="Q1788" s="5"/>
      <c r="R1788" s="5"/>
      <c r="S1788" s="6"/>
      <c r="T1788" s="6"/>
      <c r="U1788" s="6"/>
      <c r="V1788" s="6"/>
      <c r="W1788" s="6"/>
      <c r="X1788" s="6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/>
      <c r="HC1788" s="4"/>
      <c r="HD1788" s="4"/>
      <c r="HE1788" s="4"/>
      <c r="HF1788" s="4"/>
      <c r="HG1788" s="4"/>
      <c r="HH1788" s="4"/>
      <c r="HI1788" s="4"/>
      <c r="HJ1788" s="4"/>
      <c r="HK1788" s="4"/>
      <c r="HL1788" s="4"/>
      <c r="HM1788" s="4"/>
    </row>
    <row r="1789" spans="1:221" ht="20" customHeight="1">
      <c r="A1789" s="3"/>
      <c r="B1789" s="2"/>
      <c r="C1789" s="3"/>
      <c r="D1789" s="3"/>
      <c r="E1789" s="3"/>
      <c r="F1789" s="3"/>
      <c r="G1789" s="3"/>
      <c r="H1789" s="4"/>
      <c r="I1789" s="4"/>
      <c r="J1789" s="114"/>
      <c r="K1789" s="20"/>
      <c r="L1789" s="5"/>
      <c r="M1789" s="5"/>
      <c r="N1789" s="5"/>
      <c r="O1789" s="5"/>
      <c r="P1789" s="5"/>
      <c r="Q1789" s="5"/>
      <c r="R1789" s="5"/>
      <c r="S1789" s="6"/>
      <c r="T1789" s="6"/>
      <c r="U1789" s="6"/>
      <c r="V1789" s="6"/>
      <c r="W1789" s="6"/>
      <c r="X1789" s="6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/>
      <c r="GZ1789" s="4"/>
      <c r="HA1789" s="4"/>
      <c r="HB1789" s="4"/>
      <c r="HC1789" s="4"/>
      <c r="HD1789" s="4"/>
      <c r="HE1789" s="4"/>
      <c r="HF1789" s="4"/>
      <c r="HG1789" s="4"/>
      <c r="HH1789" s="4"/>
      <c r="HI1789" s="4"/>
      <c r="HJ1789" s="4"/>
      <c r="HK1789" s="4"/>
      <c r="HL1789" s="4"/>
      <c r="HM1789" s="4"/>
    </row>
    <row r="1790" spans="1:221" ht="20" customHeight="1">
      <c r="A1790" s="3"/>
      <c r="B1790" s="2"/>
      <c r="C1790" s="3"/>
      <c r="D1790" s="3"/>
      <c r="E1790" s="3"/>
      <c r="F1790" s="3"/>
      <c r="G1790" s="3"/>
      <c r="H1790" s="4"/>
      <c r="I1790" s="4"/>
      <c r="J1790" s="114"/>
      <c r="K1790" s="20"/>
      <c r="L1790" s="5"/>
      <c r="M1790" s="5"/>
      <c r="N1790" s="5"/>
      <c r="O1790" s="5"/>
      <c r="P1790" s="5"/>
      <c r="Q1790" s="5"/>
      <c r="R1790" s="5"/>
      <c r="S1790" s="6"/>
      <c r="T1790" s="6"/>
      <c r="U1790" s="6"/>
      <c r="V1790" s="6"/>
      <c r="W1790" s="6"/>
      <c r="X1790" s="6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4"/>
      <c r="HG1790" s="4"/>
      <c r="HH1790" s="4"/>
      <c r="HI1790" s="4"/>
      <c r="HJ1790" s="4"/>
      <c r="HK1790" s="4"/>
      <c r="HL1790" s="4"/>
      <c r="HM1790" s="4"/>
    </row>
    <row r="1791" spans="1:221" ht="20" customHeight="1">
      <c r="A1791" s="3"/>
      <c r="B1791" s="2"/>
      <c r="C1791" s="3"/>
      <c r="D1791" s="3"/>
      <c r="E1791" s="3"/>
      <c r="F1791" s="3"/>
      <c r="G1791" s="3"/>
      <c r="H1791" s="4"/>
      <c r="I1791" s="4"/>
      <c r="J1791" s="114"/>
      <c r="K1791" s="20"/>
      <c r="L1791" s="5"/>
      <c r="M1791" s="5"/>
      <c r="N1791" s="5"/>
      <c r="O1791" s="5"/>
      <c r="P1791" s="5"/>
      <c r="Q1791" s="5"/>
      <c r="R1791" s="5"/>
      <c r="S1791" s="6"/>
      <c r="T1791" s="6"/>
      <c r="U1791" s="6"/>
      <c r="V1791" s="6"/>
      <c r="W1791" s="6"/>
      <c r="X1791" s="6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  <c r="HF1791" s="4"/>
      <c r="HG1791" s="4"/>
      <c r="HH1791" s="4"/>
      <c r="HI1791" s="4"/>
      <c r="HJ1791" s="4"/>
      <c r="HK1791" s="4"/>
      <c r="HL1791" s="4"/>
      <c r="HM1791" s="4"/>
    </row>
    <row r="1792" spans="1:221" ht="20" customHeight="1">
      <c r="A1792" s="3"/>
      <c r="B1792" s="2"/>
      <c r="C1792" s="3"/>
      <c r="D1792" s="3"/>
      <c r="E1792" s="3"/>
      <c r="F1792" s="3"/>
      <c r="G1792" s="3"/>
      <c r="H1792" s="4"/>
      <c r="I1792" s="4"/>
      <c r="J1792" s="114"/>
      <c r="K1792" s="20"/>
      <c r="L1792" s="5"/>
      <c r="M1792" s="5"/>
      <c r="N1792" s="5"/>
      <c r="O1792" s="5"/>
      <c r="P1792" s="5"/>
      <c r="Q1792" s="5"/>
      <c r="R1792" s="5"/>
      <c r="S1792" s="6"/>
      <c r="T1792" s="6"/>
      <c r="U1792" s="6"/>
      <c r="V1792" s="6"/>
      <c r="W1792" s="6"/>
      <c r="X1792" s="6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  <c r="HF1792" s="4"/>
      <c r="HG1792" s="4"/>
      <c r="HH1792" s="4"/>
      <c r="HI1792" s="4"/>
      <c r="HJ1792" s="4"/>
      <c r="HK1792" s="4"/>
      <c r="HL1792" s="4"/>
      <c r="HM1792" s="4"/>
    </row>
    <row r="1793" spans="1:221" ht="20" customHeight="1">
      <c r="A1793" s="3"/>
      <c r="B1793" s="2"/>
      <c r="C1793" s="3"/>
      <c r="D1793" s="3"/>
      <c r="E1793" s="3"/>
      <c r="F1793" s="3"/>
      <c r="G1793" s="3"/>
      <c r="H1793" s="4"/>
      <c r="I1793" s="4"/>
      <c r="J1793" s="114"/>
      <c r="K1793" s="20"/>
      <c r="L1793" s="5"/>
      <c r="M1793" s="5"/>
      <c r="N1793" s="5"/>
      <c r="O1793" s="5"/>
      <c r="P1793" s="5"/>
      <c r="Q1793" s="5"/>
      <c r="R1793" s="5"/>
      <c r="S1793" s="6"/>
      <c r="T1793" s="6"/>
      <c r="U1793" s="6"/>
      <c r="V1793" s="6"/>
      <c r="W1793" s="6"/>
      <c r="X1793" s="6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  <c r="HF1793" s="4"/>
      <c r="HG1793" s="4"/>
      <c r="HH1793" s="4"/>
      <c r="HI1793" s="4"/>
      <c r="HJ1793" s="4"/>
      <c r="HK1793" s="4"/>
      <c r="HL1793" s="4"/>
      <c r="HM1793" s="4"/>
    </row>
    <row r="1794" spans="1:221" ht="20" customHeight="1">
      <c r="A1794" s="3"/>
      <c r="B1794" s="2"/>
      <c r="C1794" s="3"/>
      <c r="D1794" s="3"/>
      <c r="E1794" s="3"/>
      <c r="F1794" s="3"/>
      <c r="G1794" s="3"/>
      <c r="H1794" s="4"/>
      <c r="I1794" s="4"/>
      <c r="J1794" s="114"/>
      <c r="K1794" s="20"/>
      <c r="L1794" s="5"/>
      <c r="M1794" s="5"/>
      <c r="N1794" s="5"/>
      <c r="O1794" s="5"/>
      <c r="P1794" s="5"/>
      <c r="Q1794" s="5"/>
      <c r="R1794" s="5"/>
      <c r="S1794" s="6"/>
      <c r="T1794" s="6"/>
      <c r="U1794" s="6"/>
      <c r="V1794" s="6"/>
      <c r="W1794" s="6"/>
      <c r="X1794" s="6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  <c r="HF1794" s="4"/>
      <c r="HG1794" s="4"/>
      <c r="HH1794" s="4"/>
      <c r="HI1794" s="4"/>
      <c r="HJ1794" s="4"/>
      <c r="HK1794" s="4"/>
      <c r="HL1794" s="4"/>
      <c r="HM1794" s="4"/>
    </row>
    <row r="1795" spans="1:221" ht="20" customHeight="1">
      <c r="A1795" s="3"/>
      <c r="B1795" s="2"/>
      <c r="C1795" s="3"/>
      <c r="D1795" s="3"/>
      <c r="E1795" s="3"/>
      <c r="F1795" s="3"/>
      <c r="G1795" s="3"/>
      <c r="H1795" s="4"/>
      <c r="I1795" s="4"/>
      <c r="J1795" s="114"/>
      <c r="K1795" s="20"/>
      <c r="L1795" s="5"/>
      <c r="M1795" s="5"/>
      <c r="N1795" s="5"/>
      <c r="O1795" s="5"/>
      <c r="P1795" s="5"/>
      <c r="Q1795" s="5"/>
      <c r="R1795" s="5"/>
      <c r="S1795" s="6"/>
      <c r="T1795" s="6"/>
      <c r="U1795" s="6"/>
      <c r="V1795" s="6"/>
      <c r="W1795" s="6"/>
      <c r="X1795" s="6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  <c r="HF1795" s="4"/>
      <c r="HG1795" s="4"/>
      <c r="HH1795" s="4"/>
      <c r="HI1795" s="4"/>
      <c r="HJ1795" s="4"/>
      <c r="HK1795" s="4"/>
      <c r="HL1795" s="4"/>
      <c r="HM1795" s="4"/>
    </row>
    <row r="1796" spans="1:221" ht="20" customHeight="1">
      <c r="A1796" s="3"/>
      <c r="B1796" s="2"/>
      <c r="C1796" s="3"/>
      <c r="D1796" s="3"/>
      <c r="E1796" s="3"/>
      <c r="F1796" s="3"/>
      <c r="G1796" s="3"/>
      <c r="H1796" s="4"/>
      <c r="I1796" s="4"/>
      <c r="J1796" s="114"/>
      <c r="K1796" s="20"/>
      <c r="L1796" s="5"/>
      <c r="M1796" s="5"/>
      <c r="N1796" s="5"/>
      <c r="O1796" s="5"/>
      <c r="P1796" s="5"/>
      <c r="Q1796" s="5"/>
      <c r="R1796" s="5"/>
      <c r="S1796" s="6"/>
      <c r="T1796" s="6"/>
      <c r="U1796" s="6"/>
      <c r="V1796" s="6"/>
      <c r="W1796" s="6"/>
      <c r="X1796" s="6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  <c r="HF1796" s="4"/>
      <c r="HG1796" s="4"/>
      <c r="HH1796" s="4"/>
      <c r="HI1796" s="4"/>
      <c r="HJ1796" s="4"/>
      <c r="HK1796" s="4"/>
      <c r="HL1796" s="4"/>
      <c r="HM1796" s="4"/>
    </row>
    <row r="1797" spans="1:221" ht="20" customHeight="1">
      <c r="A1797" s="3"/>
      <c r="B1797" s="2"/>
      <c r="C1797" s="3"/>
      <c r="D1797" s="3"/>
      <c r="E1797" s="3"/>
      <c r="F1797" s="3"/>
      <c r="G1797" s="3"/>
      <c r="H1797" s="4"/>
      <c r="I1797" s="4"/>
      <c r="J1797" s="114"/>
      <c r="K1797" s="20"/>
      <c r="L1797" s="5"/>
      <c r="M1797" s="5"/>
      <c r="N1797" s="5"/>
      <c r="O1797" s="5"/>
      <c r="P1797" s="5"/>
      <c r="Q1797" s="5"/>
      <c r="R1797" s="5"/>
      <c r="S1797" s="6"/>
      <c r="T1797" s="6"/>
      <c r="U1797" s="6"/>
      <c r="V1797" s="6"/>
      <c r="W1797" s="6"/>
      <c r="X1797" s="6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4"/>
      <c r="HG1797" s="4"/>
      <c r="HH1797" s="4"/>
      <c r="HI1797" s="4"/>
      <c r="HJ1797" s="4"/>
      <c r="HK1797" s="4"/>
      <c r="HL1797" s="4"/>
      <c r="HM1797" s="4"/>
    </row>
    <row r="1798" spans="1:221" ht="20" customHeight="1">
      <c r="A1798" s="3"/>
      <c r="B1798" s="2"/>
      <c r="C1798" s="3"/>
      <c r="D1798" s="3"/>
      <c r="E1798" s="3"/>
      <c r="F1798" s="3"/>
      <c r="G1798" s="3"/>
      <c r="H1798" s="4"/>
      <c r="I1798" s="4"/>
      <c r="J1798" s="114"/>
      <c r="K1798" s="20"/>
      <c r="L1798" s="5"/>
      <c r="M1798" s="5"/>
      <c r="N1798" s="5"/>
      <c r="O1798" s="5"/>
      <c r="P1798" s="5"/>
      <c r="Q1798" s="5"/>
      <c r="R1798" s="5"/>
      <c r="S1798" s="6"/>
      <c r="T1798" s="6"/>
      <c r="U1798" s="6"/>
      <c r="V1798" s="6"/>
      <c r="W1798" s="6"/>
      <c r="X1798" s="6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4"/>
      <c r="HG1798" s="4"/>
      <c r="HH1798" s="4"/>
      <c r="HI1798" s="4"/>
      <c r="HJ1798" s="4"/>
      <c r="HK1798" s="4"/>
      <c r="HL1798" s="4"/>
      <c r="HM1798" s="4"/>
    </row>
    <row r="1799" spans="1:221" ht="20" customHeight="1">
      <c r="A1799" s="3"/>
      <c r="B1799" s="2"/>
      <c r="C1799" s="3"/>
      <c r="D1799" s="3"/>
      <c r="E1799" s="3"/>
      <c r="F1799" s="3"/>
      <c r="G1799" s="3"/>
      <c r="H1799" s="4"/>
      <c r="I1799" s="4"/>
      <c r="J1799" s="114"/>
      <c r="K1799" s="20"/>
      <c r="L1799" s="5"/>
      <c r="M1799" s="5"/>
      <c r="N1799" s="5"/>
      <c r="O1799" s="5"/>
      <c r="P1799" s="5"/>
      <c r="Q1799" s="5"/>
      <c r="R1799" s="5"/>
      <c r="S1799" s="6"/>
      <c r="T1799" s="6"/>
      <c r="U1799" s="6"/>
      <c r="V1799" s="6"/>
      <c r="W1799" s="6"/>
      <c r="X1799" s="6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  <c r="HG1799" s="4"/>
      <c r="HH1799" s="4"/>
      <c r="HI1799" s="4"/>
      <c r="HJ1799" s="4"/>
      <c r="HK1799" s="4"/>
      <c r="HL1799" s="4"/>
      <c r="HM1799" s="4"/>
    </row>
    <row r="1800" spans="1:221" ht="20" customHeight="1">
      <c r="A1800" s="3"/>
      <c r="B1800" s="2"/>
      <c r="C1800" s="3"/>
      <c r="D1800" s="3"/>
      <c r="E1800" s="3"/>
      <c r="F1800" s="3"/>
      <c r="G1800" s="3"/>
      <c r="H1800" s="4"/>
      <c r="I1800" s="4"/>
      <c r="J1800" s="114"/>
      <c r="K1800" s="20"/>
      <c r="L1800" s="5"/>
      <c r="M1800" s="5"/>
      <c r="N1800" s="5"/>
      <c r="O1800" s="5"/>
      <c r="P1800" s="5"/>
      <c r="Q1800" s="5"/>
      <c r="R1800" s="5"/>
      <c r="S1800" s="6"/>
      <c r="T1800" s="6"/>
      <c r="U1800" s="6"/>
      <c r="V1800" s="6"/>
      <c r="W1800" s="6"/>
      <c r="X1800" s="6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  <c r="GQ1800" s="4"/>
      <c r="GR1800" s="4"/>
      <c r="GS1800" s="4"/>
      <c r="GT1800" s="4"/>
      <c r="GU1800" s="4"/>
      <c r="GV1800" s="4"/>
      <c r="GW1800" s="4"/>
      <c r="GX1800" s="4"/>
      <c r="GY1800" s="4"/>
      <c r="GZ1800" s="4"/>
      <c r="HA1800" s="4"/>
      <c r="HB1800" s="4"/>
      <c r="HC1800" s="4"/>
      <c r="HD1800" s="4"/>
      <c r="HE1800" s="4"/>
      <c r="HF1800" s="4"/>
      <c r="HG1800" s="4"/>
      <c r="HH1800" s="4"/>
      <c r="HI1800" s="4"/>
      <c r="HJ1800" s="4"/>
      <c r="HK1800" s="4"/>
      <c r="HL1800" s="4"/>
      <c r="HM1800" s="4"/>
    </row>
    <row r="1801" spans="1:221" ht="20" customHeight="1">
      <c r="A1801" s="3"/>
      <c r="B1801" s="2"/>
      <c r="C1801" s="3"/>
      <c r="D1801" s="3"/>
      <c r="E1801" s="3"/>
      <c r="F1801" s="3"/>
      <c r="G1801" s="3"/>
      <c r="H1801" s="4"/>
      <c r="I1801" s="4"/>
      <c r="J1801" s="114"/>
      <c r="K1801" s="20"/>
      <c r="L1801" s="5"/>
      <c r="M1801" s="5"/>
      <c r="N1801" s="5"/>
      <c r="O1801" s="5"/>
      <c r="P1801" s="5"/>
      <c r="Q1801" s="5"/>
      <c r="R1801" s="5"/>
      <c r="S1801" s="6"/>
      <c r="T1801" s="6"/>
      <c r="U1801" s="6"/>
      <c r="V1801" s="6"/>
      <c r="W1801" s="6"/>
      <c r="X1801" s="6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  <c r="GS1801" s="4"/>
      <c r="GT1801" s="4"/>
      <c r="GU1801" s="4"/>
      <c r="GV1801" s="4"/>
      <c r="GW1801" s="4"/>
      <c r="GX1801" s="4"/>
      <c r="GY1801" s="4"/>
      <c r="GZ1801" s="4"/>
      <c r="HA1801" s="4"/>
      <c r="HB1801" s="4"/>
      <c r="HC1801" s="4"/>
      <c r="HD1801" s="4"/>
      <c r="HE1801" s="4"/>
      <c r="HF1801" s="4"/>
      <c r="HG1801" s="4"/>
      <c r="HH1801" s="4"/>
      <c r="HI1801" s="4"/>
      <c r="HJ1801" s="4"/>
      <c r="HK1801" s="4"/>
      <c r="HL1801" s="4"/>
      <c r="HM1801" s="4"/>
    </row>
    <row r="1802" spans="1:221" ht="20" customHeight="1">
      <c r="A1802" s="3"/>
      <c r="B1802" s="2"/>
      <c r="C1802" s="3"/>
      <c r="D1802" s="3"/>
      <c r="E1802" s="3"/>
      <c r="F1802" s="3"/>
      <c r="G1802" s="3"/>
      <c r="H1802" s="4"/>
      <c r="I1802" s="4"/>
      <c r="J1802" s="114"/>
      <c r="K1802" s="20"/>
      <c r="L1802" s="5"/>
      <c r="M1802" s="5"/>
      <c r="N1802" s="5"/>
      <c r="O1802" s="5"/>
      <c r="P1802" s="5"/>
      <c r="Q1802" s="5"/>
      <c r="R1802" s="5"/>
      <c r="S1802" s="6"/>
      <c r="T1802" s="6"/>
      <c r="U1802" s="6"/>
      <c r="V1802" s="6"/>
      <c r="W1802" s="6"/>
      <c r="X1802" s="6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  <c r="GS1802" s="4"/>
      <c r="GT1802" s="4"/>
      <c r="GU1802" s="4"/>
      <c r="GV1802" s="4"/>
      <c r="GW1802" s="4"/>
      <c r="GX1802" s="4"/>
      <c r="GY1802" s="4"/>
      <c r="GZ1802" s="4"/>
      <c r="HA1802" s="4"/>
      <c r="HB1802" s="4"/>
      <c r="HC1802" s="4"/>
      <c r="HD1802" s="4"/>
      <c r="HE1802" s="4"/>
      <c r="HF1802" s="4"/>
      <c r="HG1802" s="4"/>
      <c r="HH1802" s="4"/>
      <c r="HI1802" s="4"/>
      <c r="HJ1802" s="4"/>
      <c r="HK1802" s="4"/>
      <c r="HL1802" s="4"/>
      <c r="HM1802" s="4"/>
    </row>
    <row r="1803" spans="1:221" ht="20" customHeight="1">
      <c r="A1803" s="3"/>
      <c r="B1803" s="2"/>
      <c r="C1803" s="3"/>
      <c r="D1803" s="3"/>
      <c r="E1803" s="3"/>
      <c r="F1803" s="3"/>
      <c r="G1803" s="3"/>
      <c r="H1803" s="4"/>
      <c r="I1803" s="4"/>
      <c r="J1803" s="114"/>
      <c r="K1803" s="20"/>
      <c r="L1803" s="5"/>
      <c r="M1803" s="5"/>
      <c r="N1803" s="5"/>
      <c r="O1803" s="5"/>
      <c r="P1803" s="5"/>
      <c r="Q1803" s="5"/>
      <c r="R1803" s="5"/>
      <c r="S1803" s="6"/>
      <c r="T1803" s="6"/>
      <c r="U1803" s="6"/>
      <c r="V1803" s="6"/>
      <c r="W1803" s="6"/>
      <c r="X1803" s="6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  <c r="HF1803" s="4"/>
      <c r="HG1803" s="4"/>
      <c r="HH1803" s="4"/>
      <c r="HI1803" s="4"/>
      <c r="HJ1803" s="4"/>
      <c r="HK1803" s="4"/>
      <c r="HL1803" s="4"/>
      <c r="HM1803" s="4"/>
    </row>
    <row r="1804" spans="1:221" ht="20" customHeight="1">
      <c r="A1804" s="3"/>
      <c r="B1804" s="2"/>
      <c r="C1804" s="3"/>
      <c r="D1804" s="3"/>
      <c r="E1804" s="3"/>
      <c r="F1804" s="3"/>
      <c r="G1804" s="3"/>
      <c r="H1804" s="4"/>
      <c r="I1804" s="4"/>
      <c r="J1804" s="114"/>
      <c r="K1804" s="20"/>
      <c r="L1804" s="5"/>
      <c r="M1804" s="5"/>
      <c r="N1804" s="5"/>
      <c r="O1804" s="5"/>
      <c r="P1804" s="5"/>
      <c r="Q1804" s="5"/>
      <c r="R1804" s="5"/>
      <c r="S1804" s="6"/>
      <c r="T1804" s="6"/>
      <c r="U1804" s="6"/>
      <c r="V1804" s="6"/>
      <c r="W1804" s="6"/>
      <c r="X1804" s="6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  <c r="HF1804" s="4"/>
      <c r="HG1804" s="4"/>
      <c r="HH1804" s="4"/>
      <c r="HI1804" s="4"/>
      <c r="HJ1804" s="4"/>
      <c r="HK1804" s="4"/>
      <c r="HL1804" s="4"/>
      <c r="HM1804" s="4"/>
    </row>
    <row r="1805" spans="1:221" ht="20" customHeight="1">
      <c r="A1805" s="3"/>
      <c r="B1805" s="2"/>
      <c r="C1805" s="3"/>
      <c r="D1805" s="3"/>
      <c r="E1805" s="3"/>
      <c r="F1805" s="3"/>
      <c r="G1805" s="3"/>
      <c r="H1805" s="4"/>
      <c r="I1805" s="4"/>
      <c r="J1805" s="114"/>
      <c r="K1805" s="20"/>
      <c r="L1805" s="5"/>
      <c r="M1805" s="5"/>
      <c r="N1805" s="5"/>
      <c r="O1805" s="5"/>
      <c r="P1805" s="5"/>
      <c r="Q1805" s="5"/>
      <c r="R1805" s="5"/>
      <c r="S1805" s="6"/>
      <c r="T1805" s="6"/>
      <c r="U1805" s="6"/>
      <c r="V1805" s="6"/>
      <c r="W1805" s="6"/>
      <c r="X1805" s="6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  <c r="GS1805" s="4"/>
      <c r="GT1805" s="4"/>
      <c r="GU1805" s="4"/>
      <c r="GV1805" s="4"/>
      <c r="GW1805" s="4"/>
      <c r="GX1805" s="4"/>
      <c r="GY1805" s="4"/>
      <c r="GZ1805" s="4"/>
      <c r="HA1805" s="4"/>
      <c r="HB1805" s="4"/>
      <c r="HC1805" s="4"/>
      <c r="HD1805" s="4"/>
      <c r="HE1805" s="4"/>
      <c r="HF1805" s="4"/>
      <c r="HG1805" s="4"/>
      <c r="HH1805" s="4"/>
      <c r="HI1805" s="4"/>
      <c r="HJ1805" s="4"/>
      <c r="HK1805" s="4"/>
      <c r="HL1805" s="4"/>
      <c r="HM1805" s="4"/>
    </row>
    <row r="1806" spans="1:221" ht="20" customHeight="1">
      <c r="A1806" s="3"/>
      <c r="B1806" s="2"/>
      <c r="C1806" s="3"/>
      <c r="D1806" s="3"/>
      <c r="E1806" s="3"/>
      <c r="F1806" s="3"/>
      <c r="G1806" s="3"/>
      <c r="H1806" s="4"/>
      <c r="I1806" s="4"/>
      <c r="J1806" s="114"/>
      <c r="K1806" s="20"/>
      <c r="L1806" s="5"/>
      <c r="M1806" s="5"/>
      <c r="N1806" s="5"/>
      <c r="O1806" s="5"/>
      <c r="P1806" s="5"/>
      <c r="Q1806" s="5"/>
      <c r="R1806" s="5"/>
      <c r="S1806" s="6"/>
      <c r="T1806" s="6"/>
      <c r="U1806" s="6"/>
      <c r="V1806" s="6"/>
      <c r="W1806" s="6"/>
      <c r="X1806" s="6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  <c r="GS1806" s="4"/>
      <c r="GT1806" s="4"/>
      <c r="GU1806" s="4"/>
      <c r="GV1806" s="4"/>
      <c r="GW1806" s="4"/>
      <c r="GX1806" s="4"/>
      <c r="GY1806" s="4"/>
      <c r="GZ1806" s="4"/>
      <c r="HA1806" s="4"/>
      <c r="HB1806" s="4"/>
      <c r="HC1806" s="4"/>
      <c r="HD1806" s="4"/>
      <c r="HE1806" s="4"/>
      <c r="HF1806" s="4"/>
      <c r="HG1806" s="4"/>
      <c r="HH1806" s="4"/>
      <c r="HI1806" s="4"/>
      <c r="HJ1806" s="4"/>
      <c r="HK1806" s="4"/>
      <c r="HL1806" s="4"/>
      <c r="HM1806" s="4"/>
    </row>
    <row r="1807" spans="1:221" ht="20" customHeight="1">
      <c r="A1807" s="3"/>
      <c r="B1807" s="2"/>
      <c r="C1807" s="3"/>
      <c r="D1807" s="3"/>
      <c r="E1807" s="3"/>
      <c r="F1807" s="3"/>
      <c r="G1807" s="3"/>
      <c r="H1807" s="4"/>
      <c r="I1807" s="4"/>
      <c r="J1807" s="114"/>
      <c r="K1807" s="20"/>
      <c r="L1807" s="5"/>
      <c r="M1807" s="5"/>
      <c r="N1807" s="5"/>
      <c r="O1807" s="5"/>
      <c r="P1807" s="5"/>
      <c r="Q1807" s="5"/>
      <c r="R1807" s="5"/>
      <c r="S1807" s="6"/>
      <c r="T1807" s="6"/>
      <c r="U1807" s="6"/>
      <c r="V1807" s="6"/>
      <c r="W1807" s="6"/>
      <c r="X1807" s="6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  <c r="GQ1807" s="4"/>
      <c r="GR1807" s="4"/>
      <c r="GS1807" s="4"/>
      <c r="GT1807" s="4"/>
      <c r="GU1807" s="4"/>
      <c r="GV1807" s="4"/>
      <c r="GW1807" s="4"/>
      <c r="GX1807" s="4"/>
      <c r="GY1807" s="4"/>
      <c r="GZ1807" s="4"/>
      <c r="HA1807" s="4"/>
      <c r="HB1807" s="4"/>
      <c r="HC1807" s="4"/>
      <c r="HD1807" s="4"/>
      <c r="HE1807" s="4"/>
      <c r="HF1807" s="4"/>
      <c r="HG1807" s="4"/>
      <c r="HH1807" s="4"/>
      <c r="HI1807" s="4"/>
      <c r="HJ1807" s="4"/>
      <c r="HK1807" s="4"/>
      <c r="HL1807" s="4"/>
      <c r="HM1807" s="4"/>
    </row>
    <row r="1808" spans="1:221" ht="20" customHeight="1">
      <c r="A1808" s="3"/>
      <c r="B1808" s="2"/>
      <c r="C1808" s="3"/>
      <c r="D1808" s="3"/>
      <c r="E1808" s="3"/>
      <c r="F1808" s="3"/>
      <c r="G1808" s="3"/>
      <c r="H1808" s="4"/>
      <c r="I1808" s="4"/>
      <c r="J1808" s="114"/>
      <c r="K1808" s="20"/>
      <c r="L1808" s="5"/>
      <c r="M1808" s="5"/>
      <c r="N1808" s="5"/>
      <c r="O1808" s="5"/>
      <c r="P1808" s="5"/>
      <c r="Q1808" s="5"/>
      <c r="R1808" s="5"/>
      <c r="S1808" s="6"/>
      <c r="T1808" s="6"/>
      <c r="U1808" s="6"/>
      <c r="V1808" s="6"/>
      <c r="W1808" s="6"/>
      <c r="X1808" s="6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  <c r="GS1808" s="4"/>
      <c r="GT1808" s="4"/>
      <c r="GU1808" s="4"/>
      <c r="GV1808" s="4"/>
      <c r="GW1808" s="4"/>
      <c r="GX1808" s="4"/>
      <c r="GY1808" s="4"/>
      <c r="GZ1808" s="4"/>
      <c r="HA1808" s="4"/>
      <c r="HB1808" s="4"/>
      <c r="HC1808" s="4"/>
      <c r="HD1808" s="4"/>
      <c r="HE1808" s="4"/>
      <c r="HF1808" s="4"/>
      <c r="HG1808" s="4"/>
      <c r="HH1808" s="4"/>
      <c r="HI1808" s="4"/>
      <c r="HJ1808" s="4"/>
      <c r="HK1808" s="4"/>
      <c r="HL1808" s="4"/>
      <c r="HM1808" s="4"/>
    </row>
    <row r="1809" spans="1:221" ht="20" customHeight="1">
      <c r="A1809" s="3"/>
      <c r="B1809" s="2"/>
      <c r="C1809" s="3"/>
      <c r="D1809" s="3"/>
      <c r="E1809" s="3"/>
      <c r="F1809" s="3"/>
      <c r="G1809" s="3"/>
      <c r="H1809" s="4"/>
      <c r="I1809" s="4"/>
      <c r="J1809" s="114"/>
      <c r="K1809" s="20"/>
      <c r="L1809" s="5"/>
      <c r="M1809" s="5"/>
      <c r="N1809" s="5"/>
      <c r="O1809" s="5"/>
      <c r="P1809" s="5"/>
      <c r="Q1809" s="5"/>
      <c r="R1809" s="5"/>
      <c r="S1809" s="6"/>
      <c r="T1809" s="6"/>
      <c r="U1809" s="6"/>
      <c r="V1809" s="6"/>
      <c r="W1809" s="6"/>
      <c r="X1809" s="6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  <c r="GS1809" s="4"/>
      <c r="GT1809" s="4"/>
      <c r="GU1809" s="4"/>
      <c r="GV1809" s="4"/>
      <c r="GW1809" s="4"/>
      <c r="GX1809" s="4"/>
      <c r="GY1809" s="4"/>
      <c r="GZ1809" s="4"/>
      <c r="HA1809" s="4"/>
      <c r="HB1809" s="4"/>
      <c r="HC1809" s="4"/>
      <c r="HD1809" s="4"/>
      <c r="HE1809" s="4"/>
      <c r="HF1809" s="4"/>
      <c r="HG1809" s="4"/>
      <c r="HH1809" s="4"/>
      <c r="HI1809" s="4"/>
      <c r="HJ1809" s="4"/>
      <c r="HK1809" s="4"/>
      <c r="HL1809" s="4"/>
      <c r="HM1809" s="4"/>
    </row>
    <row r="1810" spans="1:221" ht="20" customHeight="1">
      <c r="A1810" s="3"/>
      <c r="B1810" s="2"/>
      <c r="C1810" s="3"/>
      <c r="D1810" s="3"/>
      <c r="E1810" s="3"/>
      <c r="F1810" s="3"/>
      <c r="G1810" s="3"/>
      <c r="H1810" s="4"/>
      <c r="I1810" s="4"/>
      <c r="J1810" s="114"/>
      <c r="K1810" s="20"/>
      <c r="L1810" s="5"/>
      <c r="M1810" s="5"/>
      <c r="N1810" s="5"/>
      <c r="O1810" s="5"/>
      <c r="P1810" s="5"/>
      <c r="Q1810" s="5"/>
      <c r="R1810" s="5"/>
      <c r="S1810" s="6"/>
      <c r="T1810" s="6"/>
      <c r="U1810" s="6"/>
      <c r="V1810" s="6"/>
      <c r="W1810" s="6"/>
      <c r="X1810" s="6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  <c r="GS1810" s="4"/>
      <c r="GT1810" s="4"/>
      <c r="GU1810" s="4"/>
      <c r="GV1810" s="4"/>
      <c r="GW1810" s="4"/>
      <c r="GX1810" s="4"/>
      <c r="GY1810" s="4"/>
      <c r="GZ1810" s="4"/>
      <c r="HA1810" s="4"/>
      <c r="HB1810" s="4"/>
      <c r="HC1810" s="4"/>
      <c r="HD1810" s="4"/>
      <c r="HE1810" s="4"/>
      <c r="HF1810" s="4"/>
      <c r="HG1810" s="4"/>
      <c r="HH1810" s="4"/>
      <c r="HI1810" s="4"/>
      <c r="HJ1810" s="4"/>
      <c r="HK1810" s="4"/>
      <c r="HL1810" s="4"/>
      <c r="HM1810" s="4"/>
    </row>
    <row r="1811" spans="1:221" ht="20" customHeight="1">
      <c r="A1811" s="3"/>
      <c r="B1811" s="2"/>
      <c r="C1811" s="3"/>
      <c r="D1811" s="3"/>
      <c r="E1811" s="3"/>
      <c r="F1811" s="3"/>
      <c r="G1811" s="3"/>
      <c r="H1811" s="4"/>
      <c r="I1811" s="4"/>
      <c r="J1811" s="114"/>
      <c r="K1811" s="20"/>
      <c r="L1811" s="5"/>
      <c r="M1811" s="5"/>
      <c r="N1811" s="5"/>
      <c r="O1811" s="5"/>
      <c r="P1811" s="5"/>
      <c r="Q1811" s="5"/>
      <c r="R1811" s="5"/>
      <c r="S1811" s="6"/>
      <c r="T1811" s="6"/>
      <c r="U1811" s="6"/>
      <c r="V1811" s="6"/>
      <c r="W1811" s="6"/>
      <c r="X1811" s="6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  <c r="GS1811" s="4"/>
      <c r="GT1811" s="4"/>
      <c r="GU1811" s="4"/>
      <c r="GV1811" s="4"/>
      <c r="GW1811" s="4"/>
      <c r="GX1811" s="4"/>
      <c r="GY1811" s="4"/>
      <c r="GZ1811" s="4"/>
      <c r="HA1811" s="4"/>
      <c r="HB1811" s="4"/>
      <c r="HC1811" s="4"/>
      <c r="HD1811" s="4"/>
      <c r="HE1811" s="4"/>
      <c r="HF1811" s="4"/>
      <c r="HG1811" s="4"/>
      <c r="HH1811" s="4"/>
      <c r="HI1811" s="4"/>
      <c r="HJ1811" s="4"/>
      <c r="HK1811" s="4"/>
      <c r="HL1811" s="4"/>
      <c r="HM1811" s="4"/>
    </row>
    <row r="1812" spans="1:221" ht="20" customHeight="1">
      <c r="A1812" s="3"/>
      <c r="B1812" s="2"/>
      <c r="C1812" s="3"/>
      <c r="D1812" s="3"/>
      <c r="E1812" s="3"/>
      <c r="F1812" s="3"/>
      <c r="G1812" s="3"/>
      <c r="H1812" s="4"/>
      <c r="I1812" s="4"/>
      <c r="J1812" s="114"/>
      <c r="K1812" s="20"/>
      <c r="L1812" s="5"/>
      <c r="M1812" s="5"/>
      <c r="N1812" s="5"/>
      <c r="O1812" s="5"/>
      <c r="P1812" s="5"/>
      <c r="Q1812" s="5"/>
      <c r="R1812" s="5"/>
      <c r="S1812" s="6"/>
      <c r="T1812" s="6"/>
      <c r="U1812" s="6"/>
      <c r="V1812" s="6"/>
      <c r="W1812" s="6"/>
      <c r="X1812" s="6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/>
      <c r="GX1812" s="4"/>
      <c r="GY1812" s="4"/>
      <c r="GZ1812" s="4"/>
      <c r="HA1812" s="4"/>
      <c r="HB1812" s="4"/>
      <c r="HC1812" s="4"/>
      <c r="HD1812" s="4"/>
      <c r="HE1812" s="4"/>
      <c r="HF1812" s="4"/>
      <c r="HG1812" s="4"/>
      <c r="HH1812" s="4"/>
      <c r="HI1812" s="4"/>
      <c r="HJ1812" s="4"/>
      <c r="HK1812" s="4"/>
      <c r="HL1812" s="4"/>
      <c r="HM1812" s="4"/>
    </row>
    <row r="1813" spans="1:221" ht="20" customHeight="1">
      <c r="A1813" s="3"/>
      <c r="B1813" s="2"/>
      <c r="C1813" s="3"/>
      <c r="D1813" s="3"/>
      <c r="E1813" s="3"/>
      <c r="F1813" s="3"/>
      <c r="G1813" s="3"/>
      <c r="H1813" s="4"/>
      <c r="I1813" s="4"/>
      <c r="J1813" s="114"/>
      <c r="K1813" s="20"/>
      <c r="L1813" s="5"/>
      <c r="M1813" s="5"/>
      <c r="N1813" s="5"/>
      <c r="O1813" s="5"/>
      <c r="P1813" s="5"/>
      <c r="Q1813" s="5"/>
      <c r="R1813" s="5"/>
      <c r="S1813" s="6"/>
      <c r="T1813" s="6"/>
      <c r="U1813" s="6"/>
      <c r="V1813" s="6"/>
      <c r="W1813" s="6"/>
      <c r="X1813" s="6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/>
      <c r="GX1813" s="4"/>
      <c r="GY1813" s="4"/>
      <c r="GZ1813" s="4"/>
      <c r="HA1813" s="4"/>
      <c r="HB1813" s="4"/>
      <c r="HC1813" s="4"/>
      <c r="HD1813" s="4"/>
      <c r="HE1813" s="4"/>
      <c r="HF1813" s="4"/>
      <c r="HG1813" s="4"/>
      <c r="HH1813" s="4"/>
      <c r="HI1813" s="4"/>
      <c r="HJ1813" s="4"/>
      <c r="HK1813" s="4"/>
      <c r="HL1813" s="4"/>
      <c r="HM1813" s="4"/>
    </row>
    <row r="1814" spans="1:221" ht="20" customHeight="1">
      <c r="A1814" s="3"/>
      <c r="B1814" s="2"/>
      <c r="C1814" s="3"/>
      <c r="D1814" s="3"/>
      <c r="E1814" s="3"/>
      <c r="F1814" s="3"/>
      <c r="G1814" s="3"/>
      <c r="H1814" s="4"/>
      <c r="I1814" s="4"/>
      <c r="J1814" s="114"/>
      <c r="K1814" s="20"/>
      <c r="L1814" s="5"/>
      <c r="M1814" s="5"/>
      <c r="N1814" s="5"/>
      <c r="O1814" s="5"/>
      <c r="P1814" s="5"/>
      <c r="Q1814" s="5"/>
      <c r="R1814" s="5"/>
      <c r="S1814" s="6"/>
      <c r="T1814" s="6"/>
      <c r="U1814" s="6"/>
      <c r="V1814" s="6"/>
      <c r="W1814" s="6"/>
      <c r="X1814" s="6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/>
      <c r="GX1814" s="4"/>
      <c r="GY1814" s="4"/>
      <c r="GZ1814" s="4"/>
      <c r="HA1814" s="4"/>
      <c r="HB1814" s="4"/>
      <c r="HC1814" s="4"/>
      <c r="HD1814" s="4"/>
      <c r="HE1814" s="4"/>
      <c r="HF1814" s="4"/>
      <c r="HG1814" s="4"/>
      <c r="HH1814" s="4"/>
      <c r="HI1814" s="4"/>
      <c r="HJ1814" s="4"/>
      <c r="HK1814" s="4"/>
      <c r="HL1814" s="4"/>
      <c r="HM1814" s="4"/>
    </row>
    <row r="1815" spans="1:221" ht="20" customHeight="1">
      <c r="A1815" s="3"/>
      <c r="B1815" s="2"/>
      <c r="C1815" s="3"/>
      <c r="D1815" s="3"/>
      <c r="E1815" s="3"/>
      <c r="F1815" s="3"/>
      <c r="G1815" s="3"/>
      <c r="H1815" s="4"/>
      <c r="I1815" s="4"/>
      <c r="J1815" s="114"/>
      <c r="K1815" s="20"/>
      <c r="L1815" s="5"/>
      <c r="M1815" s="5"/>
      <c r="N1815" s="5"/>
      <c r="O1815" s="5"/>
      <c r="P1815" s="5"/>
      <c r="Q1815" s="5"/>
      <c r="R1815" s="5"/>
      <c r="S1815" s="6"/>
      <c r="T1815" s="6"/>
      <c r="U1815" s="6"/>
      <c r="V1815" s="6"/>
      <c r="W1815" s="6"/>
      <c r="X1815" s="6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  <c r="GQ1815" s="4"/>
      <c r="GR1815" s="4"/>
      <c r="GS1815" s="4"/>
      <c r="GT1815" s="4"/>
      <c r="GU1815" s="4"/>
      <c r="GV1815" s="4"/>
      <c r="GW1815" s="4"/>
      <c r="GX1815" s="4"/>
      <c r="GY1815" s="4"/>
      <c r="GZ1815" s="4"/>
      <c r="HA1815" s="4"/>
      <c r="HB1815" s="4"/>
      <c r="HC1815" s="4"/>
      <c r="HD1815" s="4"/>
      <c r="HE1815" s="4"/>
      <c r="HF1815" s="4"/>
      <c r="HG1815" s="4"/>
      <c r="HH1815" s="4"/>
      <c r="HI1815" s="4"/>
      <c r="HJ1815" s="4"/>
      <c r="HK1815" s="4"/>
      <c r="HL1815" s="4"/>
      <c r="HM1815" s="4"/>
    </row>
    <row r="1816" spans="1:221" ht="20" customHeight="1">
      <c r="A1816" s="3"/>
      <c r="B1816" s="2"/>
      <c r="C1816" s="3"/>
      <c r="D1816" s="3"/>
      <c r="E1816" s="3"/>
      <c r="F1816" s="3"/>
      <c r="G1816" s="3"/>
      <c r="H1816" s="4"/>
      <c r="I1816" s="4"/>
      <c r="J1816" s="114"/>
      <c r="K1816" s="20"/>
      <c r="L1816" s="5"/>
      <c r="M1816" s="5"/>
      <c r="N1816" s="5"/>
      <c r="O1816" s="5"/>
      <c r="P1816" s="5"/>
      <c r="Q1816" s="5"/>
      <c r="R1816" s="5"/>
      <c r="S1816" s="6"/>
      <c r="T1816" s="6"/>
      <c r="U1816" s="6"/>
      <c r="V1816" s="6"/>
      <c r="W1816" s="6"/>
      <c r="X1816" s="6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  <c r="GQ1816" s="4"/>
      <c r="GR1816" s="4"/>
      <c r="GS1816" s="4"/>
      <c r="GT1816" s="4"/>
      <c r="GU1816" s="4"/>
      <c r="GV1816" s="4"/>
      <c r="GW1816" s="4"/>
      <c r="GX1816" s="4"/>
      <c r="GY1816" s="4"/>
      <c r="GZ1816" s="4"/>
      <c r="HA1816" s="4"/>
      <c r="HB1816" s="4"/>
      <c r="HC1816" s="4"/>
      <c r="HD1816" s="4"/>
      <c r="HE1816" s="4"/>
      <c r="HF1816" s="4"/>
      <c r="HG1816" s="4"/>
      <c r="HH1816" s="4"/>
      <c r="HI1816" s="4"/>
      <c r="HJ1816" s="4"/>
      <c r="HK1816" s="4"/>
      <c r="HL1816" s="4"/>
      <c r="HM1816" s="4"/>
    </row>
    <row r="1817" spans="1:221" ht="20" customHeight="1">
      <c r="A1817" s="3"/>
      <c r="B1817" s="2"/>
      <c r="C1817" s="3"/>
      <c r="D1817" s="3"/>
      <c r="E1817" s="3"/>
      <c r="F1817" s="3"/>
      <c r="G1817" s="3"/>
      <c r="H1817" s="4"/>
      <c r="I1817" s="4"/>
      <c r="J1817" s="114"/>
      <c r="K1817" s="20"/>
      <c r="L1817" s="5"/>
      <c r="M1817" s="5"/>
      <c r="N1817" s="5"/>
      <c r="O1817" s="5"/>
      <c r="P1817" s="5"/>
      <c r="Q1817" s="5"/>
      <c r="R1817" s="5"/>
      <c r="S1817" s="6"/>
      <c r="T1817" s="6"/>
      <c r="U1817" s="6"/>
      <c r="V1817" s="6"/>
      <c r="W1817" s="6"/>
      <c r="X1817" s="6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  <c r="GS1817" s="4"/>
      <c r="GT1817" s="4"/>
      <c r="GU1817" s="4"/>
      <c r="GV1817" s="4"/>
      <c r="GW1817" s="4"/>
      <c r="GX1817" s="4"/>
      <c r="GY1817" s="4"/>
      <c r="GZ1817" s="4"/>
      <c r="HA1817" s="4"/>
      <c r="HB1817" s="4"/>
      <c r="HC1817" s="4"/>
      <c r="HD1817" s="4"/>
      <c r="HE1817" s="4"/>
      <c r="HF1817" s="4"/>
      <c r="HG1817" s="4"/>
      <c r="HH1817" s="4"/>
      <c r="HI1817" s="4"/>
      <c r="HJ1817" s="4"/>
      <c r="HK1817" s="4"/>
      <c r="HL1817" s="4"/>
      <c r="HM1817" s="4"/>
    </row>
    <row r="1818" spans="1:221" ht="20" customHeight="1">
      <c r="A1818" s="3"/>
      <c r="B1818" s="2"/>
      <c r="C1818" s="3"/>
      <c r="D1818" s="3"/>
      <c r="E1818" s="3"/>
      <c r="F1818" s="3"/>
      <c r="G1818" s="3"/>
      <c r="H1818" s="4"/>
      <c r="I1818" s="4"/>
      <c r="J1818" s="114"/>
      <c r="K1818" s="20"/>
      <c r="L1818" s="5"/>
      <c r="M1818" s="5"/>
      <c r="N1818" s="5"/>
      <c r="O1818" s="5"/>
      <c r="P1818" s="5"/>
      <c r="Q1818" s="5"/>
      <c r="R1818" s="5"/>
      <c r="S1818" s="6"/>
      <c r="T1818" s="6"/>
      <c r="U1818" s="6"/>
      <c r="V1818" s="6"/>
      <c r="W1818" s="6"/>
      <c r="X1818" s="6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  <c r="GQ1818" s="4"/>
      <c r="GR1818" s="4"/>
      <c r="GS1818" s="4"/>
      <c r="GT1818" s="4"/>
      <c r="GU1818" s="4"/>
      <c r="GV1818" s="4"/>
      <c r="GW1818" s="4"/>
      <c r="GX1818" s="4"/>
      <c r="GY1818" s="4"/>
      <c r="GZ1818" s="4"/>
      <c r="HA1818" s="4"/>
      <c r="HB1818" s="4"/>
      <c r="HC1818" s="4"/>
      <c r="HD1818" s="4"/>
      <c r="HE1818" s="4"/>
      <c r="HF1818" s="4"/>
      <c r="HG1818" s="4"/>
      <c r="HH1818" s="4"/>
      <c r="HI1818" s="4"/>
      <c r="HJ1818" s="4"/>
      <c r="HK1818" s="4"/>
      <c r="HL1818" s="4"/>
      <c r="HM1818" s="4"/>
    </row>
    <row r="1819" spans="1:221" ht="20" customHeight="1">
      <c r="A1819" s="3"/>
      <c r="B1819" s="2"/>
      <c r="C1819" s="3"/>
      <c r="D1819" s="3"/>
      <c r="E1819" s="3"/>
      <c r="F1819" s="3"/>
      <c r="G1819" s="3"/>
      <c r="H1819" s="4"/>
      <c r="I1819" s="4"/>
      <c r="J1819" s="114"/>
      <c r="K1819" s="20"/>
      <c r="L1819" s="5"/>
      <c r="M1819" s="5"/>
      <c r="N1819" s="5"/>
      <c r="O1819" s="5"/>
      <c r="P1819" s="5"/>
      <c r="Q1819" s="5"/>
      <c r="R1819" s="5"/>
      <c r="S1819" s="6"/>
      <c r="T1819" s="6"/>
      <c r="U1819" s="6"/>
      <c r="V1819" s="6"/>
      <c r="W1819" s="6"/>
      <c r="X1819" s="6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  <c r="GQ1819" s="4"/>
      <c r="GR1819" s="4"/>
      <c r="GS1819" s="4"/>
      <c r="GT1819" s="4"/>
      <c r="GU1819" s="4"/>
      <c r="GV1819" s="4"/>
      <c r="GW1819" s="4"/>
      <c r="GX1819" s="4"/>
      <c r="GY1819" s="4"/>
      <c r="GZ1819" s="4"/>
      <c r="HA1819" s="4"/>
      <c r="HB1819" s="4"/>
      <c r="HC1819" s="4"/>
      <c r="HD1819" s="4"/>
      <c r="HE1819" s="4"/>
      <c r="HF1819" s="4"/>
      <c r="HG1819" s="4"/>
      <c r="HH1819" s="4"/>
      <c r="HI1819" s="4"/>
      <c r="HJ1819" s="4"/>
      <c r="HK1819" s="4"/>
      <c r="HL1819" s="4"/>
      <c r="HM1819" s="4"/>
    </row>
    <row r="1820" spans="1:221" ht="20" customHeight="1">
      <c r="A1820" s="3"/>
      <c r="B1820" s="2"/>
      <c r="C1820" s="3"/>
      <c r="D1820" s="3"/>
      <c r="E1820" s="3"/>
      <c r="F1820" s="3"/>
      <c r="G1820" s="3"/>
      <c r="H1820" s="4"/>
      <c r="I1820" s="4"/>
      <c r="J1820" s="114"/>
      <c r="K1820" s="20"/>
      <c r="L1820" s="5"/>
      <c r="M1820" s="5"/>
      <c r="N1820" s="5"/>
      <c r="O1820" s="5"/>
      <c r="P1820" s="5"/>
      <c r="Q1820" s="5"/>
      <c r="R1820" s="5"/>
      <c r="S1820" s="6"/>
      <c r="T1820" s="6"/>
      <c r="U1820" s="6"/>
      <c r="V1820" s="6"/>
      <c r="W1820" s="6"/>
      <c r="X1820" s="6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4"/>
      <c r="GZ1820" s="4"/>
      <c r="HA1820" s="4"/>
      <c r="HB1820" s="4"/>
      <c r="HC1820" s="4"/>
      <c r="HD1820" s="4"/>
      <c r="HE1820" s="4"/>
      <c r="HF1820" s="4"/>
      <c r="HG1820" s="4"/>
      <c r="HH1820" s="4"/>
      <c r="HI1820" s="4"/>
      <c r="HJ1820" s="4"/>
      <c r="HK1820" s="4"/>
      <c r="HL1820" s="4"/>
      <c r="HM1820" s="4"/>
    </row>
    <row r="1821" spans="1:221" ht="20" customHeight="1">
      <c r="A1821" s="3"/>
      <c r="B1821" s="2"/>
      <c r="C1821" s="3"/>
      <c r="D1821" s="3"/>
      <c r="E1821" s="3"/>
      <c r="F1821" s="3"/>
      <c r="G1821" s="3"/>
      <c r="H1821" s="4"/>
      <c r="I1821" s="4"/>
      <c r="J1821" s="114"/>
      <c r="K1821" s="20"/>
      <c r="L1821" s="5"/>
      <c r="M1821" s="5"/>
      <c r="N1821" s="5"/>
      <c r="O1821" s="5"/>
      <c r="P1821" s="5"/>
      <c r="Q1821" s="5"/>
      <c r="R1821" s="5"/>
      <c r="S1821" s="6"/>
      <c r="T1821" s="6"/>
      <c r="U1821" s="6"/>
      <c r="V1821" s="6"/>
      <c r="W1821" s="6"/>
      <c r="X1821" s="6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  <c r="GS1821" s="4"/>
      <c r="GT1821" s="4"/>
      <c r="GU1821" s="4"/>
      <c r="GV1821" s="4"/>
      <c r="GW1821" s="4"/>
      <c r="GX1821" s="4"/>
      <c r="GY1821" s="4"/>
      <c r="GZ1821" s="4"/>
      <c r="HA1821" s="4"/>
      <c r="HB1821" s="4"/>
      <c r="HC1821" s="4"/>
      <c r="HD1821" s="4"/>
      <c r="HE1821" s="4"/>
      <c r="HF1821" s="4"/>
      <c r="HG1821" s="4"/>
      <c r="HH1821" s="4"/>
      <c r="HI1821" s="4"/>
      <c r="HJ1821" s="4"/>
      <c r="HK1821" s="4"/>
      <c r="HL1821" s="4"/>
      <c r="HM1821" s="4"/>
    </row>
    <row r="1822" spans="1:221" ht="20" customHeight="1">
      <c r="A1822" s="3"/>
      <c r="B1822" s="2"/>
      <c r="C1822" s="3"/>
      <c r="D1822" s="3"/>
      <c r="E1822" s="3"/>
      <c r="F1822" s="3"/>
      <c r="G1822" s="3"/>
      <c r="H1822" s="4"/>
      <c r="I1822" s="4"/>
      <c r="J1822" s="114"/>
      <c r="K1822" s="20"/>
      <c r="L1822" s="5"/>
      <c r="M1822" s="5"/>
      <c r="N1822" s="5"/>
      <c r="O1822" s="5"/>
      <c r="P1822" s="5"/>
      <c r="Q1822" s="5"/>
      <c r="R1822" s="5"/>
      <c r="S1822" s="6"/>
      <c r="T1822" s="6"/>
      <c r="U1822" s="6"/>
      <c r="V1822" s="6"/>
      <c r="W1822" s="6"/>
      <c r="X1822" s="6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/>
      <c r="GS1822" s="4"/>
      <c r="GT1822" s="4"/>
      <c r="GU1822" s="4"/>
      <c r="GV1822" s="4"/>
      <c r="GW1822" s="4"/>
      <c r="GX1822" s="4"/>
      <c r="GY1822" s="4"/>
      <c r="GZ1822" s="4"/>
      <c r="HA1822" s="4"/>
      <c r="HB1822" s="4"/>
      <c r="HC1822" s="4"/>
      <c r="HD1822" s="4"/>
      <c r="HE1822" s="4"/>
      <c r="HF1822" s="4"/>
      <c r="HG1822" s="4"/>
      <c r="HH1822" s="4"/>
      <c r="HI1822" s="4"/>
      <c r="HJ1822" s="4"/>
      <c r="HK1822" s="4"/>
      <c r="HL1822" s="4"/>
      <c r="HM1822" s="4"/>
    </row>
    <row r="1823" spans="1:221" ht="20" customHeight="1">
      <c r="A1823" s="3"/>
      <c r="B1823" s="2"/>
      <c r="C1823" s="3"/>
      <c r="D1823" s="3"/>
      <c r="E1823" s="3"/>
      <c r="F1823" s="3"/>
      <c r="G1823" s="3"/>
      <c r="H1823" s="4"/>
      <c r="I1823" s="4"/>
      <c r="J1823" s="114"/>
      <c r="K1823" s="20"/>
      <c r="L1823" s="5"/>
      <c r="M1823" s="5"/>
      <c r="N1823" s="5"/>
      <c r="O1823" s="5"/>
      <c r="P1823" s="5"/>
      <c r="Q1823" s="5"/>
      <c r="R1823" s="5"/>
      <c r="S1823" s="6"/>
      <c r="T1823" s="6"/>
      <c r="U1823" s="6"/>
      <c r="V1823" s="6"/>
      <c r="W1823" s="6"/>
      <c r="X1823" s="6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/>
      <c r="GS1823" s="4"/>
      <c r="GT1823" s="4"/>
      <c r="GU1823" s="4"/>
      <c r="GV1823" s="4"/>
      <c r="GW1823" s="4"/>
      <c r="GX1823" s="4"/>
      <c r="GY1823" s="4"/>
      <c r="GZ1823" s="4"/>
      <c r="HA1823" s="4"/>
      <c r="HB1823" s="4"/>
      <c r="HC1823" s="4"/>
      <c r="HD1823" s="4"/>
      <c r="HE1823" s="4"/>
      <c r="HF1823" s="4"/>
      <c r="HG1823" s="4"/>
      <c r="HH1823" s="4"/>
      <c r="HI1823" s="4"/>
      <c r="HJ1823" s="4"/>
      <c r="HK1823" s="4"/>
      <c r="HL1823" s="4"/>
      <c r="HM1823" s="4"/>
    </row>
    <row r="1824" spans="1:221" ht="20" customHeight="1">
      <c r="A1824" s="3"/>
      <c r="B1824" s="2"/>
      <c r="C1824" s="3"/>
      <c r="D1824" s="3"/>
      <c r="E1824" s="3"/>
      <c r="F1824" s="3"/>
      <c r="G1824" s="3"/>
      <c r="H1824" s="4"/>
      <c r="I1824" s="4"/>
      <c r="J1824" s="114"/>
      <c r="K1824" s="20"/>
      <c r="L1824" s="5"/>
      <c r="M1824" s="5"/>
      <c r="N1824" s="5"/>
      <c r="O1824" s="5"/>
      <c r="P1824" s="5"/>
      <c r="Q1824" s="5"/>
      <c r="R1824" s="5"/>
      <c r="S1824" s="6"/>
      <c r="T1824" s="6"/>
      <c r="U1824" s="6"/>
      <c r="V1824" s="6"/>
      <c r="W1824" s="6"/>
      <c r="X1824" s="6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  <c r="GQ1824" s="4"/>
      <c r="GR1824" s="4"/>
      <c r="GS1824" s="4"/>
      <c r="GT1824" s="4"/>
      <c r="GU1824" s="4"/>
      <c r="GV1824" s="4"/>
      <c r="GW1824" s="4"/>
      <c r="GX1824" s="4"/>
      <c r="GY1824" s="4"/>
      <c r="GZ1824" s="4"/>
      <c r="HA1824" s="4"/>
      <c r="HB1824" s="4"/>
      <c r="HC1824" s="4"/>
      <c r="HD1824" s="4"/>
      <c r="HE1824" s="4"/>
      <c r="HF1824" s="4"/>
      <c r="HG1824" s="4"/>
      <c r="HH1824" s="4"/>
      <c r="HI1824" s="4"/>
      <c r="HJ1824" s="4"/>
      <c r="HK1824" s="4"/>
      <c r="HL1824" s="4"/>
      <c r="HM1824" s="4"/>
    </row>
    <row r="1825" spans="1:221" ht="20" customHeight="1">
      <c r="A1825" s="3"/>
      <c r="B1825" s="2"/>
      <c r="C1825" s="3"/>
      <c r="D1825" s="3"/>
      <c r="E1825" s="3"/>
      <c r="F1825" s="3"/>
      <c r="G1825" s="3"/>
      <c r="H1825" s="4"/>
      <c r="I1825" s="4"/>
      <c r="J1825" s="114"/>
      <c r="K1825" s="20"/>
      <c r="L1825" s="5"/>
      <c r="M1825" s="5"/>
      <c r="N1825" s="5"/>
      <c r="O1825" s="5"/>
      <c r="P1825" s="5"/>
      <c r="Q1825" s="5"/>
      <c r="R1825" s="5"/>
      <c r="S1825" s="6"/>
      <c r="T1825" s="6"/>
      <c r="U1825" s="6"/>
      <c r="V1825" s="6"/>
      <c r="W1825" s="6"/>
      <c r="X1825" s="6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  <c r="GQ1825" s="4"/>
      <c r="GR1825" s="4"/>
      <c r="GS1825" s="4"/>
      <c r="GT1825" s="4"/>
      <c r="GU1825" s="4"/>
      <c r="GV1825" s="4"/>
      <c r="GW1825" s="4"/>
      <c r="GX1825" s="4"/>
      <c r="GY1825" s="4"/>
      <c r="GZ1825" s="4"/>
      <c r="HA1825" s="4"/>
      <c r="HB1825" s="4"/>
      <c r="HC1825" s="4"/>
      <c r="HD1825" s="4"/>
      <c r="HE1825" s="4"/>
      <c r="HF1825" s="4"/>
      <c r="HG1825" s="4"/>
      <c r="HH1825" s="4"/>
      <c r="HI1825" s="4"/>
      <c r="HJ1825" s="4"/>
      <c r="HK1825" s="4"/>
      <c r="HL1825" s="4"/>
      <c r="HM1825" s="4"/>
    </row>
    <row r="1826" spans="1:221" ht="20" customHeight="1">
      <c r="A1826" s="3"/>
      <c r="B1826" s="2"/>
      <c r="C1826" s="3"/>
      <c r="D1826" s="3"/>
      <c r="E1826" s="3"/>
      <c r="F1826" s="3"/>
      <c r="G1826" s="3"/>
      <c r="H1826" s="4"/>
      <c r="I1826" s="4"/>
      <c r="J1826" s="114"/>
      <c r="K1826" s="20"/>
      <c r="L1826" s="5"/>
      <c r="M1826" s="5"/>
      <c r="N1826" s="5"/>
      <c r="O1826" s="5"/>
      <c r="P1826" s="5"/>
      <c r="Q1826" s="5"/>
      <c r="R1826" s="5"/>
      <c r="S1826" s="6"/>
      <c r="T1826" s="6"/>
      <c r="U1826" s="6"/>
      <c r="V1826" s="6"/>
      <c r="W1826" s="6"/>
      <c r="X1826" s="6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  <c r="GS1826" s="4"/>
      <c r="GT1826" s="4"/>
      <c r="GU1826" s="4"/>
      <c r="GV1826" s="4"/>
      <c r="GW1826" s="4"/>
      <c r="GX1826" s="4"/>
      <c r="GY1826" s="4"/>
      <c r="GZ1826" s="4"/>
      <c r="HA1826" s="4"/>
      <c r="HB1826" s="4"/>
      <c r="HC1826" s="4"/>
      <c r="HD1826" s="4"/>
      <c r="HE1826" s="4"/>
      <c r="HF1826" s="4"/>
      <c r="HG1826" s="4"/>
      <c r="HH1826" s="4"/>
      <c r="HI1826" s="4"/>
      <c r="HJ1826" s="4"/>
      <c r="HK1826" s="4"/>
      <c r="HL1826" s="4"/>
      <c r="HM1826" s="4"/>
    </row>
    <row r="1827" spans="1:221" ht="20" customHeight="1">
      <c r="A1827" s="3"/>
      <c r="B1827" s="2"/>
      <c r="C1827" s="3"/>
      <c r="D1827" s="3"/>
      <c r="E1827" s="3"/>
      <c r="F1827" s="3"/>
      <c r="G1827" s="3"/>
      <c r="H1827" s="4"/>
      <c r="I1827" s="4"/>
      <c r="J1827" s="114"/>
      <c r="K1827" s="20"/>
      <c r="L1827" s="5"/>
      <c r="M1827" s="5"/>
      <c r="N1827" s="5"/>
      <c r="O1827" s="5"/>
      <c r="P1827" s="5"/>
      <c r="Q1827" s="5"/>
      <c r="R1827" s="5"/>
      <c r="S1827" s="6"/>
      <c r="T1827" s="6"/>
      <c r="U1827" s="6"/>
      <c r="V1827" s="6"/>
      <c r="W1827" s="6"/>
      <c r="X1827" s="6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  <c r="GQ1827" s="4"/>
      <c r="GR1827" s="4"/>
      <c r="GS1827" s="4"/>
      <c r="GT1827" s="4"/>
      <c r="GU1827" s="4"/>
      <c r="GV1827" s="4"/>
      <c r="GW1827" s="4"/>
      <c r="GX1827" s="4"/>
      <c r="GY1827" s="4"/>
      <c r="GZ1827" s="4"/>
      <c r="HA1827" s="4"/>
      <c r="HB1827" s="4"/>
      <c r="HC1827" s="4"/>
      <c r="HD1827" s="4"/>
      <c r="HE1827" s="4"/>
      <c r="HF1827" s="4"/>
      <c r="HG1827" s="4"/>
      <c r="HH1827" s="4"/>
      <c r="HI1827" s="4"/>
      <c r="HJ1827" s="4"/>
      <c r="HK1827" s="4"/>
      <c r="HL1827" s="4"/>
      <c r="HM1827" s="4"/>
    </row>
    <row r="1828" spans="1:221" ht="20" customHeight="1">
      <c r="A1828" s="3"/>
      <c r="B1828" s="2"/>
      <c r="C1828" s="3"/>
      <c r="D1828" s="3"/>
      <c r="E1828" s="3"/>
      <c r="F1828" s="3"/>
      <c r="G1828" s="3"/>
      <c r="H1828" s="4"/>
      <c r="I1828" s="4"/>
      <c r="J1828" s="114"/>
      <c r="K1828" s="20"/>
      <c r="L1828" s="5"/>
      <c r="M1828" s="5"/>
      <c r="N1828" s="5"/>
      <c r="O1828" s="5"/>
      <c r="P1828" s="5"/>
      <c r="Q1828" s="5"/>
      <c r="R1828" s="5"/>
      <c r="S1828" s="6"/>
      <c r="T1828" s="6"/>
      <c r="U1828" s="6"/>
      <c r="V1828" s="6"/>
      <c r="W1828" s="6"/>
      <c r="X1828" s="6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  <c r="GQ1828" s="4"/>
      <c r="GR1828" s="4"/>
      <c r="GS1828" s="4"/>
      <c r="GT1828" s="4"/>
      <c r="GU1828" s="4"/>
      <c r="GV1828" s="4"/>
      <c r="GW1828" s="4"/>
      <c r="GX1828" s="4"/>
      <c r="GY1828" s="4"/>
      <c r="GZ1828" s="4"/>
      <c r="HA1828" s="4"/>
      <c r="HB1828" s="4"/>
      <c r="HC1828" s="4"/>
      <c r="HD1828" s="4"/>
      <c r="HE1828" s="4"/>
      <c r="HF1828" s="4"/>
      <c r="HG1828" s="4"/>
      <c r="HH1828" s="4"/>
      <c r="HI1828" s="4"/>
      <c r="HJ1828" s="4"/>
      <c r="HK1828" s="4"/>
      <c r="HL1828" s="4"/>
      <c r="HM1828" s="4"/>
    </row>
    <row r="1829" spans="1:221" ht="20" customHeight="1">
      <c r="A1829" s="3"/>
      <c r="B1829" s="2"/>
      <c r="C1829" s="3"/>
      <c r="D1829" s="3"/>
      <c r="E1829" s="3"/>
      <c r="F1829" s="3"/>
      <c r="G1829" s="3"/>
      <c r="H1829" s="4"/>
      <c r="I1829" s="4"/>
      <c r="J1829" s="114"/>
      <c r="K1829" s="20"/>
      <c r="L1829" s="5"/>
      <c r="M1829" s="5"/>
      <c r="N1829" s="5"/>
      <c r="O1829" s="5"/>
      <c r="P1829" s="5"/>
      <c r="Q1829" s="5"/>
      <c r="R1829" s="5"/>
      <c r="S1829" s="6"/>
      <c r="T1829" s="6"/>
      <c r="U1829" s="6"/>
      <c r="V1829" s="6"/>
      <c r="W1829" s="6"/>
      <c r="X1829" s="6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/>
      <c r="GN1829" s="4"/>
      <c r="GO1829" s="4"/>
      <c r="GP1829" s="4"/>
      <c r="GQ1829" s="4"/>
      <c r="GR1829" s="4"/>
      <c r="GS1829" s="4"/>
      <c r="GT1829" s="4"/>
      <c r="GU1829" s="4"/>
      <c r="GV1829" s="4"/>
      <c r="GW1829" s="4"/>
      <c r="GX1829" s="4"/>
      <c r="GY1829" s="4"/>
      <c r="GZ1829" s="4"/>
      <c r="HA1829" s="4"/>
      <c r="HB1829" s="4"/>
      <c r="HC1829" s="4"/>
      <c r="HD1829" s="4"/>
      <c r="HE1829" s="4"/>
      <c r="HF1829" s="4"/>
      <c r="HG1829" s="4"/>
      <c r="HH1829" s="4"/>
      <c r="HI1829" s="4"/>
      <c r="HJ1829" s="4"/>
      <c r="HK1829" s="4"/>
      <c r="HL1829" s="4"/>
      <c r="HM1829" s="4"/>
    </row>
    <row r="1830" spans="1:221" ht="20" customHeight="1">
      <c r="A1830" s="3"/>
      <c r="B1830" s="2"/>
      <c r="C1830" s="3"/>
      <c r="D1830" s="3"/>
      <c r="E1830" s="3"/>
      <c r="F1830" s="3"/>
      <c r="G1830" s="3"/>
      <c r="H1830" s="4"/>
      <c r="I1830" s="4"/>
      <c r="J1830" s="114"/>
      <c r="K1830" s="20"/>
      <c r="L1830" s="5"/>
      <c r="M1830" s="5"/>
      <c r="N1830" s="5"/>
      <c r="O1830" s="5"/>
      <c r="P1830" s="5"/>
      <c r="Q1830" s="5"/>
      <c r="R1830" s="5"/>
      <c r="S1830" s="6"/>
      <c r="T1830" s="6"/>
      <c r="U1830" s="6"/>
      <c r="V1830" s="6"/>
      <c r="W1830" s="6"/>
      <c r="X1830" s="6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  <c r="GS1830" s="4"/>
      <c r="GT1830" s="4"/>
      <c r="GU1830" s="4"/>
      <c r="GV1830" s="4"/>
      <c r="GW1830" s="4"/>
      <c r="GX1830" s="4"/>
      <c r="GY1830" s="4"/>
      <c r="GZ1830" s="4"/>
      <c r="HA1830" s="4"/>
      <c r="HB1830" s="4"/>
      <c r="HC1830" s="4"/>
      <c r="HD1830" s="4"/>
      <c r="HE1830" s="4"/>
      <c r="HF1830" s="4"/>
      <c r="HG1830" s="4"/>
      <c r="HH1830" s="4"/>
      <c r="HI1830" s="4"/>
      <c r="HJ1830" s="4"/>
      <c r="HK1830" s="4"/>
      <c r="HL1830" s="4"/>
      <c r="HM1830" s="4"/>
    </row>
    <row r="1831" spans="1:221" ht="20" customHeight="1">
      <c r="A1831" s="3"/>
      <c r="B1831" s="2"/>
      <c r="C1831" s="3"/>
      <c r="D1831" s="3"/>
      <c r="E1831" s="3"/>
      <c r="F1831" s="3"/>
      <c r="G1831" s="3"/>
      <c r="H1831" s="4"/>
      <c r="I1831" s="4"/>
      <c r="J1831" s="114"/>
      <c r="K1831" s="20"/>
      <c r="L1831" s="5"/>
      <c r="M1831" s="5"/>
      <c r="N1831" s="5"/>
      <c r="O1831" s="5"/>
      <c r="P1831" s="5"/>
      <c r="Q1831" s="5"/>
      <c r="R1831" s="5"/>
      <c r="S1831" s="6"/>
      <c r="T1831" s="6"/>
      <c r="U1831" s="6"/>
      <c r="V1831" s="6"/>
      <c r="W1831" s="6"/>
      <c r="X1831" s="6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  <c r="GQ1831" s="4"/>
      <c r="GR1831" s="4"/>
      <c r="GS1831" s="4"/>
      <c r="GT1831" s="4"/>
      <c r="GU1831" s="4"/>
      <c r="GV1831" s="4"/>
      <c r="GW1831" s="4"/>
      <c r="GX1831" s="4"/>
      <c r="GY1831" s="4"/>
      <c r="GZ1831" s="4"/>
      <c r="HA1831" s="4"/>
      <c r="HB1831" s="4"/>
      <c r="HC1831" s="4"/>
      <c r="HD1831" s="4"/>
      <c r="HE1831" s="4"/>
      <c r="HF1831" s="4"/>
      <c r="HG1831" s="4"/>
      <c r="HH1831" s="4"/>
      <c r="HI1831" s="4"/>
      <c r="HJ1831" s="4"/>
      <c r="HK1831" s="4"/>
      <c r="HL1831" s="4"/>
      <c r="HM1831" s="4"/>
    </row>
    <row r="1832" spans="1:221" ht="20" customHeight="1">
      <c r="A1832" s="3"/>
      <c r="B1832" s="2"/>
      <c r="C1832" s="3"/>
      <c r="D1832" s="3"/>
      <c r="E1832" s="3"/>
      <c r="F1832" s="3"/>
      <c r="G1832" s="3"/>
      <c r="H1832" s="4"/>
      <c r="I1832" s="4"/>
      <c r="J1832" s="114"/>
      <c r="K1832" s="20"/>
      <c r="L1832" s="5"/>
      <c r="M1832" s="5"/>
      <c r="N1832" s="5"/>
      <c r="O1832" s="5"/>
      <c r="P1832" s="5"/>
      <c r="Q1832" s="5"/>
      <c r="R1832" s="5"/>
      <c r="S1832" s="6"/>
      <c r="T1832" s="6"/>
      <c r="U1832" s="6"/>
      <c r="V1832" s="6"/>
      <c r="W1832" s="6"/>
      <c r="X1832" s="6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  <c r="GS1832" s="4"/>
      <c r="GT1832" s="4"/>
      <c r="GU1832" s="4"/>
      <c r="GV1832" s="4"/>
      <c r="GW1832" s="4"/>
      <c r="GX1832" s="4"/>
      <c r="GY1832" s="4"/>
      <c r="GZ1832" s="4"/>
      <c r="HA1832" s="4"/>
      <c r="HB1832" s="4"/>
      <c r="HC1832" s="4"/>
      <c r="HD1832" s="4"/>
      <c r="HE1832" s="4"/>
      <c r="HF1832" s="4"/>
      <c r="HG1832" s="4"/>
      <c r="HH1832" s="4"/>
      <c r="HI1832" s="4"/>
      <c r="HJ1832" s="4"/>
      <c r="HK1832" s="4"/>
      <c r="HL1832" s="4"/>
      <c r="HM1832" s="4"/>
    </row>
    <row r="1833" spans="1:221" ht="20" customHeight="1">
      <c r="A1833" s="3"/>
      <c r="B1833" s="2"/>
      <c r="C1833" s="3"/>
      <c r="D1833" s="3"/>
      <c r="E1833" s="3"/>
      <c r="F1833" s="3"/>
      <c r="G1833" s="3"/>
      <c r="H1833" s="4"/>
      <c r="I1833" s="4"/>
      <c r="J1833" s="114"/>
      <c r="K1833" s="20"/>
      <c r="L1833" s="5"/>
      <c r="M1833" s="5"/>
      <c r="N1833" s="5"/>
      <c r="O1833" s="5"/>
      <c r="P1833" s="5"/>
      <c r="Q1833" s="5"/>
      <c r="R1833" s="5"/>
      <c r="S1833" s="6"/>
      <c r="T1833" s="6"/>
      <c r="U1833" s="6"/>
      <c r="V1833" s="6"/>
      <c r="W1833" s="6"/>
      <c r="X1833" s="6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  <c r="GQ1833" s="4"/>
      <c r="GR1833" s="4"/>
      <c r="GS1833" s="4"/>
      <c r="GT1833" s="4"/>
      <c r="GU1833" s="4"/>
      <c r="GV1833" s="4"/>
      <c r="GW1833" s="4"/>
      <c r="GX1833" s="4"/>
      <c r="GY1833" s="4"/>
      <c r="GZ1833" s="4"/>
      <c r="HA1833" s="4"/>
      <c r="HB1833" s="4"/>
      <c r="HC1833" s="4"/>
      <c r="HD1833" s="4"/>
      <c r="HE1833" s="4"/>
      <c r="HF1833" s="4"/>
      <c r="HG1833" s="4"/>
      <c r="HH1833" s="4"/>
      <c r="HI1833" s="4"/>
      <c r="HJ1833" s="4"/>
      <c r="HK1833" s="4"/>
      <c r="HL1833" s="4"/>
      <c r="HM1833" s="4"/>
    </row>
    <row r="1834" spans="1:221" ht="20" customHeight="1">
      <c r="A1834" s="3"/>
      <c r="B1834" s="2"/>
      <c r="C1834" s="3"/>
      <c r="D1834" s="3"/>
      <c r="E1834" s="3"/>
      <c r="F1834" s="3"/>
      <c r="G1834" s="3"/>
      <c r="H1834" s="4"/>
      <c r="I1834" s="4"/>
      <c r="J1834" s="114"/>
      <c r="K1834" s="20"/>
      <c r="L1834" s="5"/>
      <c r="M1834" s="5"/>
      <c r="N1834" s="5"/>
      <c r="O1834" s="5"/>
      <c r="P1834" s="5"/>
      <c r="Q1834" s="5"/>
      <c r="R1834" s="5"/>
      <c r="S1834" s="6"/>
      <c r="T1834" s="6"/>
      <c r="U1834" s="6"/>
      <c r="V1834" s="6"/>
      <c r="W1834" s="6"/>
      <c r="X1834" s="6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  <c r="GQ1834" s="4"/>
      <c r="GR1834" s="4"/>
      <c r="GS1834" s="4"/>
      <c r="GT1834" s="4"/>
      <c r="GU1834" s="4"/>
      <c r="GV1834" s="4"/>
      <c r="GW1834" s="4"/>
      <c r="GX1834" s="4"/>
      <c r="GY1834" s="4"/>
      <c r="GZ1834" s="4"/>
      <c r="HA1834" s="4"/>
      <c r="HB1834" s="4"/>
      <c r="HC1834" s="4"/>
      <c r="HD1834" s="4"/>
      <c r="HE1834" s="4"/>
      <c r="HF1834" s="4"/>
      <c r="HG1834" s="4"/>
      <c r="HH1834" s="4"/>
      <c r="HI1834" s="4"/>
      <c r="HJ1834" s="4"/>
      <c r="HK1834" s="4"/>
      <c r="HL1834" s="4"/>
      <c r="HM1834" s="4"/>
    </row>
    <row r="1835" spans="1:221" ht="20" customHeight="1">
      <c r="A1835" s="3"/>
      <c r="B1835" s="2"/>
      <c r="C1835" s="3"/>
      <c r="D1835" s="3"/>
      <c r="E1835" s="3"/>
      <c r="F1835" s="3"/>
      <c r="G1835" s="3"/>
      <c r="H1835" s="4"/>
      <c r="I1835" s="4"/>
      <c r="J1835" s="114"/>
      <c r="K1835" s="20"/>
      <c r="L1835" s="5"/>
      <c r="M1835" s="5"/>
      <c r="N1835" s="5"/>
      <c r="O1835" s="5"/>
      <c r="P1835" s="5"/>
      <c r="Q1835" s="5"/>
      <c r="R1835" s="5"/>
      <c r="S1835" s="6"/>
      <c r="T1835" s="6"/>
      <c r="U1835" s="6"/>
      <c r="V1835" s="6"/>
      <c r="W1835" s="6"/>
      <c r="X1835" s="6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/>
      <c r="GQ1835" s="4"/>
      <c r="GR1835" s="4"/>
      <c r="GS1835" s="4"/>
      <c r="GT1835" s="4"/>
      <c r="GU1835" s="4"/>
      <c r="GV1835" s="4"/>
      <c r="GW1835" s="4"/>
      <c r="GX1835" s="4"/>
      <c r="GY1835" s="4"/>
      <c r="GZ1835" s="4"/>
      <c r="HA1835" s="4"/>
      <c r="HB1835" s="4"/>
      <c r="HC1835" s="4"/>
      <c r="HD1835" s="4"/>
      <c r="HE1835" s="4"/>
      <c r="HF1835" s="4"/>
      <c r="HG1835" s="4"/>
      <c r="HH1835" s="4"/>
      <c r="HI1835" s="4"/>
      <c r="HJ1835" s="4"/>
      <c r="HK1835" s="4"/>
      <c r="HL1835" s="4"/>
      <c r="HM1835" s="4"/>
    </row>
    <row r="1836" spans="1:221" ht="20" customHeight="1">
      <c r="A1836" s="3"/>
      <c r="B1836" s="2"/>
      <c r="C1836" s="3"/>
      <c r="D1836" s="3"/>
      <c r="E1836" s="3"/>
      <c r="F1836" s="3"/>
      <c r="G1836" s="3"/>
      <c r="H1836" s="4"/>
      <c r="I1836" s="4"/>
      <c r="J1836" s="114"/>
      <c r="K1836" s="20"/>
      <c r="L1836" s="5"/>
      <c r="M1836" s="5"/>
      <c r="N1836" s="5"/>
      <c r="O1836" s="5"/>
      <c r="P1836" s="5"/>
      <c r="Q1836" s="5"/>
      <c r="R1836" s="5"/>
      <c r="S1836" s="6"/>
      <c r="T1836" s="6"/>
      <c r="U1836" s="6"/>
      <c r="V1836" s="6"/>
      <c r="W1836" s="6"/>
      <c r="X1836" s="6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/>
      <c r="GN1836" s="4"/>
      <c r="GO1836" s="4"/>
      <c r="GP1836" s="4"/>
      <c r="GQ1836" s="4"/>
      <c r="GR1836" s="4"/>
      <c r="GS1836" s="4"/>
      <c r="GT1836" s="4"/>
      <c r="GU1836" s="4"/>
      <c r="GV1836" s="4"/>
      <c r="GW1836" s="4"/>
      <c r="GX1836" s="4"/>
      <c r="GY1836" s="4"/>
      <c r="GZ1836" s="4"/>
      <c r="HA1836" s="4"/>
      <c r="HB1836" s="4"/>
      <c r="HC1836" s="4"/>
      <c r="HD1836" s="4"/>
      <c r="HE1836" s="4"/>
      <c r="HF1836" s="4"/>
      <c r="HG1836" s="4"/>
      <c r="HH1836" s="4"/>
      <c r="HI1836" s="4"/>
      <c r="HJ1836" s="4"/>
      <c r="HK1836" s="4"/>
      <c r="HL1836" s="4"/>
      <c r="HM1836" s="4"/>
    </row>
    <row r="1837" spans="1:221" ht="20" customHeight="1">
      <c r="A1837" s="3"/>
      <c r="B1837" s="2"/>
      <c r="C1837" s="3"/>
      <c r="D1837" s="3"/>
      <c r="E1837" s="3"/>
      <c r="F1837" s="3"/>
      <c r="G1837" s="3"/>
      <c r="H1837" s="4"/>
      <c r="I1837" s="4"/>
      <c r="J1837" s="114"/>
      <c r="K1837" s="20"/>
      <c r="L1837" s="5"/>
      <c r="M1837" s="5"/>
      <c r="N1837" s="5"/>
      <c r="O1837" s="5"/>
      <c r="P1837" s="5"/>
      <c r="Q1837" s="5"/>
      <c r="R1837" s="5"/>
      <c r="S1837" s="6"/>
      <c r="T1837" s="6"/>
      <c r="U1837" s="6"/>
      <c r="V1837" s="6"/>
      <c r="W1837" s="6"/>
      <c r="X1837" s="6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  <c r="GL1837" s="4"/>
      <c r="GM1837" s="4"/>
      <c r="GN1837" s="4"/>
      <c r="GO1837" s="4"/>
      <c r="GP1837" s="4"/>
      <c r="GQ1837" s="4"/>
      <c r="GR1837" s="4"/>
      <c r="GS1837" s="4"/>
      <c r="GT1837" s="4"/>
      <c r="GU1837" s="4"/>
      <c r="GV1837" s="4"/>
      <c r="GW1837" s="4"/>
      <c r="GX1837" s="4"/>
      <c r="GY1837" s="4"/>
      <c r="GZ1837" s="4"/>
      <c r="HA1837" s="4"/>
      <c r="HB1837" s="4"/>
      <c r="HC1837" s="4"/>
      <c r="HD1837" s="4"/>
      <c r="HE1837" s="4"/>
      <c r="HF1837" s="4"/>
      <c r="HG1837" s="4"/>
      <c r="HH1837" s="4"/>
      <c r="HI1837" s="4"/>
      <c r="HJ1837" s="4"/>
      <c r="HK1837" s="4"/>
      <c r="HL1837" s="4"/>
      <c r="HM1837" s="4"/>
    </row>
    <row r="1838" spans="1:221" ht="20" customHeight="1">
      <c r="A1838" s="3"/>
      <c r="B1838" s="2"/>
      <c r="C1838" s="3"/>
      <c r="D1838" s="3"/>
      <c r="E1838" s="3"/>
      <c r="F1838" s="3"/>
      <c r="G1838" s="3"/>
      <c r="H1838" s="4"/>
      <c r="I1838" s="4"/>
      <c r="J1838" s="114"/>
      <c r="K1838" s="20"/>
      <c r="L1838" s="5"/>
      <c r="M1838" s="5"/>
      <c r="N1838" s="5"/>
      <c r="O1838" s="5"/>
      <c r="P1838" s="5"/>
      <c r="Q1838" s="5"/>
      <c r="R1838" s="5"/>
      <c r="S1838" s="6"/>
      <c r="T1838" s="6"/>
      <c r="U1838" s="6"/>
      <c r="V1838" s="6"/>
      <c r="W1838" s="6"/>
      <c r="X1838" s="6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  <c r="GL1838" s="4"/>
      <c r="GM1838" s="4"/>
      <c r="GN1838" s="4"/>
      <c r="GO1838" s="4"/>
      <c r="GP1838" s="4"/>
      <c r="GQ1838" s="4"/>
      <c r="GR1838" s="4"/>
      <c r="GS1838" s="4"/>
      <c r="GT1838" s="4"/>
      <c r="GU1838" s="4"/>
      <c r="GV1838" s="4"/>
      <c r="GW1838" s="4"/>
      <c r="GX1838" s="4"/>
      <c r="GY1838" s="4"/>
      <c r="GZ1838" s="4"/>
      <c r="HA1838" s="4"/>
      <c r="HB1838" s="4"/>
      <c r="HC1838" s="4"/>
      <c r="HD1838" s="4"/>
      <c r="HE1838" s="4"/>
      <c r="HF1838" s="4"/>
      <c r="HG1838" s="4"/>
      <c r="HH1838" s="4"/>
      <c r="HI1838" s="4"/>
      <c r="HJ1838" s="4"/>
      <c r="HK1838" s="4"/>
      <c r="HL1838" s="4"/>
      <c r="HM1838" s="4"/>
    </row>
    <row r="1839" spans="1:221" ht="20" customHeight="1">
      <c r="A1839" s="3"/>
      <c r="B1839" s="2"/>
      <c r="C1839" s="3"/>
      <c r="D1839" s="3"/>
      <c r="E1839" s="3"/>
      <c r="F1839" s="3"/>
      <c r="G1839" s="3"/>
      <c r="H1839" s="4"/>
      <c r="I1839" s="4"/>
      <c r="J1839" s="114"/>
      <c r="K1839" s="20"/>
      <c r="L1839" s="5"/>
      <c r="M1839" s="5"/>
      <c r="N1839" s="5"/>
      <c r="O1839" s="5"/>
      <c r="P1839" s="5"/>
      <c r="Q1839" s="5"/>
      <c r="R1839" s="5"/>
      <c r="S1839" s="6"/>
      <c r="T1839" s="6"/>
      <c r="U1839" s="6"/>
      <c r="V1839" s="6"/>
      <c r="W1839" s="6"/>
      <c r="X1839" s="6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  <c r="GL1839" s="4"/>
      <c r="GM1839" s="4"/>
      <c r="GN1839" s="4"/>
      <c r="GO1839" s="4"/>
      <c r="GP1839" s="4"/>
      <c r="GQ1839" s="4"/>
      <c r="GR1839" s="4"/>
      <c r="GS1839" s="4"/>
      <c r="GT1839" s="4"/>
      <c r="GU1839" s="4"/>
      <c r="GV1839" s="4"/>
      <c r="GW1839" s="4"/>
      <c r="GX1839" s="4"/>
      <c r="GY1839" s="4"/>
      <c r="GZ1839" s="4"/>
      <c r="HA1839" s="4"/>
      <c r="HB1839" s="4"/>
      <c r="HC1839" s="4"/>
      <c r="HD1839" s="4"/>
      <c r="HE1839" s="4"/>
      <c r="HF1839" s="4"/>
      <c r="HG1839" s="4"/>
      <c r="HH1839" s="4"/>
      <c r="HI1839" s="4"/>
      <c r="HJ1839" s="4"/>
      <c r="HK1839" s="4"/>
      <c r="HL1839" s="4"/>
      <c r="HM1839" s="4"/>
    </row>
    <row r="1840" spans="1:221" ht="20" customHeight="1">
      <c r="A1840" s="3"/>
      <c r="B1840" s="2"/>
      <c r="C1840" s="3"/>
      <c r="D1840" s="3"/>
      <c r="E1840" s="3"/>
      <c r="F1840" s="3"/>
      <c r="G1840" s="3"/>
      <c r="H1840" s="4"/>
      <c r="I1840" s="4"/>
      <c r="J1840" s="114"/>
      <c r="K1840" s="20"/>
      <c r="L1840" s="5"/>
      <c r="M1840" s="5"/>
      <c r="N1840" s="5"/>
      <c r="O1840" s="5"/>
      <c r="P1840" s="5"/>
      <c r="Q1840" s="5"/>
      <c r="R1840" s="5"/>
      <c r="S1840" s="6"/>
      <c r="T1840" s="6"/>
      <c r="U1840" s="6"/>
      <c r="V1840" s="6"/>
      <c r="W1840" s="6"/>
      <c r="X1840" s="6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  <c r="GQ1840" s="4"/>
      <c r="GR1840" s="4"/>
      <c r="GS1840" s="4"/>
      <c r="GT1840" s="4"/>
      <c r="GU1840" s="4"/>
      <c r="GV1840" s="4"/>
      <c r="GW1840" s="4"/>
      <c r="GX1840" s="4"/>
      <c r="GY1840" s="4"/>
      <c r="GZ1840" s="4"/>
      <c r="HA1840" s="4"/>
      <c r="HB1840" s="4"/>
      <c r="HC1840" s="4"/>
      <c r="HD1840" s="4"/>
      <c r="HE1840" s="4"/>
      <c r="HF1840" s="4"/>
      <c r="HG1840" s="4"/>
      <c r="HH1840" s="4"/>
      <c r="HI1840" s="4"/>
      <c r="HJ1840" s="4"/>
      <c r="HK1840" s="4"/>
      <c r="HL1840" s="4"/>
      <c r="HM1840" s="4"/>
    </row>
    <row r="1841" spans="1:221" ht="20" customHeight="1">
      <c r="A1841" s="3"/>
      <c r="B1841" s="2"/>
      <c r="C1841" s="3"/>
      <c r="D1841" s="3"/>
      <c r="E1841" s="3"/>
      <c r="F1841" s="3"/>
      <c r="G1841" s="3"/>
      <c r="H1841" s="4"/>
      <c r="I1841" s="4"/>
      <c r="J1841" s="114"/>
      <c r="K1841" s="20"/>
      <c r="L1841" s="5"/>
      <c r="M1841" s="5"/>
      <c r="N1841" s="5"/>
      <c r="O1841" s="5"/>
      <c r="P1841" s="5"/>
      <c r="Q1841" s="5"/>
      <c r="R1841" s="5"/>
      <c r="S1841" s="6"/>
      <c r="T1841" s="6"/>
      <c r="U1841" s="6"/>
      <c r="V1841" s="6"/>
      <c r="W1841" s="6"/>
      <c r="X1841" s="6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  <c r="GQ1841" s="4"/>
      <c r="GR1841" s="4"/>
      <c r="GS1841" s="4"/>
      <c r="GT1841" s="4"/>
      <c r="GU1841" s="4"/>
      <c r="GV1841" s="4"/>
      <c r="GW1841" s="4"/>
      <c r="GX1841" s="4"/>
      <c r="GY1841" s="4"/>
      <c r="GZ1841" s="4"/>
      <c r="HA1841" s="4"/>
      <c r="HB1841" s="4"/>
      <c r="HC1841" s="4"/>
      <c r="HD1841" s="4"/>
      <c r="HE1841" s="4"/>
      <c r="HF1841" s="4"/>
      <c r="HG1841" s="4"/>
      <c r="HH1841" s="4"/>
      <c r="HI1841" s="4"/>
      <c r="HJ1841" s="4"/>
      <c r="HK1841" s="4"/>
      <c r="HL1841" s="4"/>
      <c r="HM1841" s="4"/>
    </row>
    <row r="1842" spans="1:221" ht="20" customHeight="1">
      <c r="A1842" s="3"/>
      <c r="B1842" s="2"/>
      <c r="C1842" s="3"/>
      <c r="D1842" s="3"/>
      <c r="E1842" s="3"/>
      <c r="F1842" s="3"/>
      <c r="G1842" s="3"/>
      <c r="H1842" s="4"/>
      <c r="I1842" s="4"/>
      <c r="J1842" s="114"/>
      <c r="K1842" s="20"/>
      <c r="L1842" s="5"/>
      <c r="M1842" s="5"/>
      <c r="N1842" s="5"/>
      <c r="O1842" s="5"/>
      <c r="P1842" s="5"/>
      <c r="Q1842" s="5"/>
      <c r="R1842" s="5"/>
      <c r="S1842" s="6"/>
      <c r="T1842" s="6"/>
      <c r="U1842" s="6"/>
      <c r="V1842" s="6"/>
      <c r="W1842" s="6"/>
      <c r="X1842" s="6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/>
      <c r="GQ1842" s="4"/>
      <c r="GR1842" s="4"/>
      <c r="GS1842" s="4"/>
      <c r="GT1842" s="4"/>
      <c r="GU1842" s="4"/>
      <c r="GV1842" s="4"/>
      <c r="GW1842" s="4"/>
      <c r="GX1842" s="4"/>
      <c r="GY1842" s="4"/>
      <c r="GZ1842" s="4"/>
      <c r="HA1842" s="4"/>
      <c r="HB1842" s="4"/>
      <c r="HC1842" s="4"/>
      <c r="HD1842" s="4"/>
      <c r="HE1842" s="4"/>
      <c r="HF1842" s="4"/>
      <c r="HG1842" s="4"/>
      <c r="HH1842" s="4"/>
      <c r="HI1842" s="4"/>
      <c r="HJ1842" s="4"/>
      <c r="HK1842" s="4"/>
      <c r="HL1842" s="4"/>
      <c r="HM1842" s="4"/>
    </row>
    <row r="1843" spans="1:221" ht="20" customHeight="1">
      <c r="A1843" s="3"/>
      <c r="B1843" s="2"/>
      <c r="C1843" s="3"/>
      <c r="D1843" s="3"/>
      <c r="E1843" s="3"/>
      <c r="F1843" s="3"/>
      <c r="G1843" s="3"/>
      <c r="H1843" s="4"/>
      <c r="I1843" s="4"/>
      <c r="J1843" s="114"/>
      <c r="K1843" s="20"/>
      <c r="L1843" s="5"/>
      <c r="M1843" s="5"/>
      <c r="N1843" s="5"/>
      <c r="O1843" s="5"/>
      <c r="P1843" s="5"/>
      <c r="Q1843" s="5"/>
      <c r="R1843" s="5"/>
      <c r="S1843" s="6"/>
      <c r="T1843" s="6"/>
      <c r="U1843" s="6"/>
      <c r="V1843" s="6"/>
      <c r="W1843" s="6"/>
      <c r="X1843" s="6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/>
      <c r="GN1843" s="4"/>
      <c r="GO1843" s="4"/>
      <c r="GP1843" s="4"/>
      <c r="GQ1843" s="4"/>
      <c r="GR1843" s="4"/>
      <c r="GS1843" s="4"/>
      <c r="GT1843" s="4"/>
      <c r="GU1843" s="4"/>
      <c r="GV1843" s="4"/>
      <c r="GW1843" s="4"/>
      <c r="GX1843" s="4"/>
      <c r="GY1843" s="4"/>
      <c r="GZ1843" s="4"/>
      <c r="HA1843" s="4"/>
      <c r="HB1843" s="4"/>
      <c r="HC1843" s="4"/>
      <c r="HD1843" s="4"/>
      <c r="HE1843" s="4"/>
      <c r="HF1843" s="4"/>
      <c r="HG1843" s="4"/>
      <c r="HH1843" s="4"/>
      <c r="HI1843" s="4"/>
      <c r="HJ1843" s="4"/>
      <c r="HK1843" s="4"/>
      <c r="HL1843" s="4"/>
      <c r="HM1843" s="4"/>
    </row>
    <row r="1844" spans="1:221" ht="20" customHeight="1">
      <c r="A1844" s="3"/>
      <c r="B1844" s="2"/>
      <c r="C1844" s="3"/>
      <c r="D1844" s="3"/>
      <c r="E1844" s="3"/>
      <c r="F1844" s="3"/>
      <c r="G1844" s="3"/>
      <c r="H1844" s="4"/>
      <c r="I1844" s="4"/>
      <c r="J1844" s="114"/>
      <c r="K1844" s="20"/>
      <c r="L1844" s="5"/>
      <c r="M1844" s="5"/>
      <c r="N1844" s="5"/>
      <c r="O1844" s="5"/>
      <c r="P1844" s="5"/>
      <c r="Q1844" s="5"/>
      <c r="R1844" s="5"/>
      <c r="S1844" s="6"/>
      <c r="T1844" s="6"/>
      <c r="U1844" s="6"/>
      <c r="V1844" s="6"/>
      <c r="W1844" s="6"/>
      <c r="X1844" s="6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/>
      <c r="GN1844" s="4"/>
      <c r="GO1844" s="4"/>
      <c r="GP1844" s="4"/>
      <c r="GQ1844" s="4"/>
      <c r="GR1844" s="4"/>
      <c r="GS1844" s="4"/>
      <c r="GT1844" s="4"/>
      <c r="GU1844" s="4"/>
      <c r="GV1844" s="4"/>
      <c r="GW1844" s="4"/>
      <c r="GX1844" s="4"/>
      <c r="GY1844" s="4"/>
      <c r="GZ1844" s="4"/>
      <c r="HA1844" s="4"/>
      <c r="HB1844" s="4"/>
      <c r="HC1844" s="4"/>
      <c r="HD1844" s="4"/>
      <c r="HE1844" s="4"/>
      <c r="HF1844" s="4"/>
      <c r="HG1844" s="4"/>
      <c r="HH1844" s="4"/>
      <c r="HI1844" s="4"/>
      <c r="HJ1844" s="4"/>
      <c r="HK1844" s="4"/>
      <c r="HL1844" s="4"/>
      <c r="HM1844" s="4"/>
    </row>
    <row r="1845" spans="1:221" ht="20" customHeight="1">
      <c r="A1845" s="3"/>
      <c r="B1845" s="2"/>
      <c r="C1845" s="3"/>
      <c r="D1845" s="3"/>
      <c r="E1845" s="3"/>
      <c r="F1845" s="3"/>
      <c r="G1845" s="3"/>
      <c r="H1845" s="4"/>
      <c r="I1845" s="4"/>
      <c r="J1845" s="114"/>
      <c r="K1845" s="20"/>
      <c r="L1845" s="5"/>
      <c r="M1845" s="5"/>
      <c r="N1845" s="5"/>
      <c r="O1845" s="5"/>
      <c r="P1845" s="5"/>
      <c r="Q1845" s="5"/>
      <c r="R1845" s="5"/>
      <c r="S1845" s="6"/>
      <c r="T1845" s="6"/>
      <c r="U1845" s="6"/>
      <c r="V1845" s="6"/>
      <c r="W1845" s="6"/>
      <c r="X1845" s="6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/>
      <c r="GP1845" s="4"/>
      <c r="GQ1845" s="4"/>
      <c r="GR1845" s="4"/>
      <c r="GS1845" s="4"/>
      <c r="GT1845" s="4"/>
      <c r="GU1845" s="4"/>
      <c r="GV1845" s="4"/>
      <c r="GW1845" s="4"/>
      <c r="GX1845" s="4"/>
      <c r="GY1845" s="4"/>
      <c r="GZ1845" s="4"/>
      <c r="HA1845" s="4"/>
      <c r="HB1845" s="4"/>
      <c r="HC1845" s="4"/>
      <c r="HD1845" s="4"/>
      <c r="HE1845" s="4"/>
      <c r="HF1845" s="4"/>
      <c r="HG1845" s="4"/>
      <c r="HH1845" s="4"/>
      <c r="HI1845" s="4"/>
      <c r="HJ1845" s="4"/>
      <c r="HK1845" s="4"/>
      <c r="HL1845" s="4"/>
      <c r="HM1845" s="4"/>
    </row>
    <row r="1846" spans="1:221" ht="20" customHeight="1">
      <c r="A1846" s="3"/>
      <c r="B1846" s="2"/>
      <c r="C1846" s="3"/>
      <c r="D1846" s="3"/>
      <c r="E1846" s="3"/>
      <c r="F1846" s="3"/>
      <c r="G1846" s="3"/>
      <c r="H1846" s="4"/>
      <c r="I1846" s="4"/>
      <c r="J1846" s="114"/>
      <c r="K1846" s="20"/>
      <c r="L1846" s="5"/>
      <c r="M1846" s="5"/>
      <c r="N1846" s="5"/>
      <c r="O1846" s="5"/>
      <c r="P1846" s="5"/>
      <c r="Q1846" s="5"/>
      <c r="R1846" s="5"/>
      <c r="S1846" s="6"/>
      <c r="T1846" s="6"/>
      <c r="U1846" s="6"/>
      <c r="V1846" s="6"/>
      <c r="W1846" s="6"/>
      <c r="X1846" s="6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/>
      <c r="HD1846" s="4"/>
      <c r="HE1846" s="4"/>
      <c r="HF1846" s="4"/>
      <c r="HG1846" s="4"/>
      <c r="HH1846" s="4"/>
      <c r="HI1846" s="4"/>
      <c r="HJ1846" s="4"/>
      <c r="HK1846" s="4"/>
      <c r="HL1846" s="4"/>
      <c r="HM1846" s="4"/>
    </row>
    <row r="1847" spans="1:221" ht="20" customHeight="1">
      <c r="A1847" s="3"/>
      <c r="B1847" s="2"/>
      <c r="C1847" s="3"/>
      <c r="D1847" s="3"/>
      <c r="E1847" s="3"/>
      <c r="F1847" s="3"/>
      <c r="G1847" s="3"/>
      <c r="H1847" s="4"/>
      <c r="I1847" s="4"/>
      <c r="J1847" s="114"/>
      <c r="K1847" s="20"/>
      <c r="L1847" s="5"/>
      <c r="M1847" s="5"/>
      <c r="N1847" s="5"/>
      <c r="O1847" s="5"/>
      <c r="P1847" s="5"/>
      <c r="Q1847" s="5"/>
      <c r="R1847" s="5"/>
      <c r="S1847" s="6"/>
      <c r="T1847" s="6"/>
      <c r="U1847" s="6"/>
      <c r="V1847" s="6"/>
      <c r="W1847" s="6"/>
      <c r="X1847" s="6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  <c r="GQ1847" s="4"/>
      <c r="GR1847" s="4"/>
      <c r="GS1847" s="4"/>
      <c r="GT1847" s="4"/>
      <c r="GU1847" s="4"/>
      <c r="GV1847" s="4"/>
      <c r="GW1847" s="4"/>
      <c r="GX1847" s="4"/>
      <c r="GY1847" s="4"/>
      <c r="GZ1847" s="4"/>
      <c r="HA1847" s="4"/>
      <c r="HB1847" s="4"/>
      <c r="HC1847" s="4"/>
      <c r="HD1847" s="4"/>
      <c r="HE1847" s="4"/>
      <c r="HF1847" s="4"/>
      <c r="HG1847" s="4"/>
      <c r="HH1847" s="4"/>
      <c r="HI1847" s="4"/>
      <c r="HJ1847" s="4"/>
      <c r="HK1847" s="4"/>
      <c r="HL1847" s="4"/>
      <c r="HM1847" s="4"/>
    </row>
    <row r="1848" spans="1:221" ht="20" customHeight="1">
      <c r="A1848" s="3"/>
      <c r="B1848" s="2"/>
      <c r="C1848" s="3"/>
      <c r="D1848" s="3"/>
      <c r="E1848" s="3"/>
      <c r="F1848" s="3"/>
      <c r="G1848" s="3"/>
      <c r="H1848" s="4"/>
      <c r="I1848" s="4"/>
      <c r="J1848" s="114"/>
      <c r="K1848" s="20"/>
      <c r="L1848" s="5"/>
      <c r="M1848" s="5"/>
      <c r="N1848" s="5"/>
      <c r="O1848" s="5"/>
      <c r="P1848" s="5"/>
      <c r="Q1848" s="5"/>
      <c r="R1848" s="5"/>
      <c r="S1848" s="6"/>
      <c r="T1848" s="6"/>
      <c r="U1848" s="6"/>
      <c r="V1848" s="6"/>
      <c r="W1848" s="6"/>
      <c r="X1848" s="6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/>
      <c r="HD1848" s="4"/>
      <c r="HE1848" s="4"/>
      <c r="HF1848" s="4"/>
      <c r="HG1848" s="4"/>
      <c r="HH1848" s="4"/>
      <c r="HI1848" s="4"/>
      <c r="HJ1848" s="4"/>
      <c r="HK1848" s="4"/>
      <c r="HL1848" s="4"/>
      <c r="HM1848" s="4"/>
    </row>
    <row r="1849" spans="1:221" ht="20" customHeight="1">
      <c r="A1849" s="3"/>
      <c r="B1849" s="2"/>
      <c r="C1849" s="3"/>
      <c r="D1849" s="3"/>
      <c r="E1849" s="3"/>
      <c r="F1849" s="3"/>
      <c r="G1849" s="3"/>
      <c r="H1849" s="4"/>
      <c r="I1849" s="4"/>
      <c r="J1849" s="114"/>
      <c r="K1849" s="20"/>
      <c r="L1849" s="5"/>
      <c r="M1849" s="5"/>
      <c r="N1849" s="5"/>
      <c r="O1849" s="5"/>
      <c r="P1849" s="5"/>
      <c r="Q1849" s="5"/>
      <c r="R1849" s="5"/>
      <c r="S1849" s="6"/>
      <c r="T1849" s="6"/>
      <c r="U1849" s="6"/>
      <c r="V1849" s="6"/>
      <c r="W1849" s="6"/>
      <c r="X1849" s="6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  <c r="GL1849" s="4"/>
      <c r="GM1849" s="4"/>
      <c r="GN1849" s="4"/>
      <c r="GO1849" s="4"/>
      <c r="GP1849" s="4"/>
      <c r="GQ1849" s="4"/>
      <c r="GR1849" s="4"/>
      <c r="GS1849" s="4"/>
      <c r="GT1849" s="4"/>
      <c r="GU1849" s="4"/>
      <c r="GV1849" s="4"/>
      <c r="GW1849" s="4"/>
      <c r="GX1849" s="4"/>
      <c r="GY1849" s="4"/>
      <c r="GZ1849" s="4"/>
      <c r="HA1849" s="4"/>
      <c r="HB1849" s="4"/>
      <c r="HC1849" s="4"/>
      <c r="HD1849" s="4"/>
      <c r="HE1849" s="4"/>
      <c r="HF1849" s="4"/>
      <c r="HG1849" s="4"/>
      <c r="HH1849" s="4"/>
      <c r="HI1849" s="4"/>
      <c r="HJ1849" s="4"/>
      <c r="HK1849" s="4"/>
      <c r="HL1849" s="4"/>
      <c r="HM1849" s="4"/>
    </row>
    <row r="1850" spans="1:221" ht="20" customHeight="1">
      <c r="A1850" s="3"/>
      <c r="B1850" s="2"/>
      <c r="C1850" s="3"/>
      <c r="D1850" s="3"/>
      <c r="E1850" s="3"/>
      <c r="F1850" s="3"/>
      <c r="G1850" s="3"/>
      <c r="H1850" s="4"/>
      <c r="I1850" s="4"/>
      <c r="J1850" s="114"/>
      <c r="K1850" s="20"/>
      <c r="L1850" s="5"/>
      <c r="M1850" s="5"/>
      <c r="N1850" s="5"/>
      <c r="O1850" s="5"/>
      <c r="P1850" s="5"/>
      <c r="Q1850" s="5"/>
      <c r="R1850" s="5"/>
      <c r="S1850" s="6"/>
      <c r="T1850" s="6"/>
      <c r="U1850" s="6"/>
      <c r="V1850" s="6"/>
      <c r="W1850" s="6"/>
      <c r="X1850" s="6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  <c r="GL1850" s="4"/>
      <c r="GM1850" s="4"/>
      <c r="GN1850" s="4"/>
      <c r="GO1850" s="4"/>
      <c r="GP1850" s="4"/>
      <c r="GQ1850" s="4"/>
      <c r="GR1850" s="4"/>
      <c r="GS1850" s="4"/>
      <c r="GT1850" s="4"/>
      <c r="GU1850" s="4"/>
      <c r="GV1850" s="4"/>
      <c r="GW1850" s="4"/>
      <c r="GX1850" s="4"/>
      <c r="GY1850" s="4"/>
      <c r="GZ1850" s="4"/>
      <c r="HA1850" s="4"/>
      <c r="HB1850" s="4"/>
      <c r="HC1850" s="4"/>
      <c r="HD1850" s="4"/>
      <c r="HE1850" s="4"/>
      <c r="HF1850" s="4"/>
      <c r="HG1850" s="4"/>
      <c r="HH1850" s="4"/>
      <c r="HI1850" s="4"/>
      <c r="HJ1850" s="4"/>
      <c r="HK1850" s="4"/>
      <c r="HL1850" s="4"/>
      <c r="HM1850" s="4"/>
    </row>
    <row r="1851" spans="1:221" ht="20" customHeight="1">
      <c r="A1851" s="3"/>
      <c r="B1851" s="2"/>
      <c r="C1851" s="3"/>
      <c r="D1851" s="3"/>
      <c r="E1851" s="3"/>
      <c r="F1851" s="3"/>
      <c r="G1851" s="3"/>
      <c r="H1851" s="4"/>
      <c r="I1851" s="4"/>
      <c r="J1851" s="114"/>
      <c r="K1851" s="20"/>
      <c r="L1851" s="5"/>
      <c r="M1851" s="5"/>
      <c r="N1851" s="5"/>
      <c r="O1851" s="5"/>
      <c r="P1851" s="5"/>
      <c r="Q1851" s="5"/>
      <c r="R1851" s="5"/>
      <c r="S1851" s="6"/>
      <c r="T1851" s="6"/>
      <c r="U1851" s="6"/>
      <c r="V1851" s="6"/>
      <c r="W1851" s="6"/>
      <c r="X1851" s="6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  <c r="GL1851" s="4"/>
      <c r="GM1851" s="4"/>
      <c r="GN1851" s="4"/>
      <c r="GO1851" s="4"/>
      <c r="GP1851" s="4"/>
      <c r="GQ1851" s="4"/>
      <c r="GR1851" s="4"/>
      <c r="GS1851" s="4"/>
      <c r="GT1851" s="4"/>
      <c r="GU1851" s="4"/>
      <c r="GV1851" s="4"/>
      <c r="GW1851" s="4"/>
      <c r="GX1851" s="4"/>
      <c r="GY1851" s="4"/>
      <c r="GZ1851" s="4"/>
      <c r="HA1851" s="4"/>
      <c r="HB1851" s="4"/>
      <c r="HC1851" s="4"/>
      <c r="HD1851" s="4"/>
      <c r="HE1851" s="4"/>
      <c r="HF1851" s="4"/>
      <c r="HG1851" s="4"/>
      <c r="HH1851" s="4"/>
      <c r="HI1851" s="4"/>
      <c r="HJ1851" s="4"/>
      <c r="HK1851" s="4"/>
      <c r="HL1851" s="4"/>
      <c r="HM1851" s="4"/>
    </row>
    <row r="1852" spans="1:221" ht="20" customHeight="1">
      <c r="A1852" s="3"/>
      <c r="B1852" s="2"/>
      <c r="C1852" s="3"/>
      <c r="D1852" s="3"/>
      <c r="E1852" s="3"/>
      <c r="F1852" s="3"/>
      <c r="G1852" s="3"/>
      <c r="H1852" s="4"/>
      <c r="I1852" s="4"/>
      <c r="J1852" s="114"/>
      <c r="K1852" s="20"/>
      <c r="L1852" s="5"/>
      <c r="M1852" s="5"/>
      <c r="N1852" s="5"/>
      <c r="O1852" s="5"/>
      <c r="P1852" s="5"/>
      <c r="Q1852" s="5"/>
      <c r="R1852" s="5"/>
      <c r="S1852" s="6"/>
      <c r="T1852" s="6"/>
      <c r="U1852" s="6"/>
      <c r="V1852" s="6"/>
      <c r="W1852" s="6"/>
      <c r="X1852" s="6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  <c r="GI1852" s="4"/>
      <c r="GJ1852" s="4"/>
      <c r="GK1852" s="4"/>
      <c r="GL1852" s="4"/>
      <c r="GM1852" s="4"/>
      <c r="GN1852" s="4"/>
      <c r="GO1852" s="4"/>
      <c r="GP1852" s="4"/>
      <c r="GQ1852" s="4"/>
      <c r="GR1852" s="4"/>
      <c r="GS1852" s="4"/>
      <c r="GT1852" s="4"/>
      <c r="GU1852" s="4"/>
      <c r="GV1852" s="4"/>
      <c r="GW1852" s="4"/>
      <c r="GX1852" s="4"/>
      <c r="GY1852" s="4"/>
      <c r="GZ1852" s="4"/>
      <c r="HA1852" s="4"/>
      <c r="HB1852" s="4"/>
      <c r="HC1852" s="4"/>
      <c r="HD1852" s="4"/>
      <c r="HE1852" s="4"/>
      <c r="HF1852" s="4"/>
      <c r="HG1852" s="4"/>
      <c r="HH1852" s="4"/>
      <c r="HI1852" s="4"/>
      <c r="HJ1852" s="4"/>
      <c r="HK1852" s="4"/>
      <c r="HL1852" s="4"/>
      <c r="HM1852" s="4"/>
    </row>
    <row r="1853" spans="1:221" ht="20" customHeight="1">
      <c r="A1853" s="3"/>
      <c r="B1853" s="2"/>
      <c r="C1853" s="3"/>
      <c r="D1853" s="3"/>
      <c r="E1853" s="3"/>
      <c r="F1853" s="3"/>
      <c r="G1853" s="3"/>
      <c r="H1853" s="4"/>
      <c r="I1853" s="4"/>
      <c r="J1853" s="114"/>
      <c r="K1853" s="20"/>
      <c r="L1853" s="5"/>
      <c r="M1853" s="5"/>
      <c r="N1853" s="5"/>
      <c r="O1853" s="5"/>
      <c r="P1853" s="5"/>
      <c r="Q1853" s="5"/>
      <c r="R1853" s="5"/>
      <c r="S1853" s="6"/>
      <c r="T1853" s="6"/>
      <c r="U1853" s="6"/>
      <c r="V1853" s="6"/>
      <c r="W1853" s="6"/>
      <c r="X1853" s="6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  <c r="GI1853" s="4"/>
      <c r="GJ1853" s="4"/>
      <c r="GK1853" s="4"/>
      <c r="GL1853" s="4"/>
      <c r="GM1853" s="4"/>
      <c r="GN1853" s="4"/>
      <c r="GO1853" s="4"/>
      <c r="GP1853" s="4"/>
      <c r="GQ1853" s="4"/>
      <c r="GR1853" s="4"/>
      <c r="GS1853" s="4"/>
      <c r="GT1853" s="4"/>
      <c r="GU1853" s="4"/>
      <c r="GV1853" s="4"/>
      <c r="GW1853" s="4"/>
      <c r="GX1853" s="4"/>
      <c r="GY1853" s="4"/>
      <c r="GZ1853" s="4"/>
      <c r="HA1853" s="4"/>
      <c r="HB1853" s="4"/>
      <c r="HC1853" s="4"/>
      <c r="HD1853" s="4"/>
      <c r="HE1853" s="4"/>
      <c r="HF1853" s="4"/>
      <c r="HG1853" s="4"/>
      <c r="HH1853" s="4"/>
      <c r="HI1853" s="4"/>
      <c r="HJ1853" s="4"/>
      <c r="HK1853" s="4"/>
      <c r="HL1853" s="4"/>
      <c r="HM1853" s="4"/>
    </row>
    <row r="1854" spans="1:221" ht="20" customHeight="1">
      <c r="A1854" s="3"/>
      <c r="B1854" s="2"/>
      <c r="C1854" s="3"/>
      <c r="D1854" s="3"/>
      <c r="E1854" s="3"/>
      <c r="F1854" s="3"/>
      <c r="G1854" s="3"/>
      <c r="H1854" s="4"/>
      <c r="I1854" s="4"/>
      <c r="J1854" s="114"/>
      <c r="K1854" s="20"/>
      <c r="L1854" s="5"/>
      <c r="M1854" s="5"/>
      <c r="N1854" s="5"/>
      <c r="O1854" s="5"/>
      <c r="P1854" s="5"/>
      <c r="Q1854" s="5"/>
      <c r="R1854" s="5"/>
      <c r="S1854" s="6"/>
      <c r="T1854" s="6"/>
      <c r="U1854" s="6"/>
      <c r="V1854" s="6"/>
      <c r="W1854" s="6"/>
      <c r="X1854" s="6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  <c r="GQ1854" s="4"/>
      <c r="GR1854" s="4"/>
      <c r="GS1854" s="4"/>
      <c r="GT1854" s="4"/>
      <c r="GU1854" s="4"/>
      <c r="GV1854" s="4"/>
      <c r="GW1854" s="4"/>
      <c r="GX1854" s="4"/>
      <c r="GY1854" s="4"/>
      <c r="GZ1854" s="4"/>
      <c r="HA1854" s="4"/>
      <c r="HB1854" s="4"/>
      <c r="HC1854" s="4"/>
      <c r="HD1854" s="4"/>
      <c r="HE1854" s="4"/>
      <c r="HF1854" s="4"/>
      <c r="HG1854" s="4"/>
      <c r="HH1854" s="4"/>
      <c r="HI1854" s="4"/>
      <c r="HJ1854" s="4"/>
      <c r="HK1854" s="4"/>
      <c r="HL1854" s="4"/>
      <c r="HM1854" s="4"/>
    </row>
    <row r="1855" spans="1:221" ht="20" customHeight="1">
      <c r="A1855" s="3"/>
      <c r="B1855" s="2"/>
      <c r="C1855" s="3"/>
      <c r="D1855" s="3"/>
      <c r="E1855" s="3"/>
      <c r="F1855" s="3"/>
      <c r="G1855" s="3"/>
      <c r="H1855" s="4"/>
      <c r="I1855" s="4"/>
      <c r="J1855" s="114"/>
      <c r="K1855" s="20"/>
      <c r="L1855" s="5"/>
      <c r="M1855" s="5"/>
      <c r="N1855" s="5"/>
      <c r="O1855" s="5"/>
      <c r="P1855" s="5"/>
      <c r="Q1855" s="5"/>
      <c r="R1855" s="5"/>
      <c r="S1855" s="6"/>
      <c r="T1855" s="6"/>
      <c r="U1855" s="6"/>
      <c r="V1855" s="6"/>
      <c r="W1855" s="6"/>
      <c r="X1855" s="6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/>
      <c r="GW1855" s="4"/>
      <c r="GX1855" s="4"/>
      <c r="GY1855" s="4"/>
      <c r="GZ1855" s="4"/>
      <c r="HA1855" s="4"/>
      <c r="HB1855" s="4"/>
      <c r="HC1855" s="4"/>
      <c r="HD1855" s="4"/>
      <c r="HE1855" s="4"/>
      <c r="HF1855" s="4"/>
      <c r="HG1855" s="4"/>
      <c r="HH1855" s="4"/>
      <c r="HI1855" s="4"/>
      <c r="HJ1855" s="4"/>
      <c r="HK1855" s="4"/>
      <c r="HL1855" s="4"/>
      <c r="HM1855" s="4"/>
    </row>
    <row r="1856" spans="1:221" ht="20" customHeight="1">
      <c r="A1856" s="3"/>
      <c r="B1856" s="2"/>
      <c r="C1856" s="3"/>
      <c r="D1856" s="3"/>
      <c r="E1856" s="3"/>
      <c r="F1856" s="3"/>
      <c r="G1856" s="3"/>
      <c r="H1856" s="4"/>
      <c r="I1856" s="4"/>
      <c r="J1856" s="114"/>
      <c r="K1856" s="20"/>
      <c r="L1856" s="5"/>
      <c r="M1856" s="5"/>
      <c r="N1856" s="5"/>
      <c r="O1856" s="5"/>
      <c r="P1856" s="5"/>
      <c r="Q1856" s="5"/>
      <c r="R1856" s="5"/>
      <c r="S1856" s="6"/>
      <c r="T1856" s="6"/>
      <c r="U1856" s="6"/>
      <c r="V1856" s="6"/>
      <c r="W1856" s="6"/>
      <c r="X1856" s="6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/>
      <c r="GW1856" s="4"/>
      <c r="GX1856" s="4"/>
      <c r="GY1856" s="4"/>
      <c r="GZ1856" s="4"/>
      <c r="HA1856" s="4"/>
      <c r="HB1856" s="4"/>
      <c r="HC1856" s="4"/>
      <c r="HD1856" s="4"/>
      <c r="HE1856" s="4"/>
      <c r="HF1856" s="4"/>
      <c r="HG1856" s="4"/>
      <c r="HH1856" s="4"/>
      <c r="HI1856" s="4"/>
      <c r="HJ1856" s="4"/>
      <c r="HK1856" s="4"/>
      <c r="HL1856" s="4"/>
      <c r="HM1856" s="4"/>
    </row>
    <row r="1857" spans="1:221" ht="20" customHeight="1">
      <c r="A1857" s="3"/>
      <c r="B1857" s="2"/>
      <c r="C1857" s="3"/>
      <c r="D1857" s="3"/>
      <c r="E1857" s="3"/>
      <c r="F1857" s="3"/>
      <c r="G1857" s="3"/>
      <c r="H1857" s="4"/>
      <c r="I1857" s="4"/>
      <c r="J1857" s="114"/>
      <c r="K1857" s="20"/>
      <c r="L1857" s="5"/>
      <c r="M1857" s="5"/>
      <c r="N1857" s="5"/>
      <c r="O1857" s="5"/>
      <c r="P1857" s="5"/>
      <c r="Q1857" s="5"/>
      <c r="R1857" s="5"/>
      <c r="S1857" s="6"/>
      <c r="T1857" s="6"/>
      <c r="U1857" s="6"/>
      <c r="V1857" s="6"/>
      <c r="W1857" s="6"/>
      <c r="X1857" s="6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/>
      <c r="GW1857" s="4"/>
      <c r="GX1857" s="4"/>
      <c r="GY1857" s="4"/>
      <c r="GZ1857" s="4"/>
      <c r="HA1857" s="4"/>
      <c r="HB1857" s="4"/>
      <c r="HC1857" s="4"/>
      <c r="HD1857" s="4"/>
      <c r="HE1857" s="4"/>
      <c r="HF1857" s="4"/>
      <c r="HG1857" s="4"/>
      <c r="HH1857" s="4"/>
      <c r="HI1857" s="4"/>
      <c r="HJ1857" s="4"/>
      <c r="HK1857" s="4"/>
      <c r="HL1857" s="4"/>
      <c r="HM1857" s="4"/>
    </row>
    <row r="1858" spans="1:221" ht="20" customHeight="1">
      <c r="A1858" s="3"/>
      <c r="B1858" s="2"/>
      <c r="C1858" s="3"/>
      <c r="D1858" s="3"/>
      <c r="E1858" s="3"/>
      <c r="F1858" s="3"/>
      <c r="G1858" s="3"/>
      <c r="H1858" s="4"/>
      <c r="I1858" s="4"/>
      <c r="J1858" s="114"/>
      <c r="K1858" s="20"/>
      <c r="L1858" s="5"/>
      <c r="M1858" s="5"/>
      <c r="N1858" s="5"/>
      <c r="O1858" s="5"/>
      <c r="P1858" s="5"/>
      <c r="Q1858" s="5"/>
      <c r="R1858" s="5"/>
      <c r="S1858" s="6"/>
      <c r="T1858" s="6"/>
      <c r="U1858" s="6"/>
      <c r="V1858" s="6"/>
      <c r="W1858" s="6"/>
      <c r="X1858" s="6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/>
      <c r="GW1858" s="4"/>
      <c r="GX1858" s="4"/>
      <c r="GY1858" s="4"/>
      <c r="GZ1858" s="4"/>
      <c r="HA1858" s="4"/>
      <c r="HB1858" s="4"/>
      <c r="HC1858" s="4"/>
      <c r="HD1858" s="4"/>
      <c r="HE1858" s="4"/>
      <c r="HF1858" s="4"/>
      <c r="HG1858" s="4"/>
      <c r="HH1858" s="4"/>
      <c r="HI1858" s="4"/>
      <c r="HJ1858" s="4"/>
      <c r="HK1858" s="4"/>
      <c r="HL1858" s="4"/>
      <c r="HM1858" s="4"/>
    </row>
    <row r="1859" spans="1:221" ht="20" customHeight="1">
      <c r="A1859" s="3"/>
      <c r="B1859" s="2"/>
      <c r="C1859" s="3"/>
      <c r="D1859" s="3"/>
      <c r="E1859" s="3"/>
      <c r="F1859" s="3"/>
      <c r="G1859" s="3"/>
      <c r="H1859" s="4"/>
      <c r="I1859" s="4"/>
      <c r="J1859" s="114"/>
      <c r="K1859" s="20"/>
      <c r="L1859" s="5"/>
      <c r="M1859" s="5"/>
      <c r="N1859" s="5"/>
      <c r="O1859" s="5"/>
      <c r="P1859" s="5"/>
      <c r="Q1859" s="5"/>
      <c r="R1859" s="5"/>
      <c r="S1859" s="6"/>
      <c r="T1859" s="6"/>
      <c r="U1859" s="6"/>
      <c r="V1859" s="6"/>
      <c r="W1859" s="6"/>
      <c r="X1859" s="6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/>
      <c r="GW1859" s="4"/>
      <c r="GX1859" s="4"/>
      <c r="GY1859" s="4"/>
      <c r="GZ1859" s="4"/>
      <c r="HA1859" s="4"/>
      <c r="HB1859" s="4"/>
      <c r="HC1859" s="4"/>
      <c r="HD1859" s="4"/>
      <c r="HE1859" s="4"/>
      <c r="HF1859" s="4"/>
      <c r="HG1859" s="4"/>
      <c r="HH1859" s="4"/>
      <c r="HI1859" s="4"/>
      <c r="HJ1859" s="4"/>
      <c r="HK1859" s="4"/>
      <c r="HL1859" s="4"/>
      <c r="HM1859" s="4"/>
    </row>
    <row r="1860" spans="1:221" ht="20" customHeight="1">
      <c r="A1860" s="3"/>
      <c r="B1860" s="2"/>
      <c r="C1860" s="3"/>
      <c r="D1860" s="3"/>
      <c r="E1860" s="3"/>
      <c r="F1860" s="3"/>
      <c r="G1860" s="3"/>
      <c r="H1860" s="4"/>
      <c r="I1860" s="4"/>
      <c r="J1860" s="114"/>
      <c r="K1860" s="20"/>
      <c r="L1860" s="5"/>
      <c r="M1860" s="5"/>
      <c r="N1860" s="5"/>
      <c r="O1860" s="5"/>
      <c r="P1860" s="5"/>
      <c r="Q1860" s="5"/>
      <c r="R1860" s="5"/>
      <c r="S1860" s="6"/>
      <c r="T1860" s="6"/>
      <c r="U1860" s="6"/>
      <c r="V1860" s="6"/>
      <c r="W1860" s="6"/>
      <c r="X1860" s="6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/>
      <c r="GW1860" s="4"/>
      <c r="GX1860" s="4"/>
      <c r="GY1860" s="4"/>
      <c r="GZ1860" s="4"/>
      <c r="HA1860" s="4"/>
      <c r="HB1860" s="4"/>
      <c r="HC1860" s="4"/>
      <c r="HD1860" s="4"/>
      <c r="HE1860" s="4"/>
      <c r="HF1860" s="4"/>
      <c r="HG1860" s="4"/>
      <c r="HH1860" s="4"/>
      <c r="HI1860" s="4"/>
      <c r="HJ1860" s="4"/>
      <c r="HK1860" s="4"/>
      <c r="HL1860" s="4"/>
      <c r="HM1860" s="4"/>
    </row>
    <row r="1861" spans="1:221" ht="20" customHeight="1">
      <c r="A1861" s="3"/>
      <c r="B1861" s="2"/>
      <c r="C1861" s="3"/>
      <c r="D1861" s="3"/>
      <c r="E1861" s="3"/>
      <c r="F1861" s="3"/>
      <c r="G1861" s="3"/>
      <c r="H1861" s="4"/>
      <c r="I1861" s="4"/>
      <c r="J1861" s="114"/>
      <c r="K1861" s="20"/>
      <c r="L1861" s="5"/>
      <c r="M1861" s="5"/>
      <c r="N1861" s="5"/>
      <c r="O1861" s="5"/>
      <c r="P1861" s="5"/>
      <c r="Q1861" s="5"/>
      <c r="R1861" s="5"/>
      <c r="S1861" s="6"/>
      <c r="T1861" s="6"/>
      <c r="U1861" s="6"/>
      <c r="V1861" s="6"/>
      <c r="W1861" s="6"/>
      <c r="X1861" s="6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/>
      <c r="GW1861" s="4"/>
      <c r="GX1861" s="4"/>
      <c r="GY1861" s="4"/>
      <c r="GZ1861" s="4"/>
      <c r="HA1861" s="4"/>
      <c r="HB1861" s="4"/>
      <c r="HC1861" s="4"/>
      <c r="HD1861" s="4"/>
      <c r="HE1861" s="4"/>
      <c r="HF1861" s="4"/>
      <c r="HG1861" s="4"/>
      <c r="HH1861" s="4"/>
      <c r="HI1861" s="4"/>
      <c r="HJ1861" s="4"/>
      <c r="HK1861" s="4"/>
      <c r="HL1861" s="4"/>
      <c r="HM1861" s="4"/>
    </row>
    <row r="1862" spans="1:221" ht="20" customHeight="1">
      <c r="A1862" s="3"/>
      <c r="B1862" s="2"/>
      <c r="C1862" s="3"/>
      <c r="D1862" s="3"/>
      <c r="E1862" s="3"/>
      <c r="F1862" s="3"/>
      <c r="G1862" s="3"/>
      <c r="H1862" s="4"/>
      <c r="I1862" s="4"/>
      <c r="J1862" s="114"/>
      <c r="K1862" s="20"/>
      <c r="L1862" s="5"/>
      <c r="M1862" s="5"/>
      <c r="N1862" s="5"/>
      <c r="O1862" s="5"/>
      <c r="P1862" s="5"/>
      <c r="Q1862" s="5"/>
      <c r="R1862" s="5"/>
      <c r="S1862" s="6"/>
      <c r="T1862" s="6"/>
      <c r="U1862" s="6"/>
      <c r="V1862" s="6"/>
      <c r="W1862" s="6"/>
      <c r="X1862" s="6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/>
      <c r="GW1862" s="4"/>
      <c r="GX1862" s="4"/>
      <c r="GY1862" s="4"/>
      <c r="GZ1862" s="4"/>
      <c r="HA1862" s="4"/>
      <c r="HB1862" s="4"/>
      <c r="HC1862" s="4"/>
      <c r="HD1862" s="4"/>
      <c r="HE1862" s="4"/>
      <c r="HF1862" s="4"/>
      <c r="HG1862" s="4"/>
      <c r="HH1862" s="4"/>
      <c r="HI1862" s="4"/>
      <c r="HJ1862" s="4"/>
      <c r="HK1862" s="4"/>
      <c r="HL1862" s="4"/>
      <c r="HM1862" s="4"/>
    </row>
    <row r="1863" spans="1:221" ht="20" customHeight="1">
      <c r="A1863" s="3"/>
      <c r="B1863" s="2"/>
      <c r="C1863" s="3"/>
      <c r="D1863" s="3"/>
      <c r="E1863" s="3"/>
      <c r="F1863" s="3"/>
      <c r="G1863" s="3"/>
      <c r="H1863" s="4"/>
      <c r="I1863" s="4"/>
      <c r="J1863" s="114"/>
      <c r="K1863" s="20"/>
      <c r="L1863" s="5"/>
      <c r="M1863" s="5"/>
      <c r="N1863" s="5"/>
      <c r="O1863" s="5"/>
      <c r="P1863" s="5"/>
      <c r="Q1863" s="5"/>
      <c r="R1863" s="5"/>
      <c r="S1863" s="6"/>
      <c r="T1863" s="6"/>
      <c r="U1863" s="6"/>
      <c r="V1863" s="6"/>
      <c r="W1863" s="6"/>
      <c r="X1863" s="6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/>
      <c r="GW1863" s="4"/>
      <c r="GX1863" s="4"/>
      <c r="GY1863" s="4"/>
      <c r="GZ1863" s="4"/>
      <c r="HA1863" s="4"/>
      <c r="HB1863" s="4"/>
      <c r="HC1863" s="4"/>
      <c r="HD1863" s="4"/>
      <c r="HE1863" s="4"/>
      <c r="HF1863" s="4"/>
      <c r="HG1863" s="4"/>
      <c r="HH1863" s="4"/>
      <c r="HI1863" s="4"/>
      <c r="HJ1863" s="4"/>
      <c r="HK1863" s="4"/>
      <c r="HL1863" s="4"/>
      <c r="HM1863" s="4"/>
    </row>
    <row r="1864" spans="1:221" ht="20" customHeight="1">
      <c r="A1864" s="3"/>
      <c r="B1864" s="2"/>
      <c r="C1864" s="3"/>
      <c r="D1864" s="3"/>
      <c r="E1864" s="3"/>
      <c r="F1864" s="3"/>
      <c r="G1864" s="3"/>
      <c r="H1864" s="4"/>
      <c r="I1864" s="4"/>
      <c r="J1864" s="114"/>
      <c r="K1864" s="20"/>
      <c r="L1864" s="5"/>
      <c r="M1864" s="5"/>
      <c r="N1864" s="5"/>
      <c r="O1864" s="5"/>
      <c r="P1864" s="5"/>
      <c r="Q1864" s="5"/>
      <c r="R1864" s="5"/>
      <c r="S1864" s="6"/>
      <c r="T1864" s="6"/>
      <c r="U1864" s="6"/>
      <c r="V1864" s="6"/>
      <c r="W1864" s="6"/>
      <c r="X1864" s="6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/>
      <c r="GW1864" s="4"/>
      <c r="GX1864" s="4"/>
      <c r="GY1864" s="4"/>
      <c r="GZ1864" s="4"/>
      <c r="HA1864" s="4"/>
      <c r="HB1864" s="4"/>
      <c r="HC1864" s="4"/>
      <c r="HD1864" s="4"/>
      <c r="HE1864" s="4"/>
      <c r="HF1864" s="4"/>
      <c r="HG1864" s="4"/>
      <c r="HH1864" s="4"/>
      <c r="HI1864" s="4"/>
      <c r="HJ1864" s="4"/>
      <c r="HK1864" s="4"/>
      <c r="HL1864" s="4"/>
      <c r="HM1864" s="4"/>
    </row>
    <row r="1865" spans="1:221" ht="20" customHeight="1">
      <c r="A1865" s="3"/>
      <c r="B1865" s="2"/>
      <c r="C1865" s="3"/>
      <c r="D1865" s="3"/>
      <c r="E1865" s="3"/>
      <c r="F1865" s="3"/>
      <c r="G1865" s="3"/>
      <c r="H1865" s="4"/>
      <c r="I1865" s="4"/>
      <c r="J1865" s="114"/>
      <c r="K1865" s="20"/>
      <c r="L1865" s="5"/>
      <c r="M1865" s="5"/>
      <c r="N1865" s="5"/>
      <c r="O1865" s="5"/>
      <c r="P1865" s="5"/>
      <c r="Q1865" s="5"/>
      <c r="R1865" s="5"/>
      <c r="S1865" s="6"/>
      <c r="T1865" s="6"/>
      <c r="U1865" s="6"/>
      <c r="V1865" s="6"/>
      <c r="W1865" s="6"/>
      <c r="X1865" s="6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/>
      <c r="GW1865" s="4"/>
      <c r="GX1865" s="4"/>
      <c r="GY1865" s="4"/>
      <c r="GZ1865" s="4"/>
      <c r="HA1865" s="4"/>
      <c r="HB1865" s="4"/>
      <c r="HC1865" s="4"/>
      <c r="HD1865" s="4"/>
      <c r="HE1865" s="4"/>
      <c r="HF1865" s="4"/>
      <c r="HG1865" s="4"/>
      <c r="HH1865" s="4"/>
      <c r="HI1865" s="4"/>
      <c r="HJ1865" s="4"/>
      <c r="HK1865" s="4"/>
      <c r="HL1865" s="4"/>
      <c r="HM1865" s="4"/>
    </row>
    <row r="1866" spans="1:221" ht="20" customHeight="1">
      <c r="A1866" s="3"/>
      <c r="B1866" s="2"/>
      <c r="C1866" s="3"/>
      <c r="D1866" s="3"/>
      <c r="E1866" s="3"/>
      <c r="F1866" s="3"/>
      <c r="G1866" s="3"/>
      <c r="H1866" s="4"/>
      <c r="I1866" s="4"/>
      <c r="J1866" s="114"/>
      <c r="K1866" s="20"/>
      <c r="L1866" s="5"/>
      <c r="M1866" s="5"/>
      <c r="N1866" s="5"/>
      <c r="O1866" s="5"/>
      <c r="P1866" s="5"/>
      <c r="Q1866" s="5"/>
      <c r="R1866" s="5"/>
      <c r="S1866" s="6"/>
      <c r="T1866" s="6"/>
      <c r="U1866" s="6"/>
      <c r="V1866" s="6"/>
      <c r="W1866" s="6"/>
      <c r="X1866" s="6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/>
      <c r="GU1866" s="4"/>
      <c r="GV1866" s="4"/>
      <c r="GW1866" s="4"/>
      <c r="GX1866" s="4"/>
      <c r="GY1866" s="4"/>
      <c r="GZ1866" s="4"/>
      <c r="HA1866" s="4"/>
      <c r="HB1866" s="4"/>
      <c r="HC1866" s="4"/>
      <c r="HD1866" s="4"/>
      <c r="HE1866" s="4"/>
      <c r="HF1866" s="4"/>
      <c r="HG1866" s="4"/>
      <c r="HH1866" s="4"/>
      <c r="HI1866" s="4"/>
      <c r="HJ1866" s="4"/>
      <c r="HK1866" s="4"/>
      <c r="HL1866" s="4"/>
      <c r="HM1866" s="4"/>
    </row>
    <row r="1867" spans="1:221" ht="20" customHeight="1">
      <c r="A1867" s="3"/>
      <c r="B1867" s="2"/>
      <c r="C1867" s="3"/>
      <c r="D1867" s="3"/>
      <c r="E1867" s="3"/>
      <c r="F1867" s="3"/>
      <c r="G1867" s="3"/>
      <c r="H1867" s="4"/>
      <c r="I1867" s="4"/>
      <c r="J1867" s="114"/>
      <c r="K1867" s="20"/>
      <c r="L1867" s="5"/>
      <c r="M1867" s="5"/>
      <c r="N1867" s="5"/>
      <c r="O1867" s="5"/>
      <c r="P1867" s="5"/>
      <c r="Q1867" s="5"/>
      <c r="R1867" s="5"/>
      <c r="S1867" s="6"/>
      <c r="T1867" s="6"/>
      <c r="U1867" s="6"/>
      <c r="V1867" s="6"/>
      <c r="W1867" s="6"/>
      <c r="X1867" s="6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/>
      <c r="GU1867" s="4"/>
      <c r="GV1867" s="4"/>
      <c r="GW1867" s="4"/>
      <c r="GX1867" s="4"/>
      <c r="GY1867" s="4"/>
      <c r="GZ1867" s="4"/>
      <c r="HA1867" s="4"/>
      <c r="HB1867" s="4"/>
      <c r="HC1867" s="4"/>
      <c r="HD1867" s="4"/>
      <c r="HE1867" s="4"/>
      <c r="HF1867" s="4"/>
      <c r="HG1867" s="4"/>
      <c r="HH1867" s="4"/>
      <c r="HI1867" s="4"/>
      <c r="HJ1867" s="4"/>
      <c r="HK1867" s="4"/>
      <c r="HL1867" s="4"/>
      <c r="HM1867" s="4"/>
    </row>
    <row r="1868" spans="1:221" ht="20" customHeight="1">
      <c r="A1868" s="3"/>
      <c r="B1868" s="2"/>
      <c r="C1868" s="3"/>
      <c r="D1868" s="3"/>
      <c r="E1868" s="3"/>
      <c r="F1868" s="3"/>
      <c r="G1868" s="3"/>
      <c r="H1868" s="4"/>
      <c r="I1868" s="4"/>
      <c r="J1868" s="114"/>
      <c r="K1868" s="20"/>
      <c r="L1868" s="5"/>
      <c r="M1868" s="5"/>
      <c r="N1868" s="5"/>
      <c r="O1868" s="5"/>
      <c r="P1868" s="5"/>
      <c r="Q1868" s="5"/>
      <c r="R1868" s="5"/>
      <c r="S1868" s="6"/>
      <c r="T1868" s="6"/>
      <c r="U1868" s="6"/>
      <c r="V1868" s="6"/>
      <c r="W1868" s="6"/>
      <c r="X1868" s="6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/>
      <c r="GW1868" s="4"/>
      <c r="GX1868" s="4"/>
      <c r="GY1868" s="4"/>
      <c r="GZ1868" s="4"/>
      <c r="HA1868" s="4"/>
      <c r="HB1868" s="4"/>
      <c r="HC1868" s="4"/>
      <c r="HD1868" s="4"/>
      <c r="HE1868" s="4"/>
      <c r="HF1868" s="4"/>
      <c r="HG1868" s="4"/>
      <c r="HH1868" s="4"/>
      <c r="HI1868" s="4"/>
      <c r="HJ1868" s="4"/>
      <c r="HK1868" s="4"/>
      <c r="HL1868" s="4"/>
      <c r="HM1868" s="4"/>
    </row>
    <row r="1869" spans="1:221" ht="20" customHeight="1">
      <c r="A1869" s="3"/>
      <c r="B1869" s="2"/>
      <c r="C1869" s="3"/>
      <c r="D1869" s="3"/>
      <c r="E1869" s="3"/>
      <c r="F1869" s="3"/>
      <c r="G1869" s="3"/>
      <c r="H1869" s="4"/>
      <c r="I1869" s="4"/>
      <c r="J1869" s="114"/>
      <c r="K1869" s="20"/>
      <c r="L1869" s="5"/>
      <c r="M1869" s="5"/>
      <c r="N1869" s="5"/>
      <c r="O1869" s="5"/>
      <c r="P1869" s="5"/>
      <c r="Q1869" s="5"/>
      <c r="R1869" s="5"/>
      <c r="S1869" s="6"/>
      <c r="T1869" s="6"/>
      <c r="U1869" s="6"/>
      <c r="V1869" s="6"/>
      <c r="W1869" s="6"/>
      <c r="X1869" s="6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/>
      <c r="GX1869" s="4"/>
      <c r="GY1869" s="4"/>
      <c r="GZ1869" s="4"/>
      <c r="HA1869" s="4"/>
      <c r="HB1869" s="4"/>
      <c r="HC1869" s="4"/>
      <c r="HD1869" s="4"/>
      <c r="HE1869" s="4"/>
      <c r="HF1869" s="4"/>
      <c r="HG1869" s="4"/>
      <c r="HH1869" s="4"/>
      <c r="HI1869" s="4"/>
      <c r="HJ1869" s="4"/>
      <c r="HK1869" s="4"/>
      <c r="HL1869" s="4"/>
      <c r="HM1869" s="4"/>
    </row>
    <row r="1870" spans="1:221" ht="20" customHeight="1">
      <c r="A1870" s="3"/>
      <c r="B1870" s="2"/>
      <c r="C1870" s="3"/>
      <c r="D1870" s="3"/>
      <c r="E1870" s="3"/>
      <c r="F1870" s="3"/>
      <c r="G1870" s="3"/>
      <c r="H1870" s="4"/>
      <c r="I1870" s="4"/>
      <c r="J1870" s="114"/>
      <c r="K1870" s="20"/>
      <c r="L1870" s="5"/>
      <c r="M1870" s="5"/>
      <c r="N1870" s="5"/>
      <c r="O1870" s="5"/>
      <c r="P1870" s="5"/>
      <c r="Q1870" s="5"/>
      <c r="R1870" s="5"/>
      <c r="S1870" s="6"/>
      <c r="T1870" s="6"/>
      <c r="U1870" s="6"/>
      <c r="V1870" s="6"/>
      <c r="W1870" s="6"/>
      <c r="X1870" s="6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/>
      <c r="GW1870" s="4"/>
      <c r="GX1870" s="4"/>
      <c r="GY1870" s="4"/>
      <c r="GZ1870" s="4"/>
      <c r="HA1870" s="4"/>
      <c r="HB1870" s="4"/>
      <c r="HC1870" s="4"/>
      <c r="HD1870" s="4"/>
      <c r="HE1870" s="4"/>
      <c r="HF1870" s="4"/>
      <c r="HG1870" s="4"/>
      <c r="HH1870" s="4"/>
      <c r="HI1870" s="4"/>
      <c r="HJ1870" s="4"/>
      <c r="HK1870" s="4"/>
      <c r="HL1870" s="4"/>
      <c r="HM1870" s="4"/>
    </row>
    <row r="1871" spans="1:221" ht="20" customHeight="1">
      <c r="A1871" s="3"/>
      <c r="B1871" s="2"/>
      <c r="C1871" s="3"/>
      <c r="D1871" s="3"/>
      <c r="E1871" s="3"/>
      <c r="F1871" s="3"/>
      <c r="G1871" s="3"/>
      <c r="H1871" s="4"/>
      <c r="I1871" s="4"/>
      <c r="J1871" s="114"/>
      <c r="K1871" s="20"/>
      <c r="L1871" s="5"/>
      <c r="M1871" s="5"/>
      <c r="N1871" s="5"/>
      <c r="O1871" s="5"/>
      <c r="P1871" s="5"/>
      <c r="Q1871" s="5"/>
      <c r="R1871" s="5"/>
      <c r="S1871" s="6"/>
      <c r="T1871" s="6"/>
      <c r="U1871" s="6"/>
      <c r="V1871" s="6"/>
      <c r="W1871" s="6"/>
      <c r="X1871" s="6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/>
      <c r="GV1871" s="4"/>
      <c r="GW1871" s="4"/>
      <c r="GX1871" s="4"/>
      <c r="GY1871" s="4"/>
      <c r="GZ1871" s="4"/>
      <c r="HA1871" s="4"/>
      <c r="HB1871" s="4"/>
      <c r="HC1871" s="4"/>
      <c r="HD1871" s="4"/>
      <c r="HE1871" s="4"/>
      <c r="HF1871" s="4"/>
      <c r="HG1871" s="4"/>
      <c r="HH1871" s="4"/>
      <c r="HI1871" s="4"/>
      <c r="HJ1871" s="4"/>
      <c r="HK1871" s="4"/>
      <c r="HL1871" s="4"/>
      <c r="HM1871" s="4"/>
    </row>
    <row r="1872" spans="1:221" ht="20" customHeight="1">
      <c r="A1872" s="3"/>
      <c r="B1872" s="2"/>
      <c r="C1872" s="3"/>
      <c r="D1872" s="3"/>
      <c r="E1872" s="3"/>
      <c r="F1872" s="3"/>
      <c r="G1872" s="3"/>
      <c r="H1872" s="4"/>
      <c r="I1872" s="4"/>
      <c r="J1872" s="114"/>
      <c r="K1872" s="20"/>
      <c r="L1872" s="5"/>
      <c r="M1872" s="5"/>
      <c r="N1872" s="5"/>
      <c r="O1872" s="5"/>
      <c r="P1872" s="5"/>
      <c r="Q1872" s="5"/>
      <c r="R1872" s="5"/>
      <c r="S1872" s="6"/>
      <c r="T1872" s="6"/>
      <c r="U1872" s="6"/>
      <c r="V1872" s="6"/>
      <c r="W1872" s="6"/>
      <c r="X1872" s="6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  <c r="GQ1872" s="4"/>
      <c r="GR1872" s="4"/>
      <c r="GS1872" s="4"/>
      <c r="GT1872" s="4"/>
      <c r="GU1872" s="4"/>
      <c r="GV1872" s="4"/>
      <c r="GW1872" s="4"/>
      <c r="GX1872" s="4"/>
      <c r="GY1872" s="4"/>
      <c r="GZ1872" s="4"/>
      <c r="HA1872" s="4"/>
      <c r="HB1872" s="4"/>
      <c r="HC1872" s="4"/>
      <c r="HD1872" s="4"/>
      <c r="HE1872" s="4"/>
      <c r="HF1872" s="4"/>
      <c r="HG1872" s="4"/>
      <c r="HH1872" s="4"/>
      <c r="HI1872" s="4"/>
      <c r="HJ1872" s="4"/>
      <c r="HK1872" s="4"/>
      <c r="HL1872" s="4"/>
      <c r="HM1872" s="4"/>
    </row>
    <row r="1873" spans="1:221" ht="20" customHeight="1">
      <c r="A1873" s="3"/>
      <c r="B1873" s="2"/>
      <c r="C1873" s="3"/>
      <c r="D1873" s="3"/>
      <c r="E1873" s="3"/>
      <c r="F1873" s="3"/>
      <c r="G1873" s="3"/>
      <c r="H1873" s="4"/>
      <c r="I1873" s="4"/>
      <c r="J1873" s="114"/>
      <c r="K1873" s="20"/>
      <c r="L1873" s="5"/>
      <c r="M1873" s="5"/>
      <c r="N1873" s="5"/>
      <c r="O1873" s="5"/>
      <c r="P1873" s="5"/>
      <c r="Q1873" s="5"/>
      <c r="R1873" s="5"/>
      <c r="S1873" s="6"/>
      <c r="T1873" s="6"/>
      <c r="U1873" s="6"/>
      <c r="V1873" s="6"/>
      <c r="W1873" s="6"/>
      <c r="X1873" s="6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4"/>
      <c r="HE1873" s="4"/>
      <c r="HF1873" s="4"/>
      <c r="HG1873" s="4"/>
      <c r="HH1873" s="4"/>
      <c r="HI1873" s="4"/>
      <c r="HJ1873" s="4"/>
      <c r="HK1873" s="4"/>
      <c r="HL1873" s="4"/>
      <c r="HM1873" s="4"/>
    </row>
    <row r="1874" spans="1:221" ht="20" customHeight="1">
      <c r="A1874" s="3"/>
      <c r="B1874" s="2"/>
      <c r="C1874" s="3"/>
      <c r="D1874" s="3"/>
      <c r="E1874" s="3"/>
      <c r="F1874" s="3"/>
      <c r="G1874" s="3"/>
      <c r="H1874" s="4"/>
      <c r="I1874" s="4"/>
      <c r="J1874" s="114"/>
      <c r="K1874" s="20"/>
      <c r="L1874" s="5"/>
      <c r="M1874" s="5"/>
      <c r="N1874" s="5"/>
      <c r="O1874" s="5"/>
      <c r="P1874" s="5"/>
      <c r="Q1874" s="5"/>
      <c r="R1874" s="5"/>
      <c r="S1874" s="6"/>
      <c r="T1874" s="6"/>
      <c r="U1874" s="6"/>
      <c r="V1874" s="6"/>
      <c r="W1874" s="6"/>
      <c r="X1874" s="6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/>
      <c r="GU1874" s="4"/>
      <c r="GV1874" s="4"/>
      <c r="GW1874" s="4"/>
      <c r="GX1874" s="4"/>
      <c r="GY1874" s="4"/>
      <c r="GZ1874" s="4"/>
      <c r="HA1874" s="4"/>
      <c r="HB1874" s="4"/>
      <c r="HC1874" s="4"/>
      <c r="HD1874" s="4"/>
      <c r="HE1874" s="4"/>
      <c r="HF1874" s="4"/>
      <c r="HG1874" s="4"/>
      <c r="HH1874" s="4"/>
      <c r="HI1874" s="4"/>
      <c r="HJ1874" s="4"/>
      <c r="HK1874" s="4"/>
      <c r="HL1874" s="4"/>
      <c r="HM1874" s="4"/>
    </row>
    <row r="1875" spans="1:221" ht="20" customHeight="1">
      <c r="A1875" s="3"/>
      <c r="B1875" s="2"/>
      <c r="C1875" s="3"/>
      <c r="D1875" s="3"/>
      <c r="E1875" s="3"/>
      <c r="F1875" s="3"/>
      <c r="G1875" s="3"/>
      <c r="H1875" s="4"/>
      <c r="I1875" s="4"/>
      <c r="J1875" s="114"/>
      <c r="K1875" s="20"/>
      <c r="L1875" s="5"/>
      <c r="M1875" s="5"/>
      <c r="N1875" s="5"/>
      <c r="O1875" s="5"/>
      <c r="P1875" s="5"/>
      <c r="Q1875" s="5"/>
      <c r="R1875" s="5"/>
      <c r="S1875" s="6"/>
      <c r="T1875" s="6"/>
      <c r="U1875" s="6"/>
      <c r="V1875" s="6"/>
      <c r="W1875" s="6"/>
      <c r="X1875" s="6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/>
      <c r="GU1875" s="4"/>
      <c r="GV1875" s="4"/>
      <c r="GW1875" s="4"/>
      <c r="GX1875" s="4"/>
      <c r="GY1875" s="4"/>
      <c r="GZ1875" s="4"/>
      <c r="HA1875" s="4"/>
      <c r="HB1875" s="4"/>
      <c r="HC1875" s="4"/>
      <c r="HD1875" s="4"/>
      <c r="HE1875" s="4"/>
      <c r="HF1875" s="4"/>
      <c r="HG1875" s="4"/>
      <c r="HH1875" s="4"/>
      <c r="HI1875" s="4"/>
      <c r="HJ1875" s="4"/>
      <c r="HK1875" s="4"/>
      <c r="HL1875" s="4"/>
      <c r="HM1875" s="4"/>
    </row>
    <row r="1876" spans="1:221" ht="20" customHeight="1">
      <c r="A1876" s="3"/>
      <c r="B1876" s="2"/>
      <c r="C1876" s="3"/>
      <c r="D1876" s="3"/>
      <c r="E1876" s="3"/>
      <c r="F1876" s="3"/>
      <c r="G1876" s="3"/>
      <c r="H1876" s="4"/>
      <c r="I1876" s="4"/>
      <c r="J1876" s="114"/>
      <c r="K1876" s="20"/>
      <c r="L1876" s="5"/>
      <c r="M1876" s="5"/>
      <c r="N1876" s="5"/>
      <c r="O1876" s="5"/>
      <c r="P1876" s="5"/>
      <c r="Q1876" s="5"/>
      <c r="R1876" s="5"/>
      <c r="S1876" s="6"/>
      <c r="T1876" s="6"/>
      <c r="U1876" s="6"/>
      <c r="V1876" s="6"/>
      <c r="W1876" s="6"/>
      <c r="X1876" s="6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/>
      <c r="GU1876" s="4"/>
      <c r="GV1876" s="4"/>
      <c r="GW1876" s="4"/>
      <c r="GX1876" s="4"/>
      <c r="GY1876" s="4"/>
      <c r="GZ1876" s="4"/>
      <c r="HA1876" s="4"/>
      <c r="HB1876" s="4"/>
      <c r="HC1876" s="4"/>
      <c r="HD1876" s="4"/>
      <c r="HE1876" s="4"/>
      <c r="HF1876" s="4"/>
      <c r="HG1876" s="4"/>
      <c r="HH1876" s="4"/>
      <c r="HI1876" s="4"/>
      <c r="HJ1876" s="4"/>
      <c r="HK1876" s="4"/>
      <c r="HL1876" s="4"/>
      <c r="HM1876" s="4"/>
    </row>
    <row r="1877" spans="1:221" ht="20" customHeight="1">
      <c r="A1877" s="3"/>
      <c r="B1877" s="2"/>
      <c r="C1877" s="3"/>
      <c r="D1877" s="3"/>
      <c r="E1877" s="3"/>
      <c r="F1877" s="3"/>
      <c r="G1877" s="3"/>
      <c r="H1877" s="4"/>
      <c r="I1877" s="4"/>
      <c r="J1877" s="114"/>
      <c r="K1877" s="20"/>
      <c r="L1877" s="5"/>
      <c r="M1877" s="5"/>
      <c r="N1877" s="5"/>
      <c r="O1877" s="5"/>
      <c r="P1877" s="5"/>
      <c r="Q1877" s="5"/>
      <c r="R1877" s="5"/>
      <c r="S1877" s="6"/>
      <c r="T1877" s="6"/>
      <c r="U1877" s="6"/>
      <c r="V1877" s="6"/>
      <c r="W1877" s="6"/>
      <c r="X1877" s="6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/>
      <c r="GU1877" s="4"/>
      <c r="GV1877" s="4"/>
      <c r="GW1877" s="4"/>
      <c r="GX1877" s="4"/>
      <c r="GY1877" s="4"/>
      <c r="GZ1877" s="4"/>
      <c r="HA1877" s="4"/>
      <c r="HB1877" s="4"/>
      <c r="HC1877" s="4"/>
      <c r="HD1877" s="4"/>
      <c r="HE1877" s="4"/>
      <c r="HF1877" s="4"/>
      <c r="HG1877" s="4"/>
      <c r="HH1877" s="4"/>
      <c r="HI1877" s="4"/>
      <c r="HJ1877" s="4"/>
      <c r="HK1877" s="4"/>
      <c r="HL1877" s="4"/>
      <c r="HM1877" s="4"/>
    </row>
    <row r="1878" spans="1:221" ht="20" customHeight="1">
      <c r="A1878" s="3"/>
      <c r="B1878" s="2"/>
      <c r="C1878" s="3"/>
      <c r="D1878" s="3"/>
      <c r="E1878" s="3"/>
      <c r="F1878" s="3"/>
      <c r="G1878" s="3"/>
      <c r="H1878" s="4"/>
      <c r="I1878" s="4"/>
      <c r="J1878" s="114"/>
      <c r="K1878" s="20"/>
      <c r="L1878" s="5"/>
      <c r="M1878" s="5"/>
      <c r="N1878" s="5"/>
      <c r="O1878" s="5"/>
      <c r="P1878" s="5"/>
      <c r="Q1878" s="5"/>
      <c r="R1878" s="5"/>
      <c r="S1878" s="6"/>
      <c r="T1878" s="6"/>
      <c r="U1878" s="6"/>
      <c r="V1878" s="6"/>
      <c r="W1878" s="6"/>
      <c r="X1878" s="6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/>
      <c r="GU1878" s="4"/>
      <c r="GV1878" s="4"/>
      <c r="GW1878" s="4"/>
      <c r="GX1878" s="4"/>
      <c r="GY1878" s="4"/>
      <c r="GZ1878" s="4"/>
      <c r="HA1878" s="4"/>
      <c r="HB1878" s="4"/>
      <c r="HC1878" s="4"/>
      <c r="HD1878" s="4"/>
      <c r="HE1878" s="4"/>
      <c r="HF1878" s="4"/>
      <c r="HG1878" s="4"/>
      <c r="HH1878" s="4"/>
      <c r="HI1878" s="4"/>
      <c r="HJ1878" s="4"/>
      <c r="HK1878" s="4"/>
      <c r="HL1878" s="4"/>
      <c r="HM1878" s="4"/>
    </row>
    <row r="1879" spans="1:221" ht="20" customHeight="1">
      <c r="A1879" s="3"/>
      <c r="B1879" s="2"/>
      <c r="C1879" s="3"/>
      <c r="D1879" s="3"/>
      <c r="E1879" s="3"/>
      <c r="F1879" s="3"/>
      <c r="G1879" s="3"/>
      <c r="H1879" s="4"/>
      <c r="I1879" s="4"/>
      <c r="J1879" s="114"/>
      <c r="K1879" s="20"/>
      <c r="L1879" s="5"/>
      <c r="M1879" s="5"/>
      <c r="N1879" s="5"/>
      <c r="O1879" s="5"/>
      <c r="P1879" s="5"/>
      <c r="Q1879" s="5"/>
      <c r="R1879" s="5"/>
      <c r="S1879" s="6"/>
      <c r="T1879" s="6"/>
      <c r="U1879" s="6"/>
      <c r="V1879" s="6"/>
      <c r="W1879" s="6"/>
      <c r="X1879" s="6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  <c r="GQ1879" s="4"/>
      <c r="GR1879" s="4"/>
      <c r="GS1879" s="4"/>
      <c r="GT1879" s="4"/>
      <c r="GU1879" s="4"/>
      <c r="GV1879" s="4"/>
      <c r="GW1879" s="4"/>
      <c r="GX1879" s="4"/>
      <c r="GY1879" s="4"/>
      <c r="GZ1879" s="4"/>
      <c r="HA1879" s="4"/>
      <c r="HB1879" s="4"/>
      <c r="HC1879" s="4"/>
      <c r="HD1879" s="4"/>
      <c r="HE1879" s="4"/>
      <c r="HF1879" s="4"/>
      <c r="HG1879" s="4"/>
      <c r="HH1879" s="4"/>
      <c r="HI1879" s="4"/>
      <c r="HJ1879" s="4"/>
      <c r="HK1879" s="4"/>
      <c r="HL1879" s="4"/>
      <c r="HM1879" s="4"/>
    </row>
    <row r="1880" spans="1:221" ht="20" customHeight="1">
      <c r="A1880" s="3"/>
      <c r="B1880" s="2"/>
      <c r="C1880" s="3"/>
      <c r="D1880" s="3"/>
      <c r="E1880" s="3"/>
      <c r="F1880" s="3"/>
      <c r="G1880" s="3"/>
      <c r="H1880" s="4"/>
      <c r="I1880" s="4"/>
      <c r="J1880" s="114"/>
      <c r="K1880" s="20"/>
      <c r="L1880" s="5"/>
      <c r="M1880" s="5"/>
      <c r="N1880" s="5"/>
      <c r="O1880" s="5"/>
      <c r="P1880" s="5"/>
      <c r="Q1880" s="5"/>
      <c r="R1880" s="5"/>
      <c r="S1880" s="6"/>
      <c r="T1880" s="6"/>
      <c r="U1880" s="6"/>
      <c r="V1880" s="6"/>
      <c r="W1880" s="6"/>
      <c r="X1880" s="6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  <c r="GL1880" s="4"/>
      <c r="GM1880" s="4"/>
      <c r="GN1880" s="4"/>
      <c r="GO1880" s="4"/>
      <c r="GP1880" s="4"/>
      <c r="GQ1880" s="4"/>
      <c r="GR1880" s="4"/>
      <c r="GS1880" s="4"/>
      <c r="GT1880" s="4"/>
      <c r="GU1880" s="4"/>
      <c r="GV1880" s="4"/>
      <c r="GW1880" s="4"/>
      <c r="GX1880" s="4"/>
      <c r="GY1880" s="4"/>
      <c r="GZ1880" s="4"/>
      <c r="HA1880" s="4"/>
      <c r="HB1880" s="4"/>
      <c r="HC1880" s="4"/>
      <c r="HD1880" s="4"/>
      <c r="HE1880" s="4"/>
      <c r="HF1880" s="4"/>
      <c r="HG1880" s="4"/>
      <c r="HH1880" s="4"/>
      <c r="HI1880" s="4"/>
      <c r="HJ1880" s="4"/>
      <c r="HK1880" s="4"/>
      <c r="HL1880" s="4"/>
      <c r="HM1880" s="4"/>
    </row>
    <row r="1881" spans="1:221" ht="20" customHeight="1">
      <c r="A1881" s="3"/>
      <c r="B1881" s="2"/>
      <c r="C1881" s="3"/>
      <c r="D1881" s="3"/>
      <c r="E1881" s="3"/>
      <c r="F1881" s="3"/>
      <c r="G1881" s="3"/>
      <c r="H1881" s="4"/>
      <c r="I1881" s="4"/>
      <c r="J1881" s="114"/>
      <c r="K1881" s="20"/>
      <c r="L1881" s="5"/>
      <c r="M1881" s="5"/>
      <c r="N1881" s="5"/>
      <c r="O1881" s="5"/>
      <c r="P1881" s="5"/>
      <c r="Q1881" s="5"/>
      <c r="R1881" s="5"/>
      <c r="S1881" s="6"/>
      <c r="T1881" s="6"/>
      <c r="U1881" s="6"/>
      <c r="V1881" s="6"/>
      <c r="W1881" s="6"/>
      <c r="X1881" s="6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/>
      <c r="GW1881" s="4"/>
      <c r="GX1881" s="4"/>
      <c r="GY1881" s="4"/>
      <c r="GZ1881" s="4"/>
      <c r="HA1881" s="4"/>
      <c r="HB1881" s="4"/>
      <c r="HC1881" s="4"/>
      <c r="HD1881" s="4"/>
      <c r="HE1881" s="4"/>
      <c r="HF1881" s="4"/>
      <c r="HG1881" s="4"/>
      <c r="HH1881" s="4"/>
      <c r="HI1881" s="4"/>
      <c r="HJ1881" s="4"/>
      <c r="HK1881" s="4"/>
      <c r="HL1881" s="4"/>
      <c r="HM1881" s="4"/>
    </row>
    <row r="1882" spans="1:221" ht="20" customHeight="1">
      <c r="A1882" s="3"/>
      <c r="B1882" s="2"/>
      <c r="C1882" s="3"/>
      <c r="D1882" s="3"/>
      <c r="E1882" s="3"/>
      <c r="F1882" s="3"/>
      <c r="G1882" s="3"/>
      <c r="H1882" s="4"/>
      <c r="I1882" s="4"/>
      <c r="J1882" s="114"/>
      <c r="K1882" s="20"/>
      <c r="L1882" s="5"/>
      <c r="M1882" s="5"/>
      <c r="N1882" s="5"/>
      <c r="O1882" s="5"/>
      <c r="P1882" s="5"/>
      <c r="Q1882" s="5"/>
      <c r="R1882" s="5"/>
      <c r="S1882" s="6"/>
      <c r="T1882" s="6"/>
      <c r="U1882" s="6"/>
      <c r="V1882" s="6"/>
      <c r="W1882" s="6"/>
      <c r="X1882" s="6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/>
      <c r="HB1882" s="4"/>
      <c r="HC1882" s="4"/>
      <c r="HD1882" s="4"/>
      <c r="HE1882" s="4"/>
      <c r="HF1882" s="4"/>
      <c r="HG1882" s="4"/>
      <c r="HH1882" s="4"/>
      <c r="HI1882" s="4"/>
      <c r="HJ1882" s="4"/>
      <c r="HK1882" s="4"/>
      <c r="HL1882" s="4"/>
      <c r="HM1882" s="4"/>
    </row>
    <row r="1883" spans="1:221" ht="20" customHeight="1">
      <c r="A1883" s="3"/>
      <c r="B1883" s="2"/>
      <c r="C1883" s="3"/>
      <c r="D1883" s="3"/>
      <c r="E1883" s="3"/>
      <c r="F1883" s="3"/>
      <c r="G1883" s="3"/>
      <c r="H1883" s="4"/>
      <c r="I1883" s="4"/>
      <c r="J1883" s="114"/>
      <c r="K1883" s="20"/>
      <c r="L1883" s="5"/>
      <c r="M1883" s="5"/>
      <c r="N1883" s="5"/>
      <c r="O1883" s="5"/>
      <c r="P1883" s="5"/>
      <c r="Q1883" s="5"/>
      <c r="R1883" s="5"/>
      <c r="S1883" s="6"/>
      <c r="T1883" s="6"/>
      <c r="U1883" s="6"/>
      <c r="V1883" s="6"/>
      <c r="W1883" s="6"/>
      <c r="X1883" s="6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4"/>
      <c r="HE1883" s="4"/>
      <c r="HF1883" s="4"/>
      <c r="HG1883" s="4"/>
      <c r="HH1883" s="4"/>
      <c r="HI1883" s="4"/>
      <c r="HJ1883" s="4"/>
      <c r="HK1883" s="4"/>
      <c r="HL1883" s="4"/>
      <c r="HM1883" s="4"/>
    </row>
    <row r="1884" spans="1:221" ht="20" customHeight="1">
      <c r="A1884" s="3"/>
      <c r="B1884" s="2"/>
      <c r="C1884" s="3"/>
      <c r="D1884" s="3"/>
      <c r="E1884" s="3"/>
      <c r="F1884" s="3"/>
      <c r="G1884" s="3"/>
      <c r="H1884" s="4"/>
      <c r="I1884" s="4"/>
      <c r="J1884" s="114"/>
      <c r="K1884" s="20"/>
      <c r="L1884" s="5"/>
      <c r="M1884" s="5"/>
      <c r="N1884" s="5"/>
      <c r="O1884" s="5"/>
      <c r="P1884" s="5"/>
      <c r="Q1884" s="5"/>
      <c r="R1884" s="5"/>
      <c r="S1884" s="6"/>
      <c r="T1884" s="6"/>
      <c r="U1884" s="6"/>
      <c r="V1884" s="6"/>
      <c r="W1884" s="6"/>
      <c r="X1884" s="6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4"/>
      <c r="HE1884" s="4"/>
      <c r="HF1884" s="4"/>
      <c r="HG1884" s="4"/>
      <c r="HH1884" s="4"/>
      <c r="HI1884" s="4"/>
      <c r="HJ1884" s="4"/>
      <c r="HK1884" s="4"/>
      <c r="HL1884" s="4"/>
      <c r="HM1884" s="4"/>
    </row>
    <row r="1885" spans="1:221" ht="20" customHeight="1">
      <c r="A1885" s="3"/>
      <c r="B1885" s="2"/>
      <c r="C1885" s="3"/>
      <c r="D1885" s="3"/>
      <c r="E1885" s="3"/>
      <c r="F1885" s="3"/>
      <c r="G1885" s="3"/>
      <c r="H1885" s="4"/>
      <c r="I1885" s="4"/>
      <c r="J1885" s="114"/>
      <c r="K1885" s="20"/>
      <c r="L1885" s="5"/>
      <c r="M1885" s="5"/>
      <c r="N1885" s="5"/>
      <c r="O1885" s="5"/>
      <c r="P1885" s="5"/>
      <c r="Q1885" s="5"/>
      <c r="R1885" s="5"/>
      <c r="S1885" s="6"/>
      <c r="T1885" s="6"/>
      <c r="U1885" s="6"/>
      <c r="V1885" s="6"/>
      <c r="W1885" s="6"/>
      <c r="X1885" s="6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  <c r="GQ1885" s="4"/>
      <c r="GR1885" s="4"/>
      <c r="GS1885" s="4"/>
      <c r="GT1885" s="4"/>
      <c r="GU1885" s="4"/>
      <c r="GV1885" s="4"/>
      <c r="GW1885" s="4"/>
      <c r="GX1885" s="4"/>
      <c r="GY1885" s="4"/>
      <c r="GZ1885" s="4"/>
      <c r="HA1885" s="4"/>
      <c r="HB1885" s="4"/>
      <c r="HC1885" s="4"/>
      <c r="HD1885" s="4"/>
      <c r="HE1885" s="4"/>
      <c r="HF1885" s="4"/>
      <c r="HG1885" s="4"/>
      <c r="HH1885" s="4"/>
      <c r="HI1885" s="4"/>
      <c r="HJ1885" s="4"/>
      <c r="HK1885" s="4"/>
      <c r="HL1885" s="4"/>
      <c r="HM1885" s="4"/>
    </row>
    <row r="1886" spans="1:221" ht="20" customHeight="1">
      <c r="A1886" s="3"/>
      <c r="B1886" s="2"/>
      <c r="C1886" s="3"/>
      <c r="D1886" s="3"/>
      <c r="E1886" s="3"/>
      <c r="F1886" s="3"/>
      <c r="G1886" s="3"/>
      <c r="H1886" s="4"/>
      <c r="I1886" s="4"/>
      <c r="J1886" s="114"/>
      <c r="K1886" s="20"/>
      <c r="L1886" s="5"/>
      <c r="M1886" s="5"/>
      <c r="N1886" s="5"/>
      <c r="O1886" s="5"/>
      <c r="P1886" s="5"/>
      <c r="Q1886" s="5"/>
      <c r="R1886" s="5"/>
      <c r="S1886" s="6"/>
      <c r="T1886" s="6"/>
      <c r="U1886" s="6"/>
      <c r="V1886" s="6"/>
      <c r="W1886" s="6"/>
      <c r="X1886" s="6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  <c r="GQ1886" s="4"/>
      <c r="GR1886" s="4"/>
      <c r="GS1886" s="4"/>
      <c r="GT1886" s="4"/>
      <c r="GU1886" s="4"/>
      <c r="GV1886" s="4"/>
      <c r="GW1886" s="4"/>
      <c r="GX1886" s="4"/>
      <c r="GY1886" s="4"/>
      <c r="GZ1886" s="4"/>
      <c r="HA1886" s="4"/>
      <c r="HB1886" s="4"/>
      <c r="HC1886" s="4"/>
      <c r="HD1886" s="4"/>
      <c r="HE1886" s="4"/>
      <c r="HF1886" s="4"/>
      <c r="HG1886" s="4"/>
      <c r="HH1886" s="4"/>
      <c r="HI1886" s="4"/>
      <c r="HJ1886" s="4"/>
      <c r="HK1886" s="4"/>
      <c r="HL1886" s="4"/>
      <c r="HM1886" s="4"/>
    </row>
    <row r="1887" spans="1:221" ht="20" customHeight="1">
      <c r="A1887" s="3"/>
      <c r="B1887" s="2"/>
      <c r="C1887" s="3"/>
      <c r="D1887" s="3"/>
      <c r="E1887" s="3"/>
      <c r="F1887" s="3"/>
      <c r="G1887" s="3"/>
      <c r="H1887" s="4"/>
      <c r="I1887" s="4"/>
      <c r="J1887" s="114"/>
      <c r="K1887" s="20"/>
      <c r="L1887" s="5"/>
      <c r="M1887" s="5"/>
      <c r="N1887" s="5"/>
      <c r="O1887" s="5"/>
      <c r="P1887" s="5"/>
      <c r="Q1887" s="5"/>
      <c r="R1887" s="5"/>
      <c r="S1887" s="6"/>
      <c r="T1887" s="6"/>
      <c r="U1887" s="6"/>
      <c r="V1887" s="6"/>
      <c r="W1887" s="6"/>
      <c r="X1887" s="6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/>
      <c r="GN1887" s="4"/>
      <c r="GO1887" s="4"/>
      <c r="GP1887" s="4"/>
      <c r="GQ1887" s="4"/>
      <c r="GR1887" s="4"/>
      <c r="GS1887" s="4"/>
      <c r="GT1887" s="4"/>
      <c r="GU1887" s="4"/>
      <c r="GV1887" s="4"/>
      <c r="GW1887" s="4"/>
      <c r="GX1887" s="4"/>
      <c r="GY1887" s="4"/>
      <c r="GZ1887" s="4"/>
      <c r="HA1887" s="4"/>
      <c r="HB1887" s="4"/>
      <c r="HC1887" s="4"/>
      <c r="HD1887" s="4"/>
      <c r="HE1887" s="4"/>
      <c r="HF1887" s="4"/>
      <c r="HG1887" s="4"/>
      <c r="HH1887" s="4"/>
      <c r="HI1887" s="4"/>
      <c r="HJ1887" s="4"/>
      <c r="HK1887" s="4"/>
      <c r="HL1887" s="4"/>
      <c r="HM1887" s="4"/>
    </row>
    <row r="1888" spans="1:221" ht="20" customHeight="1">
      <c r="A1888" s="3"/>
      <c r="B1888" s="2"/>
      <c r="C1888" s="3"/>
      <c r="D1888" s="3"/>
      <c r="E1888" s="3"/>
      <c r="F1888" s="3"/>
      <c r="G1888" s="3"/>
      <c r="H1888" s="4"/>
      <c r="I1888" s="4"/>
      <c r="J1888" s="114"/>
      <c r="K1888" s="20"/>
      <c r="L1888" s="5"/>
      <c r="M1888" s="5"/>
      <c r="N1888" s="5"/>
      <c r="O1888" s="5"/>
      <c r="P1888" s="5"/>
      <c r="Q1888" s="5"/>
      <c r="R1888" s="5"/>
      <c r="S1888" s="6"/>
      <c r="T1888" s="6"/>
      <c r="U1888" s="6"/>
      <c r="V1888" s="6"/>
      <c r="W1888" s="6"/>
      <c r="X1888" s="6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  <c r="GQ1888" s="4"/>
      <c r="GR1888" s="4"/>
      <c r="GS1888" s="4"/>
      <c r="GT1888" s="4"/>
      <c r="GU1888" s="4"/>
      <c r="GV1888" s="4"/>
      <c r="GW1888" s="4"/>
      <c r="GX1888" s="4"/>
      <c r="GY1888" s="4"/>
      <c r="GZ1888" s="4"/>
      <c r="HA1888" s="4"/>
      <c r="HB1888" s="4"/>
      <c r="HC1888" s="4"/>
      <c r="HD1888" s="4"/>
      <c r="HE1888" s="4"/>
      <c r="HF1888" s="4"/>
      <c r="HG1888" s="4"/>
      <c r="HH1888" s="4"/>
      <c r="HI1888" s="4"/>
      <c r="HJ1888" s="4"/>
      <c r="HK1888" s="4"/>
      <c r="HL1888" s="4"/>
      <c r="HM1888" s="4"/>
    </row>
    <row r="1889" spans="1:221" ht="20" customHeight="1">
      <c r="A1889" s="3"/>
      <c r="B1889" s="2"/>
      <c r="C1889" s="3"/>
      <c r="D1889" s="3"/>
      <c r="E1889" s="3"/>
      <c r="F1889" s="3"/>
      <c r="G1889" s="3"/>
      <c r="H1889" s="4"/>
      <c r="I1889" s="4"/>
      <c r="J1889" s="114"/>
      <c r="K1889" s="20"/>
      <c r="L1889" s="5"/>
      <c r="M1889" s="5"/>
      <c r="N1889" s="5"/>
      <c r="O1889" s="5"/>
      <c r="P1889" s="5"/>
      <c r="Q1889" s="5"/>
      <c r="R1889" s="5"/>
      <c r="S1889" s="6"/>
      <c r="T1889" s="6"/>
      <c r="U1889" s="6"/>
      <c r="V1889" s="6"/>
      <c r="W1889" s="6"/>
      <c r="X1889" s="6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/>
      <c r="GN1889" s="4"/>
      <c r="GO1889" s="4"/>
      <c r="GP1889" s="4"/>
      <c r="GQ1889" s="4"/>
      <c r="GR1889" s="4"/>
      <c r="GS1889" s="4"/>
      <c r="GT1889" s="4"/>
      <c r="GU1889" s="4"/>
      <c r="GV1889" s="4"/>
      <c r="GW1889" s="4"/>
      <c r="GX1889" s="4"/>
      <c r="GY1889" s="4"/>
      <c r="GZ1889" s="4"/>
      <c r="HA1889" s="4"/>
      <c r="HB1889" s="4"/>
      <c r="HC1889" s="4"/>
      <c r="HD1889" s="4"/>
      <c r="HE1889" s="4"/>
      <c r="HF1889" s="4"/>
      <c r="HG1889" s="4"/>
      <c r="HH1889" s="4"/>
      <c r="HI1889" s="4"/>
      <c r="HJ1889" s="4"/>
      <c r="HK1889" s="4"/>
      <c r="HL1889" s="4"/>
      <c r="HM1889" s="4"/>
    </row>
    <row r="1890" spans="1:221" ht="20" customHeight="1">
      <c r="A1890" s="3"/>
      <c r="B1890" s="2"/>
      <c r="C1890" s="3"/>
      <c r="D1890" s="3"/>
      <c r="E1890" s="3"/>
      <c r="F1890" s="3"/>
      <c r="G1890" s="3"/>
      <c r="H1890" s="4"/>
      <c r="I1890" s="4"/>
      <c r="J1890" s="114"/>
      <c r="K1890" s="20"/>
      <c r="L1890" s="5"/>
      <c r="M1890" s="5"/>
      <c r="N1890" s="5"/>
      <c r="O1890" s="5"/>
      <c r="P1890" s="5"/>
      <c r="Q1890" s="5"/>
      <c r="R1890" s="5"/>
      <c r="S1890" s="6"/>
      <c r="T1890" s="6"/>
      <c r="U1890" s="6"/>
      <c r="V1890" s="6"/>
      <c r="W1890" s="6"/>
      <c r="X1890" s="6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4"/>
      <c r="HE1890" s="4"/>
      <c r="HF1890" s="4"/>
      <c r="HG1890" s="4"/>
      <c r="HH1890" s="4"/>
      <c r="HI1890" s="4"/>
      <c r="HJ1890" s="4"/>
      <c r="HK1890" s="4"/>
      <c r="HL1890" s="4"/>
      <c r="HM1890" s="4"/>
    </row>
    <row r="1891" spans="1:221" ht="20" customHeight="1">
      <c r="A1891" s="3"/>
      <c r="B1891" s="2"/>
      <c r="C1891" s="3"/>
      <c r="D1891" s="3"/>
      <c r="E1891" s="3"/>
      <c r="F1891" s="3"/>
      <c r="G1891" s="3"/>
      <c r="H1891" s="4"/>
      <c r="I1891" s="4"/>
      <c r="J1891" s="114"/>
      <c r="K1891" s="20"/>
      <c r="L1891" s="5"/>
      <c r="M1891" s="5"/>
      <c r="N1891" s="5"/>
      <c r="O1891" s="5"/>
      <c r="P1891" s="5"/>
      <c r="Q1891" s="5"/>
      <c r="R1891" s="5"/>
      <c r="S1891" s="6"/>
      <c r="T1891" s="6"/>
      <c r="U1891" s="6"/>
      <c r="V1891" s="6"/>
      <c r="W1891" s="6"/>
      <c r="X1891" s="6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4"/>
      <c r="HE1891" s="4"/>
      <c r="HF1891" s="4"/>
      <c r="HG1891" s="4"/>
      <c r="HH1891" s="4"/>
      <c r="HI1891" s="4"/>
      <c r="HJ1891" s="4"/>
      <c r="HK1891" s="4"/>
      <c r="HL1891" s="4"/>
      <c r="HM1891" s="4"/>
    </row>
    <row r="1892" spans="1:221" ht="20" customHeight="1">
      <c r="A1892" s="3"/>
      <c r="B1892" s="2"/>
      <c r="C1892" s="3"/>
      <c r="D1892" s="3"/>
      <c r="E1892" s="3"/>
      <c r="F1892" s="3"/>
      <c r="G1892" s="3"/>
      <c r="H1892" s="4"/>
      <c r="I1892" s="4"/>
      <c r="J1892" s="114"/>
      <c r="K1892" s="20"/>
      <c r="L1892" s="5"/>
      <c r="M1892" s="5"/>
      <c r="N1892" s="5"/>
      <c r="O1892" s="5"/>
      <c r="P1892" s="5"/>
      <c r="Q1892" s="5"/>
      <c r="R1892" s="5"/>
      <c r="S1892" s="6"/>
      <c r="T1892" s="6"/>
      <c r="U1892" s="6"/>
      <c r="V1892" s="6"/>
      <c r="W1892" s="6"/>
      <c r="X1892" s="6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/>
      <c r="GV1892" s="4"/>
      <c r="GW1892" s="4"/>
      <c r="GX1892" s="4"/>
      <c r="GY1892" s="4"/>
      <c r="GZ1892" s="4"/>
      <c r="HA1892" s="4"/>
      <c r="HB1892" s="4"/>
      <c r="HC1892" s="4"/>
      <c r="HD1892" s="4"/>
      <c r="HE1892" s="4"/>
      <c r="HF1892" s="4"/>
      <c r="HG1892" s="4"/>
      <c r="HH1892" s="4"/>
      <c r="HI1892" s="4"/>
      <c r="HJ1892" s="4"/>
      <c r="HK1892" s="4"/>
      <c r="HL1892" s="4"/>
      <c r="HM1892" s="4"/>
    </row>
    <row r="1893" spans="1:221" ht="20" customHeight="1">
      <c r="A1893" s="3"/>
      <c r="B1893" s="2"/>
      <c r="C1893" s="3"/>
      <c r="D1893" s="3"/>
      <c r="E1893" s="3"/>
      <c r="F1893" s="3"/>
      <c r="G1893" s="3"/>
      <c r="H1893" s="4"/>
      <c r="I1893" s="4"/>
      <c r="J1893" s="114"/>
      <c r="K1893" s="20"/>
      <c r="L1893" s="5"/>
      <c r="M1893" s="5"/>
      <c r="N1893" s="5"/>
      <c r="O1893" s="5"/>
      <c r="P1893" s="5"/>
      <c r="Q1893" s="5"/>
      <c r="R1893" s="5"/>
      <c r="S1893" s="6"/>
      <c r="T1893" s="6"/>
      <c r="U1893" s="6"/>
      <c r="V1893" s="6"/>
      <c r="W1893" s="6"/>
      <c r="X1893" s="6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4"/>
      <c r="HE1893" s="4"/>
      <c r="HF1893" s="4"/>
      <c r="HG1893" s="4"/>
      <c r="HH1893" s="4"/>
      <c r="HI1893" s="4"/>
      <c r="HJ1893" s="4"/>
      <c r="HK1893" s="4"/>
      <c r="HL1893" s="4"/>
      <c r="HM1893" s="4"/>
    </row>
    <row r="1894" spans="1:221" ht="20" customHeight="1">
      <c r="A1894" s="3"/>
      <c r="B1894" s="2"/>
      <c r="C1894" s="3"/>
      <c r="D1894" s="3"/>
      <c r="E1894" s="3"/>
      <c r="F1894" s="3"/>
      <c r="G1894" s="3"/>
      <c r="H1894" s="4"/>
      <c r="I1894" s="4"/>
      <c r="J1894" s="114"/>
      <c r="K1894" s="20"/>
      <c r="L1894" s="5"/>
      <c r="M1894" s="5"/>
      <c r="N1894" s="5"/>
      <c r="O1894" s="5"/>
      <c r="P1894" s="5"/>
      <c r="Q1894" s="5"/>
      <c r="R1894" s="5"/>
      <c r="S1894" s="6"/>
      <c r="T1894" s="6"/>
      <c r="U1894" s="6"/>
      <c r="V1894" s="6"/>
      <c r="W1894" s="6"/>
      <c r="X1894" s="6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/>
      <c r="HD1894" s="4"/>
      <c r="HE1894" s="4"/>
      <c r="HF1894" s="4"/>
      <c r="HG1894" s="4"/>
      <c r="HH1894" s="4"/>
      <c r="HI1894" s="4"/>
      <c r="HJ1894" s="4"/>
      <c r="HK1894" s="4"/>
      <c r="HL1894" s="4"/>
      <c r="HM1894" s="4"/>
    </row>
    <row r="1895" spans="1:221" ht="20" customHeight="1">
      <c r="A1895" s="3"/>
      <c r="B1895" s="2"/>
      <c r="C1895" s="3"/>
      <c r="D1895" s="3"/>
      <c r="E1895" s="3"/>
      <c r="F1895" s="3"/>
      <c r="G1895" s="3"/>
      <c r="H1895" s="4"/>
      <c r="I1895" s="4"/>
      <c r="J1895" s="114"/>
      <c r="K1895" s="20"/>
      <c r="L1895" s="5"/>
      <c r="M1895" s="5"/>
      <c r="N1895" s="5"/>
      <c r="O1895" s="5"/>
      <c r="P1895" s="5"/>
      <c r="Q1895" s="5"/>
      <c r="R1895" s="5"/>
      <c r="S1895" s="6"/>
      <c r="T1895" s="6"/>
      <c r="U1895" s="6"/>
      <c r="V1895" s="6"/>
      <c r="W1895" s="6"/>
      <c r="X1895" s="6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/>
      <c r="GV1895" s="4"/>
      <c r="GW1895" s="4"/>
      <c r="GX1895" s="4"/>
      <c r="GY1895" s="4"/>
      <c r="GZ1895" s="4"/>
      <c r="HA1895" s="4"/>
      <c r="HB1895" s="4"/>
      <c r="HC1895" s="4"/>
      <c r="HD1895" s="4"/>
      <c r="HE1895" s="4"/>
      <c r="HF1895" s="4"/>
      <c r="HG1895" s="4"/>
      <c r="HH1895" s="4"/>
      <c r="HI1895" s="4"/>
      <c r="HJ1895" s="4"/>
      <c r="HK1895" s="4"/>
      <c r="HL1895" s="4"/>
      <c r="HM1895" s="4"/>
    </row>
    <row r="1896" spans="1:221" ht="20" customHeight="1">
      <c r="A1896" s="3"/>
      <c r="B1896" s="2"/>
      <c r="C1896" s="3"/>
      <c r="D1896" s="3"/>
      <c r="E1896" s="3"/>
      <c r="F1896" s="3"/>
      <c r="G1896" s="3"/>
      <c r="H1896" s="4"/>
      <c r="I1896" s="4"/>
      <c r="J1896" s="114"/>
      <c r="K1896" s="20"/>
      <c r="L1896" s="5"/>
      <c r="M1896" s="5"/>
      <c r="N1896" s="5"/>
      <c r="O1896" s="5"/>
      <c r="P1896" s="5"/>
      <c r="Q1896" s="5"/>
      <c r="R1896" s="5"/>
      <c r="S1896" s="6"/>
      <c r="T1896" s="6"/>
      <c r="U1896" s="6"/>
      <c r="V1896" s="6"/>
      <c r="W1896" s="6"/>
      <c r="X1896" s="6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  <c r="GI1896" s="4"/>
      <c r="GJ1896" s="4"/>
      <c r="GK1896" s="4"/>
      <c r="GL1896" s="4"/>
      <c r="GM1896" s="4"/>
      <c r="GN1896" s="4"/>
      <c r="GO1896" s="4"/>
      <c r="GP1896" s="4"/>
      <c r="GQ1896" s="4"/>
      <c r="GR1896" s="4"/>
      <c r="GS1896" s="4"/>
      <c r="GT1896" s="4"/>
      <c r="GU1896" s="4"/>
      <c r="GV1896" s="4"/>
      <c r="GW1896" s="4"/>
      <c r="GX1896" s="4"/>
      <c r="GY1896" s="4"/>
      <c r="GZ1896" s="4"/>
      <c r="HA1896" s="4"/>
      <c r="HB1896" s="4"/>
      <c r="HC1896" s="4"/>
      <c r="HD1896" s="4"/>
      <c r="HE1896" s="4"/>
      <c r="HF1896" s="4"/>
      <c r="HG1896" s="4"/>
      <c r="HH1896" s="4"/>
      <c r="HI1896" s="4"/>
      <c r="HJ1896" s="4"/>
      <c r="HK1896" s="4"/>
      <c r="HL1896" s="4"/>
      <c r="HM1896" s="4"/>
    </row>
    <row r="1897" spans="1:221" ht="20" customHeight="1">
      <c r="A1897" s="3"/>
      <c r="B1897" s="2"/>
      <c r="C1897" s="3"/>
      <c r="D1897" s="3"/>
      <c r="E1897" s="3"/>
      <c r="F1897" s="3"/>
      <c r="G1897" s="3"/>
      <c r="H1897" s="4"/>
      <c r="I1897" s="4"/>
      <c r="J1897" s="114"/>
      <c r="K1897" s="20"/>
      <c r="L1897" s="5"/>
      <c r="M1897" s="5"/>
      <c r="N1897" s="5"/>
      <c r="O1897" s="5"/>
      <c r="P1897" s="5"/>
      <c r="Q1897" s="5"/>
      <c r="R1897" s="5"/>
      <c r="S1897" s="6"/>
      <c r="T1897" s="6"/>
      <c r="U1897" s="6"/>
      <c r="V1897" s="6"/>
      <c r="W1897" s="6"/>
      <c r="X1897" s="6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/>
      <c r="GN1897" s="4"/>
      <c r="GO1897" s="4"/>
      <c r="GP1897" s="4"/>
      <c r="GQ1897" s="4"/>
      <c r="GR1897" s="4"/>
      <c r="GS1897" s="4"/>
      <c r="GT1897" s="4"/>
      <c r="GU1897" s="4"/>
      <c r="GV1897" s="4"/>
      <c r="GW1897" s="4"/>
      <c r="GX1897" s="4"/>
      <c r="GY1897" s="4"/>
      <c r="GZ1897" s="4"/>
      <c r="HA1897" s="4"/>
      <c r="HB1897" s="4"/>
      <c r="HC1897" s="4"/>
      <c r="HD1897" s="4"/>
      <c r="HE1897" s="4"/>
      <c r="HF1897" s="4"/>
      <c r="HG1897" s="4"/>
      <c r="HH1897" s="4"/>
      <c r="HI1897" s="4"/>
      <c r="HJ1897" s="4"/>
      <c r="HK1897" s="4"/>
      <c r="HL1897" s="4"/>
      <c r="HM1897" s="4"/>
    </row>
    <row r="1898" spans="1:221" ht="20" customHeight="1">
      <c r="A1898" s="3"/>
      <c r="B1898" s="2"/>
      <c r="C1898" s="3"/>
      <c r="D1898" s="3"/>
      <c r="E1898" s="3"/>
      <c r="F1898" s="3"/>
      <c r="G1898" s="3"/>
      <c r="H1898" s="4"/>
      <c r="I1898" s="4"/>
      <c r="J1898" s="114"/>
      <c r="K1898" s="20"/>
      <c r="L1898" s="5"/>
      <c r="M1898" s="5"/>
      <c r="N1898" s="5"/>
      <c r="O1898" s="5"/>
      <c r="P1898" s="5"/>
      <c r="Q1898" s="5"/>
      <c r="R1898" s="5"/>
      <c r="S1898" s="6"/>
      <c r="T1898" s="6"/>
      <c r="U1898" s="6"/>
      <c r="V1898" s="6"/>
      <c r="W1898" s="6"/>
      <c r="X1898" s="6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/>
      <c r="GN1898" s="4"/>
      <c r="GO1898" s="4"/>
      <c r="GP1898" s="4"/>
      <c r="GQ1898" s="4"/>
      <c r="GR1898" s="4"/>
      <c r="GS1898" s="4"/>
      <c r="GT1898" s="4"/>
      <c r="GU1898" s="4"/>
      <c r="GV1898" s="4"/>
      <c r="GW1898" s="4"/>
      <c r="GX1898" s="4"/>
      <c r="GY1898" s="4"/>
      <c r="GZ1898" s="4"/>
      <c r="HA1898" s="4"/>
      <c r="HB1898" s="4"/>
      <c r="HC1898" s="4"/>
      <c r="HD1898" s="4"/>
      <c r="HE1898" s="4"/>
      <c r="HF1898" s="4"/>
      <c r="HG1898" s="4"/>
      <c r="HH1898" s="4"/>
      <c r="HI1898" s="4"/>
      <c r="HJ1898" s="4"/>
      <c r="HK1898" s="4"/>
      <c r="HL1898" s="4"/>
      <c r="HM1898" s="4"/>
    </row>
    <row r="1899" spans="1:221" ht="20" customHeight="1">
      <c r="A1899" s="3"/>
      <c r="B1899" s="2"/>
      <c r="C1899" s="3"/>
      <c r="D1899" s="3"/>
      <c r="E1899" s="3"/>
      <c r="F1899" s="3"/>
      <c r="G1899" s="3"/>
      <c r="H1899" s="4"/>
      <c r="I1899" s="4"/>
      <c r="J1899" s="114"/>
      <c r="K1899" s="20"/>
      <c r="L1899" s="5"/>
      <c r="M1899" s="5"/>
      <c r="N1899" s="5"/>
      <c r="O1899" s="5"/>
      <c r="P1899" s="5"/>
      <c r="Q1899" s="5"/>
      <c r="R1899" s="5"/>
      <c r="S1899" s="6"/>
      <c r="T1899" s="6"/>
      <c r="U1899" s="6"/>
      <c r="V1899" s="6"/>
      <c r="W1899" s="6"/>
      <c r="X1899" s="6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  <c r="GQ1899" s="4"/>
      <c r="GR1899" s="4"/>
      <c r="GS1899" s="4"/>
      <c r="GT1899" s="4"/>
      <c r="GU1899" s="4"/>
      <c r="GV1899" s="4"/>
      <c r="GW1899" s="4"/>
      <c r="GX1899" s="4"/>
      <c r="GY1899" s="4"/>
      <c r="GZ1899" s="4"/>
      <c r="HA1899" s="4"/>
      <c r="HB1899" s="4"/>
      <c r="HC1899" s="4"/>
      <c r="HD1899" s="4"/>
      <c r="HE1899" s="4"/>
      <c r="HF1899" s="4"/>
      <c r="HG1899" s="4"/>
      <c r="HH1899" s="4"/>
      <c r="HI1899" s="4"/>
      <c r="HJ1899" s="4"/>
      <c r="HK1899" s="4"/>
      <c r="HL1899" s="4"/>
      <c r="HM1899" s="4"/>
    </row>
    <row r="1900" spans="1:221" ht="20" customHeight="1">
      <c r="A1900" s="3"/>
      <c r="B1900" s="2"/>
      <c r="C1900" s="3"/>
      <c r="D1900" s="3"/>
      <c r="E1900" s="3"/>
      <c r="F1900" s="3"/>
      <c r="G1900" s="3"/>
      <c r="H1900" s="4"/>
      <c r="I1900" s="4"/>
      <c r="J1900" s="114"/>
      <c r="K1900" s="20"/>
      <c r="L1900" s="5"/>
      <c r="M1900" s="5"/>
      <c r="N1900" s="5"/>
      <c r="O1900" s="5"/>
      <c r="P1900" s="5"/>
      <c r="Q1900" s="5"/>
      <c r="R1900" s="5"/>
      <c r="S1900" s="6"/>
      <c r="T1900" s="6"/>
      <c r="U1900" s="6"/>
      <c r="V1900" s="6"/>
      <c r="W1900" s="6"/>
      <c r="X1900" s="6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4"/>
      <c r="GS1900" s="4"/>
      <c r="GT1900" s="4"/>
      <c r="GU1900" s="4"/>
      <c r="GV1900" s="4"/>
      <c r="GW1900" s="4"/>
      <c r="GX1900" s="4"/>
      <c r="GY1900" s="4"/>
      <c r="GZ1900" s="4"/>
      <c r="HA1900" s="4"/>
      <c r="HB1900" s="4"/>
      <c r="HC1900" s="4"/>
      <c r="HD1900" s="4"/>
      <c r="HE1900" s="4"/>
      <c r="HF1900" s="4"/>
      <c r="HG1900" s="4"/>
      <c r="HH1900" s="4"/>
      <c r="HI1900" s="4"/>
      <c r="HJ1900" s="4"/>
      <c r="HK1900" s="4"/>
      <c r="HL1900" s="4"/>
      <c r="HM1900" s="4"/>
    </row>
    <row r="1901" spans="1:221" ht="20" customHeight="1">
      <c r="A1901" s="3"/>
      <c r="B1901" s="2"/>
      <c r="C1901" s="3"/>
      <c r="D1901" s="3"/>
      <c r="E1901" s="3"/>
      <c r="F1901" s="3"/>
      <c r="G1901" s="3"/>
      <c r="H1901" s="4"/>
      <c r="I1901" s="4"/>
      <c r="J1901" s="114"/>
      <c r="K1901" s="20"/>
      <c r="L1901" s="5"/>
      <c r="M1901" s="5"/>
      <c r="N1901" s="5"/>
      <c r="O1901" s="5"/>
      <c r="P1901" s="5"/>
      <c r="Q1901" s="5"/>
      <c r="R1901" s="5"/>
      <c r="S1901" s="6"/>
      <c r="T1901" s="6"/>
      <c r="U1901" s="6"/>
      <c r="V1901" s="6"/>
      <c r="W1901" s="6"/>
      <c r="X1901" s="6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  <c r="HF1901" s="4"/>
      <c r="HG1901" s="4"/>
      <c r="HH1901" s="4"/>
      <c r="HI1901" s="4"/>
      <c r="HJ1901" s="4"/>
      <c r="HK1901" s="4"/>
      <c r="HL1901" s="4"/>
      <c r="HM1901" s="4"/>
    </row>
    <row r="1902" spans="1:221" ht="20" customHeight="1">
      <c r="A1902" s="3"/>
      <c r="B1902" s="2"/>
      <c r="C1902" s="3"/>
      <c r="D1902" s="3"/>
      <c r="E1902" s="3"/>
      <c r="F1902" s="3"/>
      <c r="G1902" s="3"/>
      <c r="H1902" s="4"/>
      <c r="I1902" s="4"/>
      <c r="J1902" s="114"/>
      <c r="K1902" s="20"/>
      <c r="L1902" s="5"/>
      <c r="M1902" s="5"/>
      <c r="N1902" s="5"/>
      <c r="O1902" s="5"/>
      <c r="P1902" s="5"/>
      <c r="Q1902" s="5"/>
      <c r="R1902" s="5"/>
      <c r="S1902" s="6"/>
      <c r="T1902" s="6"/>
      <c r="U1902" s="6"/>
      <c r="V1902" s="6"/>
      <c r="W1902" s="6"/>
      <c r="X1902" s="6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/>
      <c r="GK1902" s="4"/>
      <c r="GL1902" s="4"/>
      <c r="GM1902" s="4"/>
      <c r="GN1902" s="4"/>
      <c r="GO1902" s="4"/>
      <c r="GP1902" s="4"/>
      <c r="GQ1902" s="4"/>
      <c r="GR1902" s="4"/>
      <c r="GS1902" s="4"/>
      <c r="GT1902" s="4"/>
      <c r="GU1902" s="4"/>
      <c r="GV1902" s="4"/>
      <c r="GW1902" s="4"/>
      <c r="GX1902" s="4"/>
      <c r="GY1902" s="4"/>
      <c r="GZ1902" s="4"/>
      <c r="HA1902" s="4"/>
      <c r="HB1902" s="4"/>
      <c r="HC1902" s="4"/>
      <c r="HD1902" s="4"/>
      <c r="HE1902" s="4"/>
      <c r="HF1902" s="4"/>
      <c r="HG1902" s="4"/>
      <c r="HH1902" s="4"/>
      <c r="HI1902" s="4"/>
      <c r="HJ1902" s="4"/>
      <c r="HK1902" s="4"/>
      <c r="HL1902" s="4"/>
      <c r="HM1902" s="4"/>
    </row>
    <row r="1903" spans="1:221" ht="20" customHeight="1">
      <c r="A1903" s="3"/>
      <c r="B1903" s="2"/>
      <c r="C1903" s="3"/>
      <c r="D1903" s="3"/>
      <c r="E1903" s="3"/>
      <c r="F1903" s="3"/>
      <c r="G1903" s="3"/>
      <c r="H1903" s="4"/>
      <c r="I1903" s="4"/>
      <c r="J1903" s="114"/>
      <c r="K1903" s="20"/>
      <c r="L1903" s="5"/>
      <c r="M1903" s="5"/>
      <c r="N1903" s="5"/>
      <c r="O1903" s="5"/>
      <c r="P1903" s="5"/>
      <c r="Q1903" s="5"/>
      <c r="R1903" s="5"/>
      <c r="S1903" s="6"/>
      <c r="T1903" s="6"/>
      <c r="U1903" s="6"/>
      <c r="V1903" s="6"/>
      <c r="W1903" s="6"/>
      <c r="X1903" s="6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  <c r="GQ1903" s="4"/>
      <c r="GR1903" s="4"/>
      <c r="GS1903" s="4"/>
      <c r="GT1903" s="4"/>
      <c r="GU1903" s="4"/>
      <c r="GV1903" s="4"/>
      <c r="GW1903" s="4"/>
      <c r="GX1903" s="4"/>
      <c r="GY1903" s="4"/>
      <c r="GZ1903" s="4"/>
      <c r="HA1903" s="4"/>
      <c r="HB1903" s="4"/>
      <c r="HC1903" s="4"/>
      <c r="HD1903" s="4"/>
      <c r="HE1903" s="4"/>
      <c r="HF1903" s="4"/>
      <c r="HG1903" s="4"/>
      <c r="HH1903" s="4"/>
      <c r="HI1903" s="4"/>
      <c r="HJ1903" s="4"/>
      <c r="HK1903" s="4"/>
      <c r="HL1903" s="4"/>
      <c r="HM1903" s="4"/>
    </row>
    <row r="1904" spans="1:221" ht="20" customHeight="1">
      <c r="A1904" s="3"/>
      <c r="B1904" s="2"/>
      <c r="C1904" s="3"/>
      <c r="D1904" s="3"/>
      <c r="E1904" s="3"/>
      <c r="F1904" s="3"/>
      <c r="G1904" s="3"/>
      <c r="H1904" s="4"/>
      <c r="I1904" s="4"/>
      <c r="J1904" s="114"/>
      <c r="K1904" s="20"/>
      <c r="L1904" s="5"/>
      <c r="M1904" s="5"/>
      <c r="N1904" s="5"/>
      <c r="O1904" s="5"/>
      <c r="P1904" s="5"/>
      <c r="Q1904" s="5"/>
      <c r="R1904" s="5"/>
      <c r="S1904" s="6"/>
      <c r="T1904" s="6"/>
      <c r="U1904" s="6"/>
      <c r="V1904" s="6"/>
      <c r="W1904" s="6"/>
      <c r="X1904" s="6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  <c r="GQ1904" s="4"/>
      <c r="GR1904" s="4"/>
      <c r="GS1904" s="4"/>
      <c r="GT1904" s="4"/>
      <c r="GU1904" s="4"/>
      <c r="GV1904" s="4"/>
      <c r="GW1904" s="4"/>
      <c r="GX1904" s="4"/>
      <c r="GY1904" s="4"/>
      <c r="GZ1904" s="4"/>
      <c r="HA1904" s="4"/>
      <c r="HB1904" s="4"/>
      <c r="HC1904" s="4"/>
      <c r="HD1904" s="4"/>
      <c r="HE1904" s="4"/>
      <c r="HF1904" s="4"/>
      <c r="HG1904" s="4"/>
      <c r="HH1904" s="4"/>
      <c r="HI1904" s="4"/>
      <c r="HJ1904" s="4"/>
      <c r="HK1904" s="4"/>
      <c r="HL1904" s="4"/>
      <c r="HM1904" s="4"/>
    </row>
    <row r="1905" spans="1:221" ht="20" customHeight="1">
      <c r="A1905" s="3"/>
      <c r="B1905" s="2"/>
      <c r="C1905" s="3"/>
      <c r="D1905" s="3"/>
      <c r="E1905" s="3"/>
      <c r="F1905" s="3"/>
      <c r="G1905" s="3"/>
      <c r="H1905" s="4"/>
      <c r="I1905" s="4"/>
      <c r="J1905" s="114"/>
      <c r="K1905" s="20"/>
      <c r="L1905" s="5"/>
      <c r="M1905" s="5"/>
      <c r="N1905" s="5"/>
      <c r="O1905" s="5"/>
      <c r="P1905" s="5"/>
      <c r="Q1905" s="5"/>
      <c r="R1905" s="5"/>
      <c r="S1905" s="6"/>
      <c r="T1905" s="6"/>
      <c r="U1905" s="6"/>
      <c r="V1905" s="6"/>
      <c r="W1905" s="6"/>
      <c r="X1905" s="6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4"/>
      <c r="HE1905" s="4"/>
      <c r="HF1905" s="4"/>
      <c r="HG1905" s="4"/>
      <c r="HH1905" s="4"/>
      <c r="HI1905" s="4"/>
      <c r="HJ1905" s="4"/>
      <c r="HK1905" s="4"/>
      <c r="HL1905" s="4"/>
      <c r="HM1905" s="4"/>
    </row>
    <row r="1906" spans="1:221" ht="20" customHeight="1">
      <c r="A1906" s="3"/>
      <c r="B1906" s="2"/>
      <c r="C1906" s="3"/>
      <c r="D1906" s="3"/>
      <c r="E1906" s="3"/>
      <c r="F1906" s="3"/>
      <c r="G1906" s="3"/>
      <c r="H1906" s="4"/>
      <c r="I1906" s="4"/>
      <c r="J1906" s="114"/>
      <c r="K1906" s="20"/>
      <c r="L1906" s="5"/>
      <c r="M1906" s="5"/>
      <c r="N1906" s="5"/>
      <c r="O1906" s="5"/>
      <c r="P1906" s="5"/>
      <c r="Q1906" s="5"/>
      <c r="R1906" s="5"/>
      <c r="S1906" s="6"/>
      <c r="T1906" s="6"/>
      <c r="U1906" s="6"/>
      <c r="V1906" s="6"/>
      <c r="W1906" s="6"/>
      <c r="X1906" s="6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  <c r="GQ1906" s="4"/>
      <c r="GR1906" s="4"/>
      <c r="GS1906" s="4"/>
      <c r="GT1906" s="4"/>
      <c r="GU1906" s="4"/>
      <c r="GV1906" s="4"/>
      <c r="GW1906" s="4"/>
      <c r="GX1906" s="4"/>
      <c r="GY1906" s="4"/>
      <c r="GZ1906" s="4"/>
      <c r="HA1906" s="4"/>
      <c r="HB1906" s="4"/>
      <c r="HC1906" s="4"/>
      <c r="HD1906" s="4"/>
      <c r="HE1906" s="4"/>
      <c r="HF1906" s="4"/>
      <c r="HG1906" s="4"/>
      <c r="HH1906" s="4"/>
      <c r="HI1906" s="4"/>
      <c r="HJ1906" s="4"/>
      <c r="HK1906" s="4"/>
      <c r="HL1906" s="4"/>
      <c r="HM1906" s="4"/>
    </row>
    <row r="1907" spans="1:221" ht="20" customHeight="1">
      <c r="A1907" s="3"/>
      <c r="B1907" s="2"/>
      <c r="C1907" s="3"/>
      <c r="D1907" s="3"/>
      <c r="E1907" s="3"/>
      <c r="F1907" s="3"/>
      <c r="G1907" s="3"/>
      <c r="H1907" s="4"/>
      <c r="I1907" s="4"/>
      <c r="J1907" s="114"/>
      <c r="K1907" s="20"/>
      <c r="L1907" s="5"/>
      <c r="M1907" s="5"/>
      <c r="N1907" s="5"/>
      <c r="O1907" s="5"/>
      <c r="P1907" s="5"/>
      <c r="Q1907" s="5"/>
      <c r="R1907" s="5"/>
      <c r="S1907" s="6"/>
      <c r="T1907" s="6"/>
      <c r="U1907" s="6"/>
      <c r="V1907" s="6"/>
      <c r="W1907" s="6"/>
      <c r="X1907" s="6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/>
      <c r="GT1907" s="4"/>
      <c r="GU1907" s="4"/>
      <c r="GV1907" s="4"/>
      <c r="GW1907" s="4"/>
      <c r="GX1907" s="4"/>
      <c r="GY1907" s="4"/>
      <c r="GZ1907" s="4"/>
      <c r="HA1907" s="4"/>
      <c r="HB1907" s="4"/>
      <c r="HC1907" s="4"/>
      <c r="HD1907" s="4"/>
      <c r="HE1907" s="4"/>
      <c r="HF1907" s="4"/>
      <c r="HG1907" s="4"/>
      <c r="HH1907" s="4"/>
      <c r="HI1907" s="4"/>
      <c r="HJ1907" s="4"/>
      <c r="HK1907" s="4"/>
      <c r="HL1907" s="4"/>
      <c r="HM1907" s="4"/>
    </row>
    <row r="1908" spans="1:221" ht="20" customHeight="1">
      <c r="A1908" s="3"/>
      <c r="B1908" s="2"/>
      <c r="C1908" s="3"/>
      <c r="D1908" s="3"/>
      <c r="E1908" s="3"/>
      <c r="F1908" s="3"/>
      <c r="G1908" s="3"/>
      <c r="H1908" s="4"/>
      <c r="I1908" s="4"/>
      <c r="J1908" s="114"/>
      <c r="K1908" s="20"/>
      <c r="L1908" s="5"/>
      <c r="M1908" s="5"/>
      <c r="N1908" s="5"/>
      <c r="O1908" s="5"/>
      <c r="P1908" s="5"/>
      <c r="Q1908" s="5"/>
      <c r="R1908" s="5"/>
      <c r="S1908" s="6"/>
      <c r="T1908" s="6"/>
      <c r="U1908" s="6"/>
      <c r="V1908" s="6"/>
      <c r="W1908" s="6"/>
      <c r="X1908" s="6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  <c r="GL1908" s="4"/>
      <c r="GM1908" s="4"/>
      <c r="GN1908" s="4"/>
      <c r="GO1908" s="4"/>
      <c r="GP1908" s="4"/>
      <c r="GQ1908" s="4"/>
      <c r="GR1908" s="4"/>
      <c r="GS1908" s="4"/>
      <c r="GT1908" s="4"/>
      <c r="GU1908" s="4"/>
      <c r="GV1908" s="4"/>
      <c r="GW1908" s="4"/>
      <c r="GX1908" s="4"/>
      <c r="GY1908" s="4"/>
      <c r="GZ1908" s="4"/>
      <c r="HA1908" s="4"/>
      <c r="HB1908" s="4"/>
      <c r="HC1908" s="4"/>
      <c r="HD1908" s="4"/>
      <c r="HE1908" s="4"/>
      <c r="HF1908" s="4"/>
      <c r="HG1908" s="4"/>
      <c r="HH1908" s="4"/>
      <c r="HI1908" s="4"/>
      <c r="HJ1908" s="4"/>
      <c r="HK1908" s="4"/>
      <c r="HL1908" s="4"/>
      <c r="HM1908" s="4"/>
    </row>
    <row r="1909" spans="1:221" ht="20" customHeight="1">
      <c r="A1909" s="3"/>
      <c r="B1909" s="2"/>
      <c r="C1909" s="3"/>
      <c r="D1909" s="3"/>
      <c r="E1909" s="3"/>
      <c r="F1909" s="3"/>
      <c r="G1909" s="3"/>
      <c r="H1909" s="4"/>
      <c r="I1909" s="4"/>
      <c r="J1909" s="114"/>
      <c r="K1909" s="20"/>
      <c r="L1909" s="5"/>
      <c r="M1909" s="5"/>
      <c r="N1909" s="5"/>
      <c r="O1909" s="5"/>
      <c r="P1909" s="5"/>
      <c r="Q1909" s="5"/>
      <c r="R1909" s="5"/>
      <c r="S1909" s="6"/>
      <c r="T1909" s="6"/>
      <c r="U1909" s="6"/>
      <c r="V1909" s="6"/>
      <c r="W1909" s="6"/>
      <c r="X1909" s="6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  <c r="GL1909" s="4"/>
      <c r="GM1909" s="4"/>
      <c r="GN1909" s="4"/>
      <c r="GO1909" s="4"/>
      <c r="GP1909" s="4"/>
      <c r="GQ1909" s="4"/>
      <c r="GR1909" s="4"/>
      <c r="GS1909" s="4"/>
      <c r="GT1909" s="4"/>
      <c r="GU1909" s="4"/>
      <c r="GV1909" s="4"/>
      <c r="GW1909" s="4"/>
      <c r="GX1909" s="4"/>
      <c r="GY1909" s="4"/>
      <c r="GZ1909" s="4"/>
      <c r="HA1909" s="4"/>
      <c r="HB1909" s="4"/>
      <c r="HC1909" s="4"/>
      <c r="HD1909" s="4"/>
      <c r="HE1909" s="4"/>
      <c r="HF1909" s="4"/>
      <c r="HG1909" s="4"/>
      <c r="HH1909" s="4"/>
      <c r="HI1909" s="4"/>
      <c r="HJ1909" s="4"/>
      <c r="HK1909" s="4"/>
      <c r="HL1909" s="4"/>
      <c r="HM1909" s="4"/>
    </row>
    <row r="1910" spans="1:221" ht="20" customHeight="1">
      <c r="A1910" s="3"/>
      <c r="B1910" s="2"/>
      <c r="C1910" s="3"/>
      <c r="D1910" s="3"/>
      <c r="E1910" s="3"/>
      <c r="F1910" s="3"/>
      <c r="G1910" s="3"/>
      <c r="H1910" s="4"/>
      <c r="I1910" s="4"/>
      <c r="J1910" s="114"/>
      <c r="K1910" s="20"/>
      <c r="L1910" s="5"/>
      <c r="M1910" s="5"/>
      <c r="N1910" s="5"/>
      <c r="O1910" s="5"/>
      <c r="P1910" s="5"/>
      <c r="Q1910" s="5"/>
      <c r="R1910" s="5"/>
      <c r="S1910" s="6"/>
      <c r="T1910" s="6"/>
      <c r="U1910" s="6"/>
      <c r="V1910" s="6"/>
      <c r="W1910" s="6"/>
      <c r="X1910" s="6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  <c r="GL1910" s="4"/>
      <c r="GM1910" s="4"/>
      <c r="GN1910" s="4"/>
      <c r="GO1910" s="4"/>
      <c r="GP1910" s="4"/>
      <c r="GQ1910" s="4"/>
      <c r="GR1910" s="4"/>
      <c r="GS1910" s="4"/>
      <c r="GT1910" s="4"/>
      <c r="GU1910" s="4"/>
      <c r="GV1910" s="4"/>
      <c r="GW1910" s="4"/>
      <c r="GX1910" s="4"/>
      <c r="GY1910" s="4"/>
      <c r="GZ1910" s="4"/>
      <c r="HA1910" s="4"/>
      <c r="HB1910" s="4"/>
      <c r="HC1910" s="4"/>
      <c r="HD1910" s="4"/>
      <c r="HE1910" s="4"/>
      <c r="HF1910" s="4"/>
      <c r="HG1910" s="4"/>
      <c r="HH1910" s="4"/>
      <c r="HI1910" s="4"/>
      <c r="HJ1910" s="4"/>
      <c r="HK1910" s="4"/>
      <c r="HL1910" s="4"/>
      <c r="HM1910" s="4"/>
    </row>
    <row r="1911" spans="1:221" ht="20" customHeight="1">
      <c r="A1911" s="3"/>
      <c r="B1911" s="2"/>
      <c r="C1911" s="3"/>
      <c r="D1911" s="3"/>
      <c r="E1911" s="3"/>
      <c r="F1911" s="3"/>
      <c r="G1911" s="3"/>
      <c r="H1911" s="4"/>
      <c r="I1911" s="4"/>
      <c r="J1911" s="114"/>
      <c r="K1911" s="20"/>
      <c r="L1911" s="5"/>
      <c r="M1911" s="5"/>
      <c r="N1911" s="5"/>
      <c r="O1911" s="5"/>
      <c r="P1911" s="5"/>
      <c r="Q1911" s="5"/>
      <c r="R1911" s="5"/>
      <c r="S1911" s="6"/>
      <c r="T1911" s="6"/>
      <c r="U1911" s="6"/>
      <c r="V1911" s="6"/>
      <c r="W1911" s="6"/>
      <c r="X1911" s="6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  <c r="GL1911" s="4"/>
      <c r="GM1911" s="4"/>
      <c r="GN1911" s="4"/>
      <c r="GO1911" s="4"/>
      <c r="GP1911" s="4"/>
      <c r="GQ1911" s="4"/>
      <c r="GR1911" s="4"/>
      <c r="GS1911" s="4"/>
      <c r="GT1911" s="4"/>
      <c r="GU1911" s="4"/>
      <c r="GV1911" s="4"/>
      <c r="GW1911" s="4"/>
      <c r="GX1911" s="4"/>
      <c r="GY1911" s="4"/>
      <c r="GZ1911" s="4"/>
      <c r="HA1911" s="4"/>
      <c r="HB1911" s="4"/>
      <c r="HC1911" s="4"/>
      <c r="HD1911" s="4"/>
      <c r="HE1911" s="4"/>
      <c r="HF1911" s="4"/>
      <c r="HG1911" s="4"/>
      <c r="HH1911" s="4"/>
      <c r="HI1911" s="4"/>
      <c r="HJ1911" s="4"/>
      <c r="HK1911" s="4"/>
      <c r="HL1911" s="4"/>
      <c r="HM1911" s="4"/>
    </row>
    <row r="1912" spans="1:221" ht="20" customHeight="1">
      <c r="A1912" s="3"/>
      <c r="B1912" s="2"/>
      <c r="C1912" s="3"/>
      <c r="D1912" s="3"/>
      <c r="E1912" s="3"/>
      <c r="F1912" s="3"/>
      <c r="G1912" s="3"/>
      <c r="H1912" s="4"/>
      <c r="I1912" s="4"/>
      <c r="J1912" s="114"/>
      <c r="K1912" s="20"/>
      <c r="L1912" s="5"/>
      <c r="M1912" s="5"/>
      <c r="N1912" s="5"/>
      <c r="O1912" s="5"/>
      <c r="P1912" s="5"/>
      <c r="Q1912" s="5"/>
      <c r="R1912" s="5"/>
      <c r="S1912" s="6"/>
      <c r="T1912" s="6"/>
      <c r="U1912" s="6"/>
      <c r="V1912" s="6"/>
      <c r="W1912" s="6"/>
      <c r="X1912" s="6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  <c r="GL1912" s="4"/>
      <c r="GM1912" s="4"/>
      <c r="GN1912" s="4"/>
      <c r="GO1912" s="4"/>
      <c r="GP1912" s="4"/>
      <c r="GQ1912" s="4"/>
      <c r="GR1912" s="4"/>
      <c r="GS1912" s="4"/>
      <c r="GT1912" s="4"/>
      <c r="GU1912" s="4"/>
      <c r="GV1912" s="4"/>
      <c r="GW1912" s="4"/>
      <c r="GX1912" s="4"/>
      <c r="GY1912" s="4"/>
      <c r="GZ1912" s="4"/>
      <c r="HA1912" s="4"/>
      <c r="HB1912" s="4"/>
      <c r="HC1912" s="4"/>
      <c r="HD1912" s="4"/>
      <c r="HE1912" s="4"/>
      <c r="HF1912" s="4"/>
      <c r="HG1912" s="4"/>
      <c r="HH1912" s="4"/>
      <c r="HI1912" s="4"/>
      <c r="HJ1912" s="4"/>
      <c r="HK1912" s="4"/>
      <c r="HL1912" s="4"/>
      <c r="HM1912" s="4"/>
    </row>
    <row r="1913" spans="1:221" ht="20" customHeight="1">
      <c r="A1913" s="3"/>
      <c r="B1913" s="2"/>
      <c r="C1913" s="3"/>
      <c r="D1913" s="3"/>
      <c r="E1913" s="3"/>
      <c r="F1913" s="3"/>
      <c r="G1913" s="3"/>
      <c r="H1913" s="4"/>
      <c r="I1913" s="4"/>
      <c r="J1913" s="114"/>
      <c r="K1913" s="20"/>
      <c r="L1913" s="5"/>
      <c r="M1913" s="5"/>
      <c r="N1913" s="5"/>
      <c r="O1913" s="5"/>
      <c r="P1913" s="5"/>
      <c r="Q1913" s="5"/>
      <c r="R1913" s="5"/>
      <c r="S1913" s="6"/>
      <c r="T1913" s="6"/>
      <c r="U1913" s="6"/>
      <c r="V1913" s="6"/>
      <c r="W1913" s="6"/>
      <c r="X1913" s="6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  <c r="GL1913" s="4"/>
      <c r="GM1913" s="4"/>
      <c r="GN1913" s="4"/>
      <c r="GO1913" s="4"/>
      <c r="GP1913" s="4"/>
      <c r="GQ1913" s="4"/>
      <c r="GR1913" s="4"/>
      <c r="GS1913" s="4"/>
      <c r="GT1913" s="4"/>
      <c r="GU1913" s="4"/>
      <c r="GV1913" s="4"/>
      <c r="GW1913" s="4"/>
      <c r="GX1913" s="4"/>
      <c r="GY1913" s="4"/>
      <c r="GZ1913" s="4"/>
      <c r="HA1913" s="4"/>
      <c r="HB1913" s="4"/>
      <c r="HC1913" s="4"/>
      <c r="HD1913" s="4"/>
      <c r="HE1913" s="4"/>
      <c r="HF1913" s="4"/>
      <c r="HG1913" s="4"/>
      <c r="HH1913" s="4"/>
      <c r="HI1913" s="4"/>
      <c r="HJ1913" s="4"/>
      <c r="HK1913" s="4"/>
      <c r="HL1913" s="4"/>
      <c r="HM1913" s="4"/>
    </row>
    <row r="1914" spans="1:221" ht="20" customHeight="1">
      <c r="A1914" s="3"/>
      <c r="B1914" s="2"/>
      <c r="C1914" s="3"/>
      <c r="D1914" s="3"/>
      <c r="E1914" s="3"/>
      <c r="F1914" s="3"/>
      <c r="G1914" s="3"/>
      <c r="H1914" s="4"/>
      <c r="I1914" s="4"/>
      <c r="J1914" s="114"/>
      <c r="K1914" s="20"/>
      <c r="L1914" s="5"/>
      <c r="M1914" s="5"/>
      <c r="N1914" s="5"/>
      <c r="O1914" s="5"/>
      <c r="P1914" s="5"/>
      <c r="Q1914" s="5"/>
      <c r="R1914" s="5"/>
      <c r="S1914" s="6"/>
      <c r="T1914" s="6"/>
      <c r="U1914" s="6"/>
      <c r="V1914" s="6"/>
      <c r="W1914" s="6"/>
      <c r="X1914" s="6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  <c r="GT1914" s="4"/>
      <c r="GU1914" s="4"/>
      <c r="GV1914" s="4"/>
      <c r="GW1914" s="4"/>
      <c r="GX1914" s="4"/>
      <c r="GY1914" s="4"/>
      <c r="GZ1914" s="4"/>
      <c r="HA1914" s="4"/>
      <c r="HB1914" s="4"/>
      <c r="HC1914" s="4"/>
      <c r="HD1914" s="4"/>
      <c r="HE1914" s="4"/>
      <c r="HF1914" s="4"/>
      <c r="HG1914" s="4"/>
      <c r="HH1914" s="4"/>
      <c r="HI1914" s="4"/>
      <c r="HJ1914" s="4"/>
      <c r="HK1914" s="4"/>
      <c r="HL1914" s="4"/>
      <c r="HM1914" s="4"/>
    </row>
    <row r="1915" spans="1:221" ht="20" customHeight="1">
      <c r="A1915" s="3"/>
      <c r="B1915" s="2"/>
      <c r="C1915" s="3"/>
      <c r="D1915" s="3"/>
      <c r="E1915" s="3"/>
      <c r="F1915" s="3"/>
      <c r="G1915" s="3"/>
      <c r="H1915" s="4"/>
      <c r="I1915" s="4"/>
      <c r="J1915" s="114"/>
      <c r="K1915" s="20"/>
      <c r="L1915" s="5"/>
      <c r="M1915" s="5"/>
      <c r="N1915" s="5"/>
      <c r="O1915" s="5"/>
      <c r="P1915" s="5"/>
      <c r="Q1915" s="5"/>
      <c r="R1915" s="5"/>
      <c r="S1915" s="6"/>
      <c r="T1915" s="6"/>
      <c r="U1915" s="6"/>
      <c r="V1915" s="6"/>
      <c r="W1915" s="6"/>
      <c r="X1915" s="6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  <c r="GQ1915" s="4"/>
      <c r="GR1915" s="4"/>
      <c r="GS1915" s="4"/>
      <c r="GT1915" s="4"/>
      <c r="GU1915" s="4"/>
      <c r="GV1915" s="4"/>
      <c r="GW1915" s="4"/>
      <c r="GX1915" s="4"/>
      <c r="GY1915" s="4"/>
      <c r="GZ1915" s="4"/>
      <c r="HA1915" s="4"/>
      <c r="HB1915" s="4"/>
      <c r="HC1915" s="4"/>
      <c r="HD1915" s="4"/>
      <c r="HE1915" s="4"/>
      <c r="HF1915" s="4"/>
      <c r="HG1915" s="4"/>
      <c r="HH1915" s="4"/>
      <c r="HI1915" s="4"/>
      <c r="HJ1915" s="4"/>
      <c r="HK1915" s="4"/>
      <c r="HL1915" s="4"/>
      <c r="HM1915" s="4"/>
    </row>
    <row r="1916" spans="1:221" ht="20" customHeight="1">
      <c r="A1916" s="3"/>
      <c r="B1916" s="2"/>
      <c r="C1916" s="3"/>
      <c r="D1916" s="3"/>
      <c r="E1916" s="3"/>
      <c r="F1916" s="3"/>
      <c r="G1916" s="3"/>
      <c r="H1916" s="4"/>
      <c r="I1916" s="4"/>
      <c r="J1916" s="114"/>
      <c r="K1916" s="20"/>
      <c r="L1916" s="5"/>
      <c r="M1916" s="5"/>
      <c r="N1916" s="5"/>
      <c r="O1916" s="5"/>
      <c r="P1916" s="5"/>
      <c r="Q1916" s="5"/>
      <c r="R1916" s="5"/>
      <c r="S1916" s="6"/>
      <c r="T1916" s="6"/>
      <c r="U1916" s="6"/>
      <c r="V1916" s="6"/>
      <c r="W1916" s="6"/>
      <c r="X1916" s="6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/>
      <c r="GR1916" s="4"/>
      <c r="GS1916" s="4"/>
      <c r="GT1916" s="4"/>
      <c r="GU1916" s="4"/>
      <c r="GV1916" s="4"/>
      <c r="GW1916" s="4"/>
      <c r="GX1916" s="4"/>
      <c r="GY1916" s="4"/>
      <c r="GZ1916" s="4"/>
      <c r="HA1916" s="4"/>
      <c r="HB1916" s="4"/>
      <c r="HC1916" s="4"/>
      <c r="HD1916" s="4"/>
      <c r="HE1916" s="4"/>
      <c r="HF1916" s="4"/>
      <c r="HG1916" s="4"/>
      <c r="HH1916" s="4"/>
      <c r="HI1916" s="4"/>
      <c r="HJ1916" s="4"/>
      <c r="HK1916" s="4"/>
      <c r="HL1916" s="4"/>
      <c r="HM1916" s="4"/>
    </row>
    <row r="1917" spans="1:221" ht="20" customHeight="1">
      <c r="A1917" s="3"/>
      <c r="B1917" s="2"/>
      <c r="C1917" s="3"/>
      <c r="D1917" s="3"/>
      <c r="E1917" s="3"/>
      <c r="F1917" s="3"/>
      <c r="G1917" s="3"/>
      <c r="H1917" s="4"/>
      <c r="I1917" s="4"/>
      <c r="J1917" s="114"/>
      <c r="K1917" s="20"/>
      <c r="L1917" s="5"/>
      <c r="M1917" s="5"/>
      <c r="N1917" s="5"/>
      <c r="O1917" s="5"/>
      <c r="P1917" s="5"/>
      <c r="Q1917" s="5"/>
      <c r="R1917" s="5"/>
      <c r="S1917" s="6"/>
      <c r="T1917" s="6"/>
      <c r="U1917" s="6"/>
      <c r="V1917" s="6"/>
      <c r="W1917" s="6"/>
      <c r="X1917" s="6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  <c r="GQ1917" s="4"/>
      <c r="GR1917" s="4"/>
      <c r="GS1917" s="4"/>
      <c r="GT1917" s="4"/>
      <c r="GU1917" s="4"/>
      <c r="GV1917" s="4"/>
      <c r="GW1917" s="4"/>
      <c r="GX1917" s="4"/>
      <c r="GY1917" s="4"/>
      <c r="GZ1917" s="4"/>
      <c r="HA1917" s="4"/>
      <c r="HB1917" s="4"/>
      <c r="HC1917" s="4"/>
      <c r="HD1917" s="4"/>
      <c r="HE1917" s="4"/>
      <c r="HF1917" s="4"/>
      <c r="HG1917" s="4"/>
      <c r="HH1917" s="4"/>
      <c r="HI1917" s="4"/>
      <c r="HJ1917" s="4"/>
      <c r="HK1917" s="4"/>
      <c r="HL1917" s="4"/>
      <c r="HM1917" s="4"/>
    </row>
    <row r="1918" spans="1:221" ht="20" customHeight="1">
      <c r="A1918" s="3"/>
      <c r="B1918" s="2"/>
      <c r="C1918" s="3"/>
      <c r="D1918" s="3"/>
      <c r="E1918" s="3"/>
      <c r="F1918" s="3"/>
      <c r="G1918" s="3"/>
      <c r="H1918" s="4"/>
      <c r="I1918" s="4"/>
      <c r="J1918" s="114"/>
      <c r="K1918" s="20"/>
      <c r="L1918" s="5"/>
      <c r="M1918" s="5"/>
      <c r="N1918" s="5"/>
      <c r="O1918" s="5"/>
      <c r="P1918" s="5"/>
      <c r="Q1918" s="5"/>
      <c r="R1918" s="5"/>
      <c r="S1918" s="6"/>
      <c r="T1918" s="6"/>
      <c r="U1918" s="6"/>
      <c r="V1918" s="6"/>
      <c r="W1918" s="6"/>
      <c r="X1918" s="6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/>
      <c r="GN1918" s="4"/>
      <c r="GO1918" s="4"/>
      <c r="GP1918" s="4"/>
      <c r="GQ1918" s="4"/>
      <c r="GR1918" s="4"/>
      <c r="GS1918" s="4"/>
      <c r="GT1918" s="4"/>
      <c r="GU1918" s="4"/>
      <c r="GV1918" s="4"/>
      <c r="GW1918" s="4"/>
      <c r="GX1918" s="4"/>
      <c r="GY1918" s="4"/>
      <c r="GZ1918" s="4"/>
      <c r="HA1918" s="4"/>
      <c r="HB1918" s="4"/>
      <c r="HC1918" s="4"/>
      <c r="HD1918" s="4"/>
      <c r="HE1918" s="4"/>
      <c r="HF1918" s="4"/>
      <c r="HG1918" s="4"/>
      <c r="HH1918" s="4"/>
      <c r="HI1918" s="4"/>
      <c r="HJ1918" s="4"/>
      <c r="HK1918" s="4"/>
      <c r="HL1918" s="4"/>
      <c r="HM1918" s="4"/>
    </row>
    <row r="1919" spans="1:221" ht="20" customHeight="1">
      <c r="A1919" s="3"/>
      <c r="B1919" s="2"/>
      <c r="C1919" s="3"/>
      <c r="D1919" s="3"/>
      <c r="E1919" s="3"/>
      <c r="F1919" s="3"/>
      <c r="G1919" s="3"/>
      <c r="H1919" s="4"/>
      <c r="I1919" s="4"/>
      <c r="J1919" s="114"/>
      <c r="K1919" s="20"/>
      <c r="L1919" s="5"/>
      <c r="M1919" s="5"/>
      <c r="N1919" s="5"/>
      <c r="O1919" s="5"/>
      <c r="P1919" s="5"/>
      <c r="Q1919" s="5"/>
      <c r="R1919" s="5"/>
      <c r="S1919" s="6"/>
      <c r="T1919" s="6"/>
      <c r="U1919" s="6"/>
      <c r="V1919" s="6"/>
      <c r="W1919" s="6"/>
      <c r="X1919" s="6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/>
      <c r="HD1919" s="4"/>
      <c r="HE1919" s="4"/>
      <c r="HF1919" s="4"/>
      <c r="HG1919" s="4"/>
      <c r="HH1919" s="4"/>
      <c r="HI1919" s="4"/>
      <c r="HJ1919" s="4"/>
      <c r="HK1919" s="4"/>
      <c r="HL1919" s="4"/>
      <c r="HM1919" s="4"/>
    </row>
    <row r="1920" spans="1:221" ht="20" customHeight="1">
      <c r="A1920" s="3"/>
      <c r="B1920" s="2"/>
      <c r="C1920" s="3"/>
      <c r="D1920" s="3"/>
      <c r="E1920" s="3"/>
      <c r="F1920" s="3"/>
      <c r="G1920" s="3"/>
      <c r="H1920" s="4"/>
      <c r="I1920" s="4"/>
      <c r="J1920" s="114"/>
      <c r="K1920" s="20"/>
      <c r="L1920" s="5"/>
      <c r="M1920" s="5"/>
      <c r="N1920" s="5"/>
      <c r="O1920" s="5"/>
      <c r="P1920" s="5"/>
      <c r="Q1920" s="5"/>
      <c r="R1920" s="5"/>
      <c r="S1920" s="6"/>
      <c r="T1920" s="6"/>
      <c r="U1920" s="6"/>
      <c r="V1920" s="6"/>
      <c r="W1920" s="6"/>
      <c r="X1920" s="6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  <c r="HF1920" s="4"/>
      <c r="HG1920" s="4"/>
      <c r="HH1920" s="4"/>
      <c r="HI1920" s="4"/>
      <c r="HJ1920" s="4"/>
      <c r="HK1920" s="4"/>
      <c r="HL1920" s="4"/>
      <c r="HM1920" s="4"/>
    </row>
    <row r="1921" spans="1:221" ht="20" customHeight="1">
      <c r="A1921" s="3"/>
      <c r="B1921" s="2"/>
      <c r="C1921" s="3"/>
      <c r="D1921" s="3"/>
      <c r="E1921" s="3"/>
      <c r="F1921" s="3"/>
      <c r="G1921" s="3"/>
      <c r="H1921" s="4"/>
      <c r="I1921" s="4"/>
      <c r="J1921" s="114"/>
      <c r="K1921" s="20"/>
      <c r="L1921" s="5"/>
      <c r="M1921" s="5"/>
      <c r="N1921" s="5"/>
      <c r="O1921" s="5"/>
      <c r="P1921" s="5"/>
      <c r="Q1921" s="5"/>
      <c r="R1921" s="5"/>
      <c r="S1921" s="6"/>
      <c r="T1921" s="6"/>
      <c r="U1921" s="6"/>
      <c r="V1921" s="6"/>
      <c r="W1921" s="6"/>
      <c r="X1921" s="6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/>
      <c r="GV1921" s="4"/>
      <c r="GW1921" s="4"/>
      <c r="GX1921" s="4"/>
      <c r="GY1921" s="4"/>
      <c r="GZ1921" s="4"/>
      <c r="HA1921" s="4"/>
      <c r="HB1921" s="4"/>
      <c r="HC1921" s="4"/>
      <c r="HD1921" s="4"/>
      <c r="HE1921" s="4"/>
      <c r="HF1921" s="4"/>
      <c r="HG1921" s="4"/>
      <c r="HH1921" s="4"/>
      <c r="HI1921" s="4"/>
      <c r="HJ1921" s="4"/>
      <c r="HK1921" s="4"/>
      <c r="HL1921" s="4"/>
      <c r="HM1921" s="4"/>
    </row>
    <row r="1922" spans="1:221" ht="20" customHeight="1">
      <c r="A1922" s="3"/>
      <c r="B1922" s="2"/>
      <c r="C1922" s="3"/>
      <c r="D1922" s="3"/>
      <c r="E1922" s="3"/>
      <c r="F1922" s="3"/>
      <c r="G1922" s="3"/>
      <c r="H1922" s="4"/>
      <c r="I1922" s="4"/>
      <c r="J1922" s="114"/>
      <c r="K1922" s="20"/>
      <c r="L1922" s="5"/>
      <c r="M1922" s="5"/>
      <c r="N1922" s="5"/>
      <c r="O1922" s="5"/>
      <c r="P1922" s="5"/>
      <c r="Q1922" s="5"/>
      <c r="R1922" s="5"/>
      <c r="S1922" s="6"/>
      <c r="T1922" s="6"/>
      <c r="U1922" s="6"/>
      <c r="V1922" s="6"/>
      <c r="W1922" s="6"/>
      <c r="X1922" s="6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/>
      <c r="GV1922" s="4"/>
      <c r="GW1922" s="4"/>
      <c r="GX1922" s="4"/>
      <c r="GY1922" s="4"/>
      <c r="GZ1922" s="4"/>
      <c r="HA1922" s="4"/>
      <c r="HB1922" s="4"/>
      <c r="HC1922" s="4"/>
      <c r="HD1922" s="4"/>
      <c r="HE1922" s="4"/>
      <c r="HF1922" s="4"/>
      <c r="HG1922" s="4"/>
      <c r="HH1922" s="4"/>
      <c r="HI1922" s="4"/>
      <c r="HJ1922" s="4"/>
      <c r="HK1922" s="4"/>
      <c r="HL1922" s="4"/>
      <c r="HM1922" s="4"/>
    </row>
    <row r="1923" spans="1:221" ht="20" customHeight="1">
      <c r="A1923" s="3"/>
      <c r="B1923" s="2"/>
      <c r="C1923" s="3"/>
      <c r="D1923" s="3"/>
      <c r="E1923" s="3"/>
      <c r="F1923" s="3"/>
      <c r="G1923" s="3"/>
      <c r="H1923" s="4"/>
      <c r="I1923" s="4"/>
      <c r="J1923" s="114"/>
      <c r="K1923" s="20"/>
      <c r="L1923" s="5"/>
      <c r="M1923" s="5"/>
      <c r="N1923" s="5"/>
      <c r="O1923" s="5"/>
      <c r="P1923" s="5"/>
      <c r="Q1923" s="5"/>
      <c r="R1923" s="5"/>
      <c r="S1923" s="6"/>
      <c r="T1923" s="6"/>
      <c r="U1923" s="6"/>
      <c r="V1923" s="6"/>
      <c r="W1923" s="6"/>
      <c r="X1923" s="6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4"/>
      <c r="HE1923" s="4"/>
      <c r="HF1923" s="4"/>
      <c r="HG1923" s="4"/>
      <c r="HH1923" s="4"/>
      <c r="HI1923" s="4"/>
      <c r="HJ1923" s="4"/>
      <c r="HK1923" s="4"/>
      <c r="HL1923" s="4"/>
      <c r="HM1923" s="4"/>
    </row>
    <row r="1924" spans="1:221" ht="20" customHeight="1">
      <c r="A1924" s="3"/>
      <c r="B1924" s="2"/>
      <c r="C1924" s="3"/>
      <c r="D1924" s="3"/>
      <c r="E1924" s="3"/>
      <c r="F1924" s="3"/>
      <c r="G1924" s="3"/>
      <c r="H1924" s="4"/>
      <c r="I1924" s="4"/>
      <c r="J1924" s="114"/>
      <c r="K1924" s="20"/>
      <c r="L1924" s="5"/>
      <c r="M1924" s="5"/>
      <c r="N1924" s="5"/>
      <c r="O1924" s="5"/>
      <c r="P1924" s="5"/>
      <c r="Q1924" s="5"/>
      <c r="R1924" s="5"/>
      <c r="S1924" s="6"/>
      <c r="T1924" s="6"/>
      <c r="U1924" s="6"/>
      <c r="V1924" s="6"/>
      <c r="W1924" s="6"/>
      <c r="X1924" s="6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/>
      <c r="GV1924" s="4"/>
      <c r="GW1924" s="4"/>
      <c r="GX1924" s="4"/>
      <c r="GY1924" s="4"/>
      <c r="GZ1924" s="4"/>
      <c r="HA1924" s="4"/>
      <c r="HB1924" s="4"/>
      <c r="HC1924" s="4"/>
      <c r="HD1924" s="4"/>
      <c r="HE1924" s="4"/>
      <c r="HF1924" s="4"/>
      <c r="HG1924" s="4"/>
      <c r="HH1924" s="4"/>
      <c r="HI1924" s="4"/>
      <c r="HJ1924" s="4"/>
      <c r="HK1924" s="4"/>
      <c r="HL1924" s="4"/>
      <c r="HM1924" s="4"/>
    </row>
    <row r="1925" spans="1:221" ht="20" customHeight="1">
      <c r="A1925" s="3"/>
      <c r="B1925" s="2"/>
      <c r="C1925" s="3"/>
      <c r="D1925" s="3"/>
      <c r="E1925" s="3"/>
      <c r="F1925" s="3"/>
      <c r="G1925" s="3"/>
      <c r="H1925" s="4"/>
      <c r="I1925" s="4"/>
      <c r="J1925" s="114"/>
      <c r="K1925" s="20"/>
      <c r="L1925" s="5"/>
      <c r="M1925" s="5"/>
      <c r="N1925" s="5"/>
      <c r="O1925" s="5"/>
      <c r="P1925" s="5"/>
      <c r="Q1925" s="5"/>
      <c r="R1925" s="5"/>
      <c r="S1925" s="6"/>
      <c r="T1925" s="6"/>
      <c r="U1925" s="6"/>
      <c r="V1925" s="6"/>
      <c r="W1925" s="6"/>
      <c r="X1925" s="6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/>
      <c r="GX1925" s="4"/>
      <c r="GY1925" s="4"/>
      <c r="GZ1925" s="4"/>
      <c r="HA1925" s="4"/>
      <c r="HB1925" s="4"/>
      <c r="HC1925" s="4"/>
      <c r="HD1925" s="4"/>
      <c r="HE1925" s="4"/>
      <c r="HF1925" s="4"/>
      <c r="HG1925" s="4"/>
      <c r="HH1925" s="4"/>
      <c r="HI1925" s="4"/>
      <c r="HJ1925" s="4"/>
      <c r="HK1925" s="4"/>
      <c r="HL1925" s="4"/>
      <c r="HM1925" s="4"/>
    </row>
    <row r="1926" spans="1:221" ht="20" customHeight="1">
      <c r="A1926" s="3"/>
      <c r="B1926" s="2"/>
      <c r="C1926" s="3"/>
      <c r="D1926" s="3"/>
      <c r="E1926" s="3"/>
      <c r="F1926" s="3"/>
      <c r="G1926" s="3"/>
      <c r="H1926" s="4"/>
      <c r="I1926" s="4"/>
      <c r="J1926" s="114"/>
      <c r="K1926" s="20"/>
      <c r="L1926" s="5"/>
      <c r="M1926" s="5"/>
      <c r="N1926" s="5"/>
      <c r="O1926" s="5"/>
      <c r="P1926" s="5"/>
      <c r="Q1926" s="5"/>
      <c r="R1926" s="5"/>
      <c r="S1926" s="6"/>
      <c r="T1926" s="6"/>
      <c r="U1926" s="6"/>
      <c r="V1926" s="6"/>
      <c r="W1926" s="6"/>
      <c r="X1926" s="6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/>
      <c r="GV1926" s="4"/>
      <c r="GW1926" s="4"/>
      <c r="GX1926" s="4"/>
      <c r="GY1926" s="4"/>
      <c r="GZ1926" s="4"/>
      <c r="HA1926" s="4"/>
      <c r="HB1926" s="4"/>
      <c r="HC1926" s="4"/>
      <c r="HD1926" s="4"/>
      <c r="HE1926" s="4"/>
      <c r="HF1926" s="4"/>
      <c r="HG1926" s="4"/>
      <c r="HH1926" s="4"/>
      <c r="HI1926" s="4"/>
      <c r="HJ1926" s="4"/>
      <c r="HK1926" s="4"/>
      <c r="HL1926" s="4"/>
      <c r="HM1926" s="4"/>
    </row>
    <row r="1927" spans="1:221" ht="20" customHeight="1">
      <c r="A1927" s="3"/>
      <c r="B1927" s="2"/>
      <c r="C1927" s="3"/>
      <c r="D1927" s="3"/>
      <c r="E1927" s="3"/>
      <c r="F1927" s="3"/>
      <c r="G1927" s="3"/>
      <c r="H1927" s="4"/>
      <c r="I1927" s="4"/>
      <c r="J1927" s="114"/>
      <c r="K1927" s="20"/>
      <c r="L1927" s="5"/>
      <c r="M1927" s="5"/>
      <c r="N1927" s="5"/>
      <c r="O1927" s="5"/>
      <c r="P1927" s="5"/>
      <c r="Q1927" s="5"/>
      <c r="R1927" s="5"/>
      <c r="S1927" s="6"/>
      <c r="T1927" s="6"/>
      <c r="U1927" s="6"/>
      <c r="V1927" s="6"/>
      <c r="W1927" s="6"/>
      <c r="X1927" s="6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  <c r="GQ1927" s="4"/>
      <c r="GR1927" s="4"/>
      <c r="GS1927" s="4"/>
      <c r="GT1927" s="4"/>
      <c r="GU1927" s="4"/>
      <c r="GV1927" s="4"/>
      <c r="GW1927" s="4"/>
      <c r="GX1927" s="4"/>
      <c r="GY1927" s="4"/>
      <c r="GZ1927" s="4"/>
      <c r="HA1927" s="4"/>
      <c r="HB1927" s="4"/>
      <c r="HC1927" s="4"/>
      <c r="HD1927" s="4"/>
      <c r="HE1927" s="4"/>
      <c r="HF1927" s="4"/>
      <c r="HG1927" s="4"/>
      <c r="HH1927" s="4"/>
      <c r="HI1927" s="4"/>
      <c r="HJ1927" s="4"/>
      <c r="HK1927" s="4"/>
      <c r="HL1927" s="4"/>
      <c r="HM1927" s="4"/>
    </row>
    <row r="1928" spans="1:221" ht="20" customHeight="1">
      <c r="A1928" s="3"/>
      <c r="B1928" s="2"/>
      <c r="C1928" s="3"/>
      <c r="D1928" s="3"/>
      <c r="E1928" s="3"/>
      <c r="F1928" s="3"/>
      <c r="G1928" s="3"/>
      <c r="H1928" s="4"/>
      <c r="I1928" s="4"/>
      <c r="J1928" s="114"/>
      <c r="K1928" s="20"/>
      <c r="L1928" s="5"/>
      <c r="M1928" s="5"/>
      <c r="N1928" s="5"/>
      <c r="O1928" s="5"/>
      <c r="P1928" s="5"/>
      <c r="Q1928" s="5"/>
      <c r="R1928" s="5"/>
      <c r="S1928" s="6"/>
      <c r="T1928" s="6"/>
      <c r="U1928" s="6"/>
      <c r="V1928" s="6"/>
      <c r="W1928" s="6"/>
      <c r="X1928" s="6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/>
      <c r="GV1928" s="4"/>
      <c r="GW1928" s="4"/>
      <c r="GX1928" s="4"/>
      <c r="GY1928" s="4"/>
      <c r="GZ1928" s="4"/>
      <c r="HA1928" s="4"/>
      <c r="HB1928" s="4"/>
      <c r="HC1928" s="4"/>
      <c r="HD1928" s="4"/>
      <c r="HE1928" s="4"/>
      <c r="HF1928" s="4"/>
      <c r="HG1928" s="4"/>
      <c r="HH1928" s="4"/>
      <c r="HI1928" s="4"/>
      <c r="HJ1928" s="4"/>
      <c r="HK1928" s="4"/>
      <c r="HL1928" s="4"/>
      <c r="HM1928" s="4"/>
    </row>
    <row r="1929" spans="1:221" ht="20" customHeight="1">
      <c r="A1929" s="3"/>
      <c r="B1929" s="2"/>
      <c r="C1929" s="3"/>
      <c r="D1929" s="3"/>
      <c r="E1929" s="3"/>
      <c r="F1929" s="3"/>
      <c r="G1929" s="3"/>
      <c r="H1929" s="4"/>
      <c r="I1929" s="4"/>
      <c r="J1929" s="114"/>
      <c r="K1929" s="20"/>
      <c r="L1929" s="5"/>
      <c r="M1929" s="5"/>
      <c r="N1929" s="5"/>
      <c r="O1929" s="5"/>
      <c r="P1929" s="5"/>
      <c r="Q1929" s="5"/>
      <c r="R1929" s="5"/>
      <c r="S1929" s="6"/>
      <c r="T1929" s="6"/>
      <c r="U1929" s="6"/>
      <c r="V1929" s="6"/>
      <c r="W1929" s="6"/>
      <c r="X1929" s="6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/>
      <c r="GT1929" s="4"/>
      <c r="GU1929" s="4"/>
      <c r="GV1929" s="4"/>
      <c r="GW1929" s="4"/>
      <c r="GX1929" s="4"/>
      <c r="GY1929" s="4"/>
      <c r="GZ1929" s="4"/>
      <c r="HA1929" s="4"/>
      <c r="HB1929" s="4"/>
      <c r="HC1929" s="4"/>
      <c r="HD1929" s="4"/>
      <c r="HE1929" s="4"/>
      <c r="HF1929" s="4"/>
      <c r="HG1929" s="4"/>
      <c r="HH1929" s="4"/>
      <c r="HI1929" s="4"/>
      <c r="HJ1929" s="4"/>
      <c r="HK1929" s="4"/>
      <c r="HL1929" s="4"/>
      <c r="HM1929" s="4"/>
    </row>
    <row r="1930" spans="1:221" ht="20" customHeight="1">
      <c r="A1930" s="3"/>
      <c r="B1930" s="2"/>
      <c r="C1930" s="3"/>
      <c r="D1930" s="3"/>
      <c r="E1930" s="3"/>
      <c r="F1930" s="3"/>
      <c r="G1930" s="3"/>
      <c r="H1930" s="4"/>
      <c r="I1930" s="4"/>
      <c r="J1930" s="114"/>
      <c r="K1930" s="20"/>
      <c r="L1930" s="5"/>
      <c r="M1930" s="5"/>
      <c r="N1930" s="5"/>
      <c r="O1930" s="5"/>
      <c r="P1930" s="5"/>
      <c r="Q1930" s="5"/>
      <c r="R1930" s="5"/>
      <c r="S1930" s="6"/>
      <c r="T1930" s="6"/>
      <c r="U1930" s="6"/>
      <c r="V1930" s="6"/>
      <c r="W1930" s="6"/>
      <c r="X1930" s="6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  <c r="GI1930" s="4"/>
      <c r="GJ1930" s="4"/>
      <c r="GK1930" s="4"/>
      <c r="GL1930" s="4"/>
      <c r="GM1930" s="4"/>
      <c r="GN1930" s="4"/>
      <c r="GO1930" s="4"/>
      <c r="GP1930" s="4"/>
      <c r="GQ1930" s="4"/>
      <c r="GR1930" s="4"/>
      <c r="GS1930" s="4"/>
      <c r="GT1930" s="4"/>
      <c r="GU1930" s="4"/>
      <c r="GV1930" s="4"/>
      <c r="GW1930" s="4"/>
      <c r="GX1930" s="4"/>
      <c r="GY1930" s="4"/>
      <c r="GZ1930" s="4"/>
      <c r="HA1930" s="4"/>
      <c r="HB1930" s="4"/>
      <c r="HC1930" s="4"/>
      <c r="HD1930" s="4"/>
      <c r="HE1930" s="4"/>
      <c r="HF1930" s="4"/>
      <c r="HG1930" s="4"/>
      <c r="HH1930" s="4"/>
      <c r="HI1930" s="4"/>
      <c r="HJ1930" s="4"/>
      <c r="HK1930" s="4"/>
      <c r="HL1930" s="4"/>
      <c r="HM1930" s="4"/>
    </row>
    <row r="1931" spans="1:221" ht="20" customHeight="1">
      <c r="A1931" s="3"/>
      <c r="B1931" s="2"/>
      <c r="C1931" s="3"/>
      <c r="D1931" s="3"/>
      <c r="E1931" s="3"/>
      <c r="F1931" s="3"/>
      <c r="G1931" s="3"/>
      <c r="H1931" s="4"/>
      <c r="I1931" s="4"/>
      <c r="J1931" s="114"/>
      <c r="K1931" s="20"/>
      <c r="L1931" s="5"/>
      <c r="M1931" s="5"/>
      <c r="N1931" s="5"/>
      <c r="O1931" s="5"/>
      <c r="P1931" s="5"/>
      <c r="Q1931" s="5"/>
      <c r="R1931" s="5"/>
      <c r="S1931" s="6"/>
      <c r="T1931" s="6"/>
      <c r="U1931" s="6"/>
      <c r="V1931" s="6"/>
      <c r="W1931" s="6"/>
      <c r="X1931" s="6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  <c r="GI1931" s="4"/>
      <c r="GJ1931" s="4"/>
      <c r="GK1931" s="4"/>
      <c r="GL1931" s="4"/>
      <c r="GM1931" s="4"/>
      <c r="GN1931" s="4"/>
      <c r="GO1931" s="4"/>
      <c r="GP1931" s="4"/>
      <c r="GQ1931" s="4"/>
      <c r="GR1931" s="4"/>
      <c r="GS1931" s="4"/>
      <c r="GT1931" s="4"/>
      <c r="GU1931" s="4"/>
      <c r="GV1931" s="4"/>
      <c r="GW1931" s="4"/>
      <c r="GX1931" s="4"/>
      <c r="GY1931" s="4"/>
      <c r="GZ1931" s="4"/>
      <c r="HA1931" s="4"/>
      <c r="HB1931" s="4"/>
      <c r="HC1931" s="4"/>
      <c r="HD1931" s="4"/>
      <c r="HE1931" s="4"/>
      <c r="HF1931" s="4"/>
      <c r="HG1931" s="4"/>
      <c r="HH1931" s="4"/>
      <c r="HI1931" s="4"/>
      <c r="HJ1931" s="4"/>
      <c r="HK1931" s="4"/>
      <c r="HL1931" s="4"/>
      <c r="HM1931" s="4"/>
    </row>
    <row r="1932" spans="1:221" ht="20" customHeight="1">
      <c r="A1932" s="3"/>
      <c r="B1932" s="2"/>
      <c r="C1932" s="3"/>
      <c r="D1932" s="3"/>
      <c r="E1932" s="3"/>
      <c r="F1932" s="3"/>
      <c r="G1932" s="3"/>
      <c r="H1932" s="4"/>
      <c r="I1932" s="4"/>
      <c r="J1932" s="114"/>
      <c r="K1932" s="20"/>
      <c r="L1932" s="5"/>
      <c r="M1932" s="5"/>
      <c r="N1932" s="5"/>
      <c r="O1932" s="5"/>
      <c r="P1932" s="5"/>
      <c r="Q1932" s="5"/>
      <c r="R1932" s="5"/>
      <c r="S1932" s="6"/>
      <c r="T1932" s="6"/>
      <c r="U1932" s="6"/>
      <c r="V1932" s="6"/>
      <c r="W1932" s="6"/>
      <c r="X1932" s="6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  <c r="GI1932" s="4"/>
      <c r="GJ1932" s="4"/>
      <c r="GK1932" s="4"/>
      <c r="GL1932" s="4"/>
      <c r="GM1932" s="4"/>
      <c r="GN1932" s="4"/>
      <c r="GO1932" s="4"/>
      <c r="GP1932" s="4"/>
      <c r="GQ1932" s="4"/>
      <c r="GR1932" s="4"/>
      <c r="GS1932" s="4"/>
      <c r="GT1932" s="4"/>
      <c r="GU1932" s="4"/>
      <c r="GV1932" s="4"/>
      <c r="GW1932" s="4"/>
      <c r="GX1932" s="4"/>
      <c r="GY1932" s="4"/>
      <c r="GZ1932" s="4"/>
      <c r="HA1932" s="4"/>
      <c r="HB1932" s="4"/>
      <c r="HC1932" s="4"/>
      <c r="HD1932" s="4"/>
      <c r="HE1932" s="4"/>
      <c r="HF1932" s="4"/>
      <c r="HG1932" s="4"/>
      <c r="HH1932" s="4"/>
      <c r="HI1932" s="4"/>
      <c r="HJ1932" s="4"/>
      <c r="HK1932" s="4"/>
      <c r="HL1932" s="4"/>
      <c r="HM1932" s="4"/>
    </row>
    <row r="1933" spans="1:221" ht="20" customHeight="1">
      <c r="A1933" s="3"/>
      <c r="B1933" s="2"/>
      <c r="C1933" s="3"/>
      <c r="D1933" s="3"/>
      <c r="E1933" s="3"/>
      <c r="F1933" s="3"/>
      <c r="G1933" s="3"/>
      <c r="H1933" s="4"/>
      <c r="I1933" s="4"/>
      <c r="J1933" s="114"/>
      <c r="K1933" s="20"/>
      <c r="L1933" s="5"/>
      <c r="M1933" s="5"/>
      <c r="N1933" s="5"/>
      <c r="O1933" s="5"/>
      <c r="P1933" s="5"/>
      <c r="Q1933" s="5"/>
      <c r="R1933" s="5"/>
      <c r="S1933" s="6"/>
      <c r="T1933" s="6"/>
      <c r="U1933" s="6"/>
      <c r="V1933" s="6"/>
      <c r="W1933" s="6"/>
      <c r="X1933" s="6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  <c r="GQ1933" s="4"/>
      <c r="GR1933" s="4"/>
      <c r="GS1933" s="4"/>
      <c r="GT1933" s="4"/>
      <c r="GU1933" s="4"/>
      <c r="GV1933" s="4"/>
      <c r="GW1933" s="4"/>
      <c r="GX1933" s="4"/>
      <c r="GY1933" s="4"/>
      <c r="GZ1933" s="4"/>
      <c r="HA1933" s="4"/>
      <c r="HB1933" s="4"/>
      <c r="HC1933" s="4"/>
      <c r="HD1933" s="4"/>
      <c r="HE1933" s="4"/>
      <c r="HF1933" s="4"/>
      <c r="HG1933" s="4"/>
      <c r="HH1933" s="4"/>
      <c r="HI1933" s="4"/>
      <c r="HJ1933" s="4"/>
      <c r="HK1933" s="4"/>
      <c r="HL1933" s="4"/>
      <c r="HM1933" s="4"/>
    </row>
    <row r="1934" spans="1:221" ht="20" customHeight="1">
      <c r="A1934" s="3"/>
      <c r="B1934" s="2"/>
      <c r="C1934" s="3"/>
      <c r="D1934" s="3"/>
      <c r="E1934" s="3"/>
      <c r="F1934" s="3"/>
      <c r="G1934" s="3"/>
      <c r="H1934" s="4"/>
      <c r="I1934" s="4"/>
      <c r="J1934" s="114"/>
      <c r="K1934" s="20"/>
      <c r="L1934" s="5"/>
      <c r="M1934" s="5"/>
      <c r="N1934" s="5"/>
      <c r="O1934" s="5"/>
      <c r="P1934" s="5"/>
      <c r="Q1934" s="5"/>
      <c r="R1934" s="5"/>
      <c r="S1934" s="6"/>
      <c r="T1934" s="6"/>
      <c r="U1934" s="6"/>
      <c r="V1934" s="6"/>
      <c r="W1934" s="6"/>
      <c r="X1934" s="6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  <c r="GL1934" s="4"/>
      <c r="GM1934" s="4"/>
      <c r="GN1934" s="4"/>
      <c r="GO1934" s="4"/>
      <c r="GP1934" s="4"/>
      <c r="GQ1934" s="4"/>
      <c r="GR1934" s="4"/>
      <c r="GS1934" s="4"/>
      <c r="GT1934" s="4"/>
      <c r="GU1934" s="4"/>
      <c r="GV1934" s="4"/>
      <c r="GW1934" s="4"/>
      <c r="GX1934" s="4"/>
      <c r="GY1934" s="4"/>
      <c r="GZ1934" s="4"/>
      <c r="HA1934" s="4"/>
      <c r="HB1934" s="4"/>
      <c r="HC1934" s="4"/>
      <c r="HD1934" s="4"/>
      <c r="HE1934" s="4"/>
      <c r="HF1934" s="4"/>
      <c r="HG1934" s="4"/>
      <c r="HH1934" s="4"/>
      <c r="HI1934" s="4"/>
      <c r="HJ1934" s="4"/>
      <c r="HK1934" s="4"/>
      <c r="HL1934" s="4"/>
      <c r="HM1934" s="4"/>
    </row>
    <row r="1935" spans="1:221" ht="20" customHeight="1">
      <c r="A1935" s="3"/>
      <c r="B1935" s="2"/>
      <c r="C1935" s="3"/>
      <c r="D1935" s="3"/>
      <c r="E1935" s="3"/>
      <c r="F1935" s="3"/>
      <c r="G1935" s="3"/>
      <c r="H1935" s="4"/>
      <c r="I1935" s="4"/>
      <c r="J1935" s="114"/>
      <c r="K1935" s="20"/>
      <c r="L1935" s="5"/>
      <c r="M1935" s="5"/>
      <c r="N1935" s="5"/>
      <c r="O1935" s="5"/>
      <c r="P1935" s="5"/>
      <c r="Q1935" s="5"/>
      <c r="R1935" s="5"/>
      <c r="S1935" s="6"/>
      <c r="T1935" s="6"/>
      <c r="U1935" s="6"/>
      <c r="V1935" s="6"/>
      <c r="W1935" s="6"/>
      <c r="X1935" s="6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  <c r="GI1935" s="4"/>
      <c r="GJ1935" s="4"/>
      <c r="GK1935" s="4"/>
      <c r="GL1935" s="4"/>
      <c r="GM1935" s="4"/>
      <c r="GN1935" s="4"/>
      <c r="GO1935" s="4"/>
      <c r="GP1935" s="4"/>
      <c r="GQ1935" s="4"/>
      <c r="GR1935" s="4"/>
      <c r="GS1935" s="4"/>
      <c r="GT1935" s="4"/>
      <c r="GU1935" s="4"/>
      <c r="GV1935" s="4"/>
      <c r="GW1935" s="4"/>
      <c r="GX1935" s="4"/>
      <c r="GY1935" s="4"/>
      <c r="GZ1935" s="4"/>
      <c r="HA1935" s="4"/>
      <c r="HB1935" s="4"/>
      <c r="HC1935" s="4"/>
      <c r="HD1935" s="4"/>
      <c r="HE1935" s="4"/>
      <c r="HF1935" s="4"/>
      <c r="HG1935" s="4"/>
      <c r="HH1935" s="4"/>
      <c r="HI1935" s="4"/>
      <c r="HJ1935" s="4"/>
      <c r="HK1935" s="4"/>
      <c r="HL1935" s="4"/>
      <c r="HM1935" s="4"/>
    </row>
    <row r="1936" spans="1:221" ht="20" customHeight="1">
      <c r="A1936" s="3"/>
      <c r="B1936" s="2"/>
      <c r="C1936" s="3"/>
      <c r="D1936" s="3"/>
      <c r="E1936" s="3"/>
      <c r="F1936" s="3"/>
      <c r="G1936" s="3"/>
      <c r="H1936" s="4"/>
      <c r="I1936" s="4"/>
      <c r="J1936" s="114"/>
      <c r="K1936" s="20"/>
      <c r="L1936" s="5"/>
      <c r="M1936" s="5"/>
      <c r="N1936" s="5"/>
      <c r="O1936" s="5"/>
      <c r="P1936" s="5"/>
      <c r="Q1936" s="5"/>
      <c r="R1936" s="5"/>
      <c r="S1936" s="6"/>
      <c r="T1936" s="6"/>
      <c r="U1936" s="6"/>
      <c r="V1936" s="6"/>
      <c r="W1936" s="6"/>
      <c r="X1936" s="6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  <c r="GI1936" s="4"/>
      <c r="GJ1936" s="4"/>
      <c r="GK1936" s="4"/>
      <c r="GL1936" s="4"/>
      <c r="GM1936" s="4"/>
      <c r="GN1936" s="4"/>
      <c r="GO1936" s="4"/>
      <c r="GP1936" s="4"/>
      <c r="GQ1936" s="4"/>
      <c r="GR1936" s="4"/>
      <c r="GS1936" s="4"/>
      <c r="GT1936" s="4"/>
      <c r="GU1936" s="4"/>
      <c r="GV1936" s="4"/>
      <c r="GW1936" s="4"/>
      <c r="GX1936" s="4"/>
      <c r="GY1936" s="4"/>
      <c r="GZ1936" s="4"/>
      <c r="HA1936" s="4"/>
      <c r="HB1936" s="4"/>
      <c r="HC1936" s="4"/>
      <c r="HD1936" s="4"/>
      <c r="HE1936" s="4"/>
      <c r="HF1936" s="4"/>
      <c r="HG1936" s="4"/>
      <c r="HH1936" s="4"/>
      <c r="HI1936" s="4"/>
      <c r="HJ1936" s="4"/>
      <c r="HK1936" s="4"/>
      <c r="HL1936" s="4"/>
      <c r="HM1936" s="4"/>
    </row>
    <row r="1937" spans="1:221" ht="20" customHeight="1">
      <c r="A1937" s="3"/>
      <c r="B1937" s="2"/>
      <c r="C1937" s="3"/>
      <c r="D1937" s="3"/>
      <c r="E1937" s="3"/>
      <c r="F1937" s="3"/>
      <c r="G1937" s="3"/>
      <c r="H1937" s="4"/>
      <c r="I1937" s="4"/>
      <c r="J1937" s="114"/>
      <c r="K1937" s="20"/>
      <c r="L1937" s="5"/>
      <c r="M1937" s="5"/>
      <c r="N1937" s="5"/>
      <c r="O1937" s="5"/>
      <c r="P1937" s="5"/>
      <c r="Q1937" s="5"/>
      <c r="R1937" s="5"/>
      <c r="S1937" s="6"/>
      <c r="T1937" s="6"/>
      <c r="U1937" s="6"/>
      <c r="V1937" s="6"/>
      <c r="W1937" s="6"/>
      <c r="X1937" s="6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  <c r="GI1937" s="4"/>
      <c r="GJ1937" s="4"/>
      <c r="GK1937" s="4"/>
      <c r="GL1937" s="4"/>
      <c r="GM1937" s="4"/>
      <c r="GN1937" s="4"/>
      <c r="GO1937" s="4"/>
      <c r="GP1937" s="4"/>
      <c r="GQ1937" s="4"/>
      <c r="GR1937" s="4"/>
      <c r="GS1937" s="4"/>
      <c r="GT1937" s="4"/>
      <c r="GU1937" s="4"/>
      <c r="GV1937" s="4"/>
      <c r="GW1937" s="4"/>
      <c r="GX1937" s="4"/>
      <c r="GY1937" s="4"/>
      <c r="GZ1937" s="4"/>
      <c r="HA1937" s="4"/>
      <c r="HB1937" s="4"/>
      <c r="HC1937" s="4"/>
      <c r="HD1937" s="4"/>
      <c r="HE1937" s="4"/>
      <c r="HF1937" s="4"/>
      <c r="HG1937" s="4"/>
      <c r="HH1937" s="4"/>
      <c r="HI1937" s="4"/>
      <c r="HJ1937" s="4"/>
      <c r="HK1937" s="4"/>
      <c r="HL1937" s="4"/>
      <c r="HM1937" s="4"/>
    </row>
    <row r="1938" spans="1:221" ht="20" customHeight="1">
      <c r="A1938" s="3"/>
      <c r="B1938" s="2"/>
      <c r="C1938" s="3"/>
      <c r="D1938" s="3"/>
      <c r="E1938" s="3"/>
      <c r="F1938" s="3"/>
      <c r="G1938" s="3"/>
      <c r="H1938" s="4"/>
      <c r="I1938" s="4"/>
      <c r="J1938" s="114"/>
      <c r="K1938" s="20"/>
      <c r="L1938" s="5"/>
      <c r="M1938" s="5"/>
      <c r="N1938" s="5"/>
      <c r="O1938" s="5"/>
      <c r="P1938" s="5"/>
      <c r="Q1938" s="5"/>
      <c r="R1938" s="5"/>
      <c r="S1938" s="6"/>
      <c r="T1938" s="6"/>
      <c r="U1938" s="6"/>
      <c r="V1938" s="6"/>
      <c r="W1938" s="6"/>
      <c r="X1938" s="6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/>
      <c r="GN1938" s="4"/>
      <c r="GO1938" s="4"/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  <c r="HF1938" s="4"/>
      <c r="HG1938" s="4"/>
      <c r="HH1938" s="4"/>
      <c r="HI1938" s="4"/>
      <c r="HJ1938" s="4"/>
      <c r="HK1938" s="4"/>
      <c r="HL1938" s="4"/>
      <c r="HM1938" s="4"/>
    </row>
    <row r="1939" spans="1:221" ht="20" customHeight="1">
      <c r="A1939" s="3"/>
      <c r="B1939" s="2"/>
      <c r="C1939" s="3"/>
      <c r="D1939" s="3"/>
      <c r="E1939" s="3"/>
      <c r="F1939" s="3"/>
      <c r="G1939" s="3"/>
      <c r="H1939" s="4"/>
      <c r="I1939" s="4"/>
      <c r="J1939" s="114"/>
      <c r="K1939" s="20"/>
      <c r="L1939" s="5"/>
      <c r="M1939" s="5"/>
      <c r="N1939" s="5"/>
      <c r="O1939" s="5"/>
      <c r="P1939" s="5"/>
      <c r="Q1939" s="5"/>
      <c r="R1939" s="5"/>
      <c r="S1939" s="6"/>
      <c r="T1939" s="6"/>
      <c r="U1939" s="6"/>
      <c r="V1939" s="6"/>
      <c r="W1939" s="6"/>
      <c r="X1939" s="6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/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4"/>
      <c r="HE1939" s="4"/>
      <c r="HF1939" s="4"/>
      <c r="HG1939" s="4"/>
      <c r="HH1939" s="4"/>
      <c r="HI1939" s="4"/>
      <c r="HJ1939" s="4"/>
      <c r="HK1939" s="4"/>
      <c r="HL1939" s="4"/>
      <c r="HM1939" s="4"/>
    </row>
    <row r="1940" spans="1:221" ht="20" customHeight="1">
      <c r="A1940" s="3"/>
      <c r="B1940" s="2"/>
      <c r="C1940" s="3"/>
      <c r="D1940" s="3"/>
      <c r="E1940" s="3"/>
      <c r="F1940" s="3"/>
      <c r="G1940" s="3"/>
      <c r="H1940" s="4"/>
      <c r="I1940" s="4"/>
      <c r="J1940" s="114"/>
      <c r="K1940" s="20"/>
      <c r="L1940" s="5"/>
      <c r="M1940" s="5"/>
      <c r="N1940" s="5"/>
      <c r="O1940" s="5"/>
      <c r="P1940" s="5"/>
      <c r="Q1940" s="5"/>
      <c r="R1940" s="5"/>
      <c r="S1940" s="6"/>
      <c r="T1940" s="6"/>
      <c r="U1940" s="6"/>
      <c r="V1940" s="6"/>
      <c r="W1940" s="6"/>
      <c r="X1940" s="6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  <c r="GI1940" s="4"/>
      <c r="GJ1940" s="4"/>
      <c r="GK1940" s="4"/>
      <c r="GL1940" s="4"/>
      <c r="GM1940" s="4"/>
      <c r="GN1940" s="4"/>
      <c r="GO1940" s="4"/>
      <c r="GP1940" s="4"/>
      <c r="GQ1940" s="4"/>
      <c r="GR1940" s="4"/>
      <c r="GS1940" s="4"/>
      <c r="GT1940" s="4"/>
      <c r="GU1940" s="4"/>
      <c r="GV1940" s="4"/>
      <c r="GW1940" s="4"/>
      <c r="GX1940" s="4"/>
      <c r="GY1940" s="4"/>
      <c r="GZ1940" s="4"/>
      <c r="HA1940" s="4"/>
      <c r="HB1940" s="4"/>
      <c r="HC1940" s="4"/>
      <c r="HD1940" s="4"/>
      <c r="HE1940" s="4"/>
      <c r="HF1940" s="4"/>
      <c r="HG1940" s="4"/>
      <c r="HH1940" s="4"/>
      <c r="HI1940" s="4"/>
      <c r="HJ1940" s="4"/>
      <c r="HK1940" s="4"/>
      <c r="HL1940" s="4"/>
      <c r="HM1940" s="4"/>
    </row>
    <row r="1941" spans="1:221" ht="20" customHeight="1">
      <c r="A1941" s="3"/>
      <c r="B1941" s="2"/>
      <c r="C1941" s="3"/>
      <c r="D1941" s="3"/>
      <c r="E1941" s="3"/>
      <c r="F1941" s="3"/>
      <c r="G1941" s="3"/>
      <c r="H1941" s="4"/>
      <c r="I1941" s="4"/>
      <c r="J1941" s="114"/>
      <c r="K1941" s="20"/>
      <c r="L1941" s="5"/>
      <c r="M1941" s="5"/>
      <c r="N1941" s="5"/>
      <c r="O1941" s="5"/>
      <c r="P1941" s="5"/>
      <c r="Q1941" s="5"/>
      <c r="R1941" s="5"/>
      <c r="S1941" s="6"/>
      <c r="T1941" s="6"/>
      <c r="U1941" s="6"/>
      <c r="V1941" s="6"/>
      <c r="W1941" s="6"/>
      <c r="X1941" s="6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  <c r="GI1941" s="4"/>
      <c r="GJ1941" s="4"/>
      <c r="GK1941" s="4"/>
      <c r="GL1941" s="4"/>
      <c r="GM1941" s="4"/>
      <c r="GN1941" s="4"/>
      <c r="GO1941" s="4"/>
      <c r="GP1941" s="4"/>
      <c r="GQ1941" s="4"/>
      <c r="GR1941" s="4"/>
      <c r="GS1941" s="4"/>
      <c r="GT1941" s="4"/>
      <c r="GU1941" s="4"/>
      <c r="GV1941" s="4"/>
      <c r="GW1941" s="4"/>
      <c r="GX1941" s="4"/>
      <c r="GY1941" s="4"/>
      <c r="GZ1941" s="4"/>
      <c r="HA1941" s="4"/>
      <c r="HB1941" s="4"/>
      <c r="HC1941" s="4"/>
      <c r="HD1941" s="4"/>
      <c r="HE1941" s="4"/>
      <c r="HF1941" s="4"/>
      <c r="HG1941" s="4"/>
      <c r="HH1941" s="4"/>
      <c r="HI1941" s="4"/>
      <c r="HJ1941" s="4"/>
      <c r="HK1941" s="4"/>
      <c r="HL1941" s="4"/>
      <c r="HM1941" s="4"/>
    </row>
    <row r="1942" spans="1:221" ht="20" customHeight="1">
      <c r="A1942" s="3"/>
      <c r="B1942" s="2"/>
      <c r="C1942" s="3"/>
      <c r="D1942" s="3"/>
      <c r="E1942" s="3"/>
      <c r="F1942" s="3"/>
      <c r="G1942" s="3"/>
      <c r="H1942" s="4"/>
      <c r="I1942" s="4"/>
      <c r="J1942" s="114"/>
      <c r="K1942" s="20"/>
      <c r="L1942" s="5"/>
      <c r="M1942" s="5"/>
      <c r="N1942" s="5"/>
      <c r="O1942" s="5"/>
      <c r="P1942" s="5"/>
      <c r="Q1942" s="5"/>
      <c r="R1942" s="5"/>
      <c r="S1942" s="6"/>
      <c r="T1942" s="6"/>
      <c r="U1942" s="6"/>
      <c r="V1942" s="6"/>
      <c r="W1942" s="6"/>
      <c r="X1942" s="6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/>
      <c r="GV1942" s="4"/>
      <c r="GW1942" s="4"/>
      <c r="GX1942" s="4"/>
      <c r="GY1942" s="4"/>
      <c r="GZ1942" s="4"/>
      <c r="HA1942" s="4"/>
      <c r="HB1942" s="4"/>
      <c r="HC1942" s="4"/>
      <c r="HD1942" s="4"/>
      <c r="HE1942" s="4"/>
      <c r="HF1942" s="4"/>
      <c r="HG1942" s="4"/>
      <c r="HH1942" s="4"/>
      <c r="HI1942" s="4"/>
      <c r="HJ1942" s="4"/>
      <c r="HK1942" s="4"/>
      <c r="HL1942" s="4"/>
      <c r="HM1942" s="4"/>
    </row>
    <row r="1943" spans="1:221" ht="20" customHeight="1">
      <c r="A1943" s="3"/>
      <c r="B1943" s="2"/>
      <c r="C1943" s="3"/>
      <c r="D1943" s="3"/>
      <c r="E1943" s="3"/>
      <c r="F1943" s="3"/>
      <c r="G1943" s="3"/>
      <c r="H1943" s="4"/>
      <c r="I1943" s="4"/>
      <c r="J1943" s="114"/>
      <c r="K1943" s="20"/>
      <c r="L1943" s="5"/>
      <c r="M1943" s="5"/>
      <c r="N1943" s="5"/>
      <c r="O1943" s="5"/>
      <c r="P1943" s="5"/>
      <c r="Q1943" s="5"/>
      <c r="R1943" s="5"/>
      <c r="S1943" s="6"/>
      <c r="T1943" s="6"/>
      <c r="U1943" s="6"/>
      <c r="V1943" s="6"/>
      <c r="W1943" s="6"/>
      <c r="X1943" s="6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  <c r="GL1943" s="4"/>
      <c r="GM1943" s="4"/>
      <c r="GN1943" s="4"/>
      <c r="GO1943" s="4"/>
      <c r="GP1943" s="4"/>
      <c r="GQ1943" s="4"/>
      <c r="GR1943" s="4"/>
      <c r="GS1943" s="4"/>
      <c r="GT1943" s="4"/>
      <c r="GU1943" s="4"/>
      <c r="GV1943" s="4"/>
      <c r="GW1943" s="4"/>
      <c r="GX1943" s="4"/>
      <c r="GY1943" s="4"/>
      <c r="GZ1943" s="4"/>
      <c r="HA1943" s="4"/>
      <c r="HB1943" s="4"/>
      <c r="HC1943" s="4"/>
      <c r="HD1943" s="4"/>
      <c r="HE1943" s="4"/>
      <c r="HF1943" s="4"/>
      <c r="HG1943" s="4"/>
      <c r="HH1943" s="4"/>
      <c r="HI1943" s="4"/>
      <c r="HJ1943" s="4"/>
      <c r="HK1943" s="4"/>
      <c r="HL1943" s="4"/>
      <c r="HM1943" s="4"/>
    </row>
    <row r="1944" spans="1:221" ht="20" customHeight="1">
      <c r="A1944" s="3"/>
      <c r="B1944" s="2"/>
      <c r="C1944" s="3"/>
      <c r="D1944" s="3"/>
      <c r="E1944" s="3"/>
      <c r="F1944" s="3"/>
      <c r="G1944" s="3"/>
      <c r="H1944" s="4"/>
      <c r="I1944" s="4"/>
      <c r="J1944" s="114"/>
      <c r="K1944" s="20"/>
      <c r="L1944" s="5"/>
      <c r="M1944" s="5"/>
      <c r="N1944" s="5"/>
      <c r="O1944" s="5"/>
      <c r="P1944" s="5"/>
      <c r="Q1944" s="5"/>
      <c r="R1944" s="5"/>
      <c r="S1944" s="6"/>
      <c r="T1944" s="6"/>
      <c r="U1944" s="6"/>
      <c r="V1944" s="6"/>
      <c r="W1944" s="6"/>
      <c r="X1944" s="6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  <c r="GI1944" s="4"/>
      <c r="GJ1944" s="4"/>
      <c r="GK1944" s="4"/>
      <c r="GL1944" s="4"/>
      <c r="GM1944" s="4"/>
      <c r="GN1944" s="4"/>
      <c r="GO1944" s="4"/>
      <c r="GP1944" s="4"/>
      <c r="GQ1944" s="4"/>
      <c r="GR1944" s="4"/>
      <c r="GS1944" s="4"/>
      <c r="GT1944" s="4"/>
      <c r="GU1944" s="4"/>
      <c r="GV1944" s="4"/>
      <c r="GW1944" s="4"/>
      <c r="GX1944" s="4"/>
      <c r="GY1944" s="4"/>
      <c r="GZ1944" s="4"/>
      <c r="HA1944" s="4"/>
      <c r="HB1944" s="4"/>
      <c r="HC1944" s="4"/>
      <c r="HD1944" s="4"/>
      <c r="HE1944" s="4"/>
      <c r="HF1944" s="4"/>
      <c r="HG1944" s="4"/>
      <c r="HH1944" s="4"/>
      <c r="HI1944" s="4"/>
      <c r="HJ1944" s="4"/>
      <c r="HK1944" s="4"/>
      <c r="HL1944" s="4"/>
      <c r="HM1944" s="4"/>
    </row>
    <row r="1945" spans="1:221" ht="20" customHeight="1">
      <c r="A1945" s="3"/>
      <c r="B1945" s="2"/>
      <c r="C1945" s="3"/>
      <c r="D1945" s="3"/>
      <c r="E1945" s="3"/>
      <c r="F1945" s="3"/>
      <c r="G1945" s="3"/>
      <c r="H1945" s="4"/>
      <c r="I1945" s="4"/>
      <c r="J1945" s="114"/>
      <c r="K1945" s="20"/>
      <c r="L1945" s="5"/>
      <c r="M1945" s="5"/>
      <c r="N1945" s="5"/>
      <c r="O1945" s="5"/>
      <c r="P1945" s="5"/>
      <c r="Q1945" s="5"/>
      <c r="R1945" s="5"/>
      <c r="S1945" s="6"/>
      <c r="T1945" s="6"/>
      <c r="U1945" s="6"/>
      <c r="V1945" s="6"/>
      <c r="W1945" s="6"/>
      <c r="X1945" s="6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/>
      <c r="GM1945" s="4"/>
      <c r="GN1945" s="4"/>
      <c r="GO1945" s="4"/>
      <c r="GP1945" s="4"/>
      <c r="GQ1945" s="4"/>
      <c r="GR1945" s="4"/>
      <c r="GS1945" s="4"/>
      <c r="GT1945" s="4"/>
      <c r="GU1945" s="4"/>
      <c r="GV1945" s="4"/>
      <c r="GW1945" s="4"/>
      <c r="GX1945" s="4"/>
      <c r="GY1945" s="4"/>
      <c r="GZ1945" s="4"/>
      <c r="HA1945" s="4"/>
      <c r="HB1945" s="4"/>
      <c r="HC1945" s="4"/>
      <c r="HD1945" s="4"/>
      <c r="HE1945" s="4"/>
      <c r="HF1945" s="4"/>
      <c r="HG1945" s="4"/>
      <c r="HH1945" s="4"/>
      <c r="HI1945" s="4"/>
      <c r="HJ1945" s="4"/>
      <c r="HK1945" s="4"/>
      <c r="HL1945" s="4"/>
      <c r="HM1945" s="4"/>
    </row>
    <row r="1946" spans="1:221" ht="20" customHeight="1">
      <c r="A1946" s="3"/>
      <c r="B1946" s="2"/>
      <c r="C1946" s="3"/>
      <c r="D1946" s="3"/>
      <c r="E1946" s="3"/>
      <c r="F1946" s="3"/>
      <c r="G1946" s="3"/>
      <c r="H1946" s="4"/>
      <c r="I1946" s="4"/>
      <c r="J1946" s="114"/>
      <c r="K1946" s="20"/>
      <c r="L1946" s="5"/>
      <c r="M1946" s="5"/>
      <c r="N1946" s="5"/>
      <c r="O1946" s="5"/>
      <c r="P1946" s="5"/>
      <c r="Q1946" s="5"/>
      <c r="R1946" s="5"/>
      <c r="S1946" s="6"/>
      <c r="T1946" s="6"/>
      <c r="U1946" s="6"/>
      <c r="V1946" s="6"/>
      <c r="W1946" s="6"/>
      <c r="X1946" s="6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  <c r="GL1946" s="4"/>
      <c r="GM1946" s="4"/>
      <c r="GN1946" s="4"/>
      <c r="GO1946" s="4"/>
      <c r="GP1946" s="4"/>
      <c r="GQ1946" s="4"/>
      <c r="GR1946" s="4"/>
      <c r="GS1946" s="4"/>
      <c r="GT1946" s="4"/>
      <c r="GU1946" s="4"/>
      <c r="GV1946" s="4"/>
      <c r="GW1946" s="4"/>
      <c r="GX1946" s="4"/>
      <c r="GY1946" s="4"/>
      <c r="GZ1946" s="4"/>
      <c r="HA1946" s="4"/>
      <c r="HB1946" s="4"/>
      <c r="HC1946" s="4"/>
      <c r="HD1946" s="4"/>
      <c r="HE1946" s="4"/>
      <c r="HF1946" s="4"/>
      <c r="HG1946" s="4"/>
      <c r="HH1946" s="4"/>
      <c r="HI1946" s="4"/>
      <c r="HJ1946" s="4"/>
      <c r="HK1946" s="4"/>
      <c r="HL1946" s="4"/>
      <c r="HM1946" s="4"/>
    </row>
    <row r="1947" spans="1:221" ht="20" customHeight="1">
      <c r="A1947" s="3"/>
      <c r="B1947" s="2"/>
      <c r="C1947" s="3"/>
      <c r="D1947" s="3"/>
      <c r="E1947" s="3"/>
      <c r="F1947" s="3"/>
      <c r="G1947" s="3"/>
      <c r="H1947" s="4"/>
      <c r="I1947" s="4"/>
      <c r="J1947" s="114"/>
      <c r="K1947" s="20"/>
      <c r="L1947" s="5"/>
      <c r="M1947" s="5"/>
      <c r="N1947" s="5"/>
      <c r="O1947" s="5"/>
      <c r="P1947" s="5"/>
      <c r="Q1947" s="5"/>
      <c r="R1947" s="5"/>
      <c r="S1947" s="6"/>
      <c r="T1947" s="6"/>
      <c r="U1947" s="6"/>
      <c r="V1947" s="6"/>
      <c r="W1947" s="6"/>
      <c r="X1947" s="6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  <c r="GL1947" s="4"/>
      <c r="GM1947" s="4"/>
      <c r="GN1947" s="4"/>
      <c r="GO1947" s="4"/>
      <c r="GP1947" s="4"/>
      <c r="GQ1947" s="4"/>
      <c r="GR1947" s="4"/>
      <c r="GS1947" s="4"/>
      <c r="GT1947" s="4"/>
      <c r="GU1947" s="4"/>
      <c r="GV1947" s="4"/>
      <c r="GW1947" s="4"/>
      <c r="GX1947" s="4"/>
      <c r="GY1947" s="4"/>
      <c r="GZ1947" s="4"/>
      <c r="HA1947" s="4"/>
      <c r="HB1947" s="4"/>
      <c r="HC1947" s="4"/>
      <c r="HD1947" s="4"/>
      <c r="HE1947" s="4"/>
      <c r="HF1947" s="4"/>
      <c r="HG1947" s="4"/>
      <c r="HH1947" s="4"/>
      <c r="HI1947" s="4"/>
      <c r="HJ1947" s="4"/>
      <c r="HK1947" s="4"/>
      <c r="HL1947" s="4"/>
      <c r="HM1947" s="4"/>
    </row>
    <row r="1948" spans="1:221" ht="20" customHeight="1">
      <c r="A1948" s="3"/>
      <c r="B1948" s="2"/>
      <c r="C1948" s="3"/>
      <c r="D1948" s="3"/>
      <c r="E1948" s="3"/>
      <c r="F1948" s="3"/>
      <c r="G1948" s="3"/>
      <c r="H1948" s="4"/>
      <c r="I1948" s="4"/>
      <c r="J1948" s="114"/>
      <c r="K1948" s="20"/>
      <c r="L1948" s="5"/>
      <c r="M1948" s="5"/>
      <c r="N1948" s="5"/>
      <c r="O1948" s="5"/>
      <c r="P1948" s="5"/>
      <c r="Q1948" s="5"/>
      <c r="R1948" s="5"/>
      <c r="S1948" s="6"/>
      <c r="T1948" s="6"/>
      <c r="U1948" s="6"/>
      <c r="V1948" s="6"/>
      <c r="W1948" s="6"/>
      <c r="X1948" s="6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  <c r="GL1948" s="4"/>
      <c r="GM1948" s="4"/>
      <c r="GN1948" s="4"/>
      <c r="GO1948" s="4"/>
      <c r="GP1948" s="4"/>
      <c r="GQ1948" s="4"/>
      <c r="GR1948" s="4"/>
      <c r="GS1948" s="4"/>
      <c r="GT1948" s="4"/>
      <c r="GU1948" s="4"/>
      <c r="GV1948" s="4"/>
      <c r="GW1948" s="4"/>
      <c r="GX1948" s="4"/>
      <c r="GY1948" s="4"/>
      <c r="GZ1948" s="4"/>
      <c r="HA1948" s="4"/>
      <c r="HB1948" s="4"/>
      <c r="HC1948" s="4"/>
      <c r="HD1948" s="4"/>
      <c r="HE1948" s="4"/>
      <c r="HF1948" s="4"/>
      <c r="HG1948" s="4"/>
      <c r="HH1948" s="4"/>
      <c r="HI1948" s="4"/>
      <c r="HJ1948" s="4"/>
      <c r="HK1948" s="4"/>
      <c r="HL1948" s="4"/>
      <c r="HM1948" s="4"/>
    </row>
    <row r="1949" spans="1:221" ht="20" customHeight="1">
      <c r="A1949" s="3"/>
      <c r="B1949" s="2"/>
      <c r="C1949" s="3"/>
      <c r="D1949" s="3"/>
      <c r="E1949" s="3"/>
      <c r="F1949" s="3"/>
      <c r="G1949" s="3"/>
      <c r="H1949" s="4"/>
      <c r="I1949" s="4"/>
      <c r="J1949" s="114"/>
      <c r="K1949" s="20"/>
      <c r="L1949" s="5"/>
      <c r="M1949" s="5"/>
      <c r="N1949" s="5"/>
      <c r="O1949" s="5"/>
      <c r="P1949" s="5"/>
      <c r="Q1949" s="5"/>
      <c r="R1949" s="5"/>
      <c r="S1949" s="6"/>
      <c r="T1949" s="6"/>
      <c r="U1949" s="6"/>
      <c r="V1949" s="6"/>
      <c r="W1949" s="6"/>
      <c r="X1949" s="6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/>
      <c r="GP1949" s="4"/>
      <c r="GQ1949" s="4"/>
      <c r="GR1949" s="4"/>
      <c r="GS1949" s="4"/>
      <c r="GT1949" s="4"/>
      <c r="GU1949" s="4"/>
      <c r="GV1949" s="4"/>
      <c r="GW1949" s="4"/>
      <c r="GX1949" s="4"/>
      <c r="GY1949" s="4"/>
      <c r="GZ1949" s="4"/>
      <c r="HA1949" s="4"/>
      <c r="HB1949" s="4"/>
      <c r="HC1949" s="4"/>
      <c r="HD1949" s="4"/>
      <c r="HE1949" s="4"/>
      <c r="HF1949" s="4"/>
      <c r="HG1949" s="4"/>
      <c r="HH1949" s="4"/>
      <c r="HI1949" s="4"/>
      <c r="HJ1949" s="4"/>
      <c r="HK1949" s="4"/>
      <c r="HL1949" s="4"/>
      <c r="HM1949" s="4"/>
    </row>
    <row r="1950" spans="1:221" ht="20" customHeight="1">
      <c r="A1950" s="3"/>
      <c r="B1950" s="2"/>
      <c r="C1950" s="3"/>
      <c r="D1950" s="3"/>
      <c r="E1950" s="3"/>
      <c r="F1950" s="3"/>
      <c r="G1950" s="3"/>
      <c r="H1950" s="4"/>
      <c r="I1950" s="4"/>
      <c r="J1950" s="114"/>
      <c r="K1950" s="20"/>
      <c r="L1950" s="5"/>
      <c r="M1950" s="5"/>
      <c r="N1950" s="5"/>
      <c r="O1950" s="5"/>
      <c r="P1950" s="5"/>
      <c r="Q1950" s="5"/>
      <c r="R1950" s="5"/>
      <c r="S1950" s="6"/>
      <c r="T1950" s="6"/>
      <c r="U1950" s="6"/>
      <c r="V1950" s="6"/>
      <c r="W1950" s="6"/>
      <c r="X1950" s="6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/>
      <c r="GP1950" s="4"/>
      <c r="GQ1950" s="4"/>
      <c r="GR1950" s="4"/>
      <c r="GS1950" s="4"/>
      <c r="GT1950" s="4"/>
      <c r="GU1950" s="4"/>
      <c r="GV1950" s="4"/>
      <c r="GW1950" s="4"/>
      <c r="GX1950" s="4"/>
      <c r="GY1950" s="4"/>
      <c r="GZ1950" s="4"/>
      <c r="HA1950" s="4"/>
      <c r="HB1950" s="4"/>
      <c r="HC1950" s="4"/>
      <c r="HD1950" s="4"/>
      <c r="HE1950" s="4"/>
      <c r="HF1950" s="4"/>
      <c r="HG1950" s="4"/>
      <c r="HH1950" s="4"/>
      <c r="HI1950" s="4"/>
      <c r="HJ1950" s="4"/>
      <c r="HK1950" s="4"/>
      <c r="HL1950" s="4"/>
      <c r="HM1950" s="4"/>
    </row>
    <row r="1951" spans="1:221" ht="20" customHeight="1">
      <c r="A1951" s="3"/>
      <c r="B1951" s="2"/>
      <c r="C1951" s="3"/>
      <c r="D1951" s="3"/>
      <c r="E1951" s="3"/>
      <c r="F1951" s="3"/>
      <c r="G1951" s="3"/>
      <c r="H1951" s="4"/>
      <c r="I1951" s="4"/>
      <c r="J1951" s="114"/>
      <c r="K1951" s="20"/>
      <c r="L1951" s="5"/>
      <c r="M1951" s="5"/>
      <c r="N1951" s="5"/>
      <c r="O1951" s="5"/>
      <c r="P1951" s="5"/>
      <c r="Q1951" s="5"/>
      <c r="R1951" s="5"/>
      <c r="S1951" s="6"/>
      <c r="T1951" s="6"/>
      <c r="U1951" s="6"/>
      <c r="V1951" s="6"/>
      <c r="W1951" s="6"/>
      <c r="X1951" s="6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/>
      <c r="GR1951" s="4"/>
      <c r="GS1951" s="4"/>
      <c r="GT1951" s="4"/>
      <c r="GU1951" s="4"/>
      <c r="GV1951" s="4"/>
      <c r="GW1951" s="4"/>
      <c r="GX1951" s="4"/>
      <c r="GY1951" s="4"/>
      <c r="GZ1951" s="4"/>
      <c r="HA1951" s="4"/>
      <c r="HB1951" s="4"/>
      <c r="HC1951" s="4"/>
      <c r="HD1951" s="4"/>
      <c r="HE1951" s="4"/>
      <c r="HF1951" s="4"/>
      <c r="HG1951" s="4"/>
      <c r="HH1951" s="4"/>
      <c r="HI1951" s="4"/>
      <c r="HJ1951" s="4"/>
      <c r="HK1951" s="4"/>
      <c r="HL1951" s="4"/>
      <c r="HM1951" s="4"/>
    </row>
    <row r="1952" spans="1:221" ht="20" customHeight="1">
      <c r="A1952" s="3"/>
      <c r="B1952" s="2"/>
      <c r="C1952" s="3"/>
      <c r="D1952" s="3"/>
      <c r="E1952" s="3"/>
      <c r="F1952" s="3"/>
      <c r="G1952" s="3"/>
      <c r="H1952" s="4"/>
      <c r="I1952" s="4"/>
      <c r="J1952" s="114"/>
      <c r="K1952" s="20"/>
      <c r="L1952" s="5"/>
      <c r="M1952" s="5"/>
      <c r="N1952" s="5"/>
      <c r="O1952" s="5"/>
      <c r="P1952" s="5"/>
      <c r="Q1952" s="5"/>
      <c r="R1952" s="5"/>
      <c r="S1952" s="6"/>
      <c r="T1952" s="6"/>
      <c r="U1952" s="6"/>
      <c r="V1952" s="6"/>
      <c r="W1952" s="6"/>
      <c r="X1952" s="6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  <c r="GL1952" s="4"/>
      <c r="GM1952" s="4"/>
      <c r="GN1952" s="4"/>
      <c r="GO1952" s="4"/>
      <c r="GP1952" s="4"/>
      <c r="GQ1952" s="4"/>
      <c r="GR1952" s="4"/>
      <c r="GS1952" s="4"/>
      <c r="GT1952" s="4"/>
      <c r="GU1952" s="4"/>
      <c r="GV1952" s="4"/>
      <c r="GW1952" s="4"/>
      <c r="GX1952" s="4"/>
      <c r="GY1952" s="4"/>
      <c r="GZ1952" s="4"/>
      <c r="HA1952" s="4"/>
      <c r="HB1952" s="4"/>
      <c r="HC1952" s="4"/>
      <c r="HD1952" s="4"/>
      <c r="HE1952" s="4"/>
      <c r="HF1952" s="4"/>
      <c r="HG1952" s="4"/>
      <c r="HH1952" s="4"/>
      <c r="HI1952" s="4"/>
      <c r="HJ1952" s="4"/>
      <c r="HK1952" s="4"/>
      <c r="HL1952" s="4"/>
      <c r="HM1952" s="4"/>
    </row>
    <row r="1953" spans="1:221" ht="20" customHeight="1">
      <c r="A1953" s="3"/>
      <c r="B1953" s="2"/>
      <c r="C1953" s="3"/>
      <c r="D1953" s="3"/>
      <c r="E1953" s="3"/>
      <c r="F1953" s="3"/>
      <c r="G1953" s="3"/>
      <c r="H1953" s="4"/>
      <c r="I1953" s="4"/>
      <c r="J1953" s="114"/>
      <c r="K1953" s="20"/>
      <c r="L1953" s="5"/>
      <c r="M1953" s="5"/>
      <c r="N1953" s="5"/>
      <c r="O1953" s="5"/>
      <c r="P1953" s="5"/>
      <c r="Q1953" s="5"/>
      <c r="R1953" s="5"/>
      <c r="S1953" s="6"/>
      <c r="T1953" s="6"/>
      <c r="U1953" s="6"/>
      <c r="V1953" s="6"/>
      <c r="W1953" s="6"/>
      <c r="X1953" s="6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  <c r="GI1953" s="4"/>
      <c r="GJ1953" s="4"/>
      <c r="GK1953" s="4"/>
      <c r="GL1953" s="4"/>
      <c r="GM1953" s="4"/>
      <c r="GN1953" s="4"/>
      <c r="GO1953" s="4"/>
      <c r="GP1953" s="4"/>
      <c r="GQ1953" s="4"/>
      <c r="GR1953" s="4"/>
      <c r="GS1953" s="4"/>
      <c r="GT1953" s="4"/>
      <c r="GU1953" s="4"/>
      <c r="GV1953" s="4"/>
      <c r="GW1953" s="4"/>
      <c r="GX1953" s="4"/>
      <c r="GY1953" s="4"/>
      <c r="GZ1953" s="4"/>
      <c r="HA1953" s="4"/>
      <c r="HB1953" s="4"/>
      <c r="HC1953" s="4"/>
      <c r="HD1953" s="4"/>
      <c r="HE1953" s="4"/>
      <c r="HF1953" s="4"/>
      <c r="HG1953" s="4"/>
      <c r="HH1953" s="4"/>
      <c r="HI1953" s="4"/>
      <c r="HJ1953" s="4"/>
      <c r="HK1953" s="4"/>
      <c r="HL1953" s="4"/>
      <c r="HM1953" s="4"/>
    </row>
    <row r="1954" spans="1:221" ht="20" customHeight="1">
      <c r="A1954" s="3"/>
      <c r="B1954" s="2"/>
      <c r="C1954" s="3"/>
      <c r="D1954" s="3"/>
      <c r="E1954" s="3"/>
      <c r="F1954" s="3"/>
      <c r="G1954" s="3"/>
      <c r="H1954" s="4"/>
      <c r="I1954" s="4"/>
      <c r="J1954" s="114"/>
      <c r="K1954" s="20"/>
      <c r="L1954" s="5"/>
      <c r="M1954" s="5"/>
      <c r="N1954" s="5"/>
      <c r="O1954" s="5"/>
      <c r="P1954" s="5"/>
      <c r="Q1954" s="5"/>
      <c r="R1954" s="5"/>
      <c r="S1954" s="6"/>
      <c r="T1954" s="6"/>
      <c r="U1954" s="6"/>
      <c r="V1954" s="6"/>
      <c r="W1954" s="6"/>
      <c r="X1954" s="6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  <c r="GI1954" s="4"/>
      <c r="GJ1954" s="4"/>
      <c r="GK1954" s="4"/>
      <c r="GL1954" s="4"/>
      <c r="GM1954" s="4"/>
      <c r="GN1954" s="4"/>
      <c r="GO1954" s="4"/>
      <c r="GP1954" s="4"/>
      <c r="GQ1954" s="4"/>
      <c r="GR1954" s="4"/>
      <c r="GS1954" s="4"/>
      <c r="GT1954" s="4"/>
      <c r="GU1954" s="4"/>
      <c r="GV1954" s="4"/>
      <c r="GW1954" s="4"/>
      <c r="GX1954" s="4"/>
      <c r="GY1954" s="4"/>
      <c r="GZ1954" s="4"/>
      <c r="HA1954" s="4"/>
      <c r="HB1954" s="4"/>
      <c r="HC1954" s="4"/>
      <c r="HD1954" s="4"/>
      <c r="HE1954" s="4"/>
      <c r="HF1954" s="4"/>
      <c r="HG1954" s="4"/>
      <c r="HH1954" s="4"/>
      <c r="HI1954" s="4"/>
      <c r="HJ1954" s="4"/>
      <c r="HK1954" s="4"/>
      <c r="HL1954" s="4"/>
      <c r="HM1954" s="4"/>
    </row>
    <row r="1955" spans="1:221" ht="20" customHeight="1">
      <c r="A1955" s="3"/>
      <c r="B1955" s="2"/>
      <c r="C1955" s="3"/>
      <c r="D1955" s="3"/>
      <c r="E1955" s="3"/>
      <c r="F1955" s="3"/>
      <c r="G1955" s="3"/>
      <c r="H1955" s="4"/>
      <c r="I1955" s="4"/>
      <c r="J1955" s="114"/>
      <c r="K1955" s="20"/>
      <c r="L1955" s="5"/>
      <c r="M1955" s="5"/>
      <c r="N1955" s="5"/>
      <c r="O1955" s="5"/>
      <c r="P1955" s="5"/>
      <c r="Q1955" s="5"/>
      <c r="R1955" s="5"/>
      <c r="S1955" s="6"/>
      <c r="T1955" s="6"/>
      <c r="U1955" s="6"/>
      <c r="V1955" s="6"/>
      <c r="W1955" s="6"/>
      <c r="X1955" s="6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/>
      <c r="GL1955" s="4"/>
      <c r="GM1955" s="4"/>
      <c r="GN1955" s="4"/>
      <c r="GO1955" s="4"/>
      <c r="GP1955" s="4"/>
      <c r="GQ1955" s="4"/>
      <c r="GR1955" s="4"/>
      <c r="GS1955" s="4"/>
      <c r="GT1955" s="4"/>
      <c r="GU1955" s="4"/>
      <c r="GV1955" s="4"/>
      <c r="GW1955" s="4"/>
      <c r="GX1955" s="4"/>
      <c r="GY1955" s="4"/>
      <c r="GZ1955" s="4"/>
      <c r="HA1955" s="4"/>
      <c r="HB1955" s="4"/>
      <c r="HC1955" s="4"/>
      <c r="HD1955" s="4"/>
      <c r="HE1955" s="4"/>
      <c r="HF1955" s="4"/>
      <c r="HG1955" s="4"/>
      <c r="HH1955" s="4"/>
      <c r="HI1955" s="4"/>
      <c r="HJ1955" s="4"/>
      <c r="HK1955" s="4"/>
      <c r="HL1955" s="4"/>
      <c r="HM1955" s="4"/>
    </row>
    <row r="1956" spans="1:221" ht="20" customHeight="1">
      <c r="A1956" s="3"/>
      <c r="B1956" s="2"/>
      <c r="C1956" s="3"/>
      <c r="D1956" s="3"/>
      <c r="E1956" s="3"/>
      <c r="F1956" s="3"/>
      <c r="G1956" s="3"/>
      <c r="H1956" s="4"/>
      <c r="I1956" s="4"/>
      <c r="J1956" s="114"/>
      <c r="K1956" s="20"/>
      <c r="L1956" s="5"/>
      <c r="M1956" s="5"/>
      <c r="N1956" s="5"/>
      <c r="O1956" s="5"/>
      <c r="P1956" s="5"/>
      <c r="Q1956" s="5"/>
      <c r="R1956" s="5"/>
      <c r="S1956" s="6"/>
      <c r="T1956" s="6"/>
      <c r="U1956" s="6"/>
      <c r="V1956" s="6"/>
      <c r="W1956" s="6"/>
      <c r="X1956" s="6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  <c r="GL1956" s="4"/>
      <c r="GM1956" s="4"/>
      <c r="GN1956" s="4"/>
      <c r="GO1956" s="4"/>
      <c r="GP1956" s="4"/>
      <c r="GQ1956" s="4"/>
      <c r="GR1956" s="4"/>
      <c r="GS1956" s="4"/>
      <c r="GT1956" s="4"/>
      <c r="GU1956" s="4"/>
      <c r="GV1956" s="4"/>
      <c r="GW1956" s="4"/>
      <c r="GX1956" s="4"/>
      <c r="GY1956" s="4"/>
      <c r="GZ1956" s="4"/>
      <c r="HA1956" s="4"/>
      <c r="HB1956" s="4"/>
      <c r="HC1956" s="4"/>
      <c r="HD1956" s="4"/>
      <c r="HE1956" s="4"/>
      <c r="HF1956" s="4"/>
      <c r="HG1956" s="4"/>
      <c r="HH1956" s="4"/>
      <c r="HI1956" s="4"/>
      <c r="HJ1956" s="4"/>
      <c r="HK1956" s="4"/>
      <c r="HL1956" s="4"/>
      <c r="HM1956" s="4"/>
    </row>
    <row r="1957" spans="1:221" ht="20" customHeight="1">
      <c r="A1957" s="3"/>
      <c r="B1957" s="2"/>
      <c r="C1957" s="3"/>
      <c r="D1957" s="3"/>
      <c r="E1957" s="3"/>
      <c r="F1957" s="3"/>
      <c r="G1957" s="3"/>
      <c r="H1957" s="4"/>
      <c r="I1957" s="4"/>
      <c r="J1957" s="114"/>
      <c r="K1957" s="20"/>
      <c r="L1957" s="5"/>
      <c r="M1957" s="5"/>
      <c r="N1957" s="5"/>
      <c r="O1957" s="5"/>
      <c r="P1957" s="5"/>
      <c r="Q1957" s="5"/>
      <c r="R1957" s="5"/>
      <c r="S1957" s="6"/>
      <c r="T1957" s="6"/>
      <c r="U1957" s="6"/>
      <c r="V1957" s="6"/>
      <c r="W1957" s="6"/>
      <c r="X1957" s="6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/>
      <c r="GK1957" s="4"/>
      <c r="GL1957" s="4"/>
      <c r="GM1957" s="4"/>
      <c r="GN1957" s="4"/>
      <c r="GO1957" s="4"/>
      <c r="GP1957" s="4"/>
      <c r="GQ1957" s="4"/>
      <c r="GR1957" s="4"/>
      <c r="GS1957" s="4"/>
      <c r="GT1957" s="4"/>
      <c r="GU1957" s="4"/>
      <c r="GV1957" s="4"/>
      <c r="GW1957" s="4"/>
      <c r="GX1957" s="4"/>
      <c r="GY1957" s="4"/>
      <c r="GZ1957" s="4"/>
      <c r="HA1957" s="4"/>
      <c r="HB1957" s="4"/>
      <c r="HC1957" s="4"/>
      <c r="HD1957" s="4"/>
      <c r="HE1957" s="4"/>
      <c r="HF1957" s="4"/>
      <c r="HG1957" s="4"/>
      <c r="HH1957" s="4"/>
      <c r="HI1957" s="4"/>
      <c r="HJ1957" s="4"/>
      <c r="HK1957" s="4"/>
      <c r="HL1957" s="4"/>
      <c r="HM1957" s="4"/>
    </row>
    <row r="1958" spans="1:221" ht="20" customHeight="1">
      <c r="A1958" s="3"/>
      <c r="B1958" s="2"/>
      <c r="C1958" s="3"/>
      <c r="D1958" s="3"/>
      <c r="E1958" s="3"/>
      <c r="F1958" s="3"/>
      <c r="G1958" s="3"/>
      <c r="H1958" s="4"/>
      <c r="I1958" s="4"/>
      <c r="J1958" s="114"/>
      <c r="K1958" s="20"/>
      <c r="L1958" s="5"/>
      <c r="M1958" s="5"/>
      <c r="N1958" s="5"/>
      <c r="O1958" s="5"/>
      <c r="P1958" s="5"/>
      <c r="Q1958" s="5"/>
      <c r="R1958" s="5"/>
      <c r="S1958" s="6"/>
      <c r="T1958" s="6"/>
      <c r="U1958" s="6"/>
      <c r="V1958" s="6"/>
      <c r="W1958" s="6"/>
      <c r="X1958" s="6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  <c r="GI1958" s="4"/>
      <c r="GJ1958" s="4"/>
      <c r="GK1958" s="4"/>
      <c r="GL1958" s="4"/>
      <c r="GM1958" s="4"/>
      <c r="GN1958" s="4"/>
      <c r="GO1958" s="4"/>
      <c r="GP1958" s="4"/>
      <c r="GQ1958" s="4"/>
      <c r="GR1958" s="4"/>
      <c r="GS1958" s="4"/>
      <c r="GT1958" s="4"/>
      <c r="GU1958" s="4"/>
      <c r="GV1958" s="4"/>
      <c r="GW1958" s="4"/>
      <c r="GX1958" s="4"/>
      <c r="GY1958" s="4"/>
      <c r="GZ1958" s="4"/>
      <c r="HA1958" s="4"/>
      <c r="HB1958" s="4"/>
      <c r="HC1958" s="4"/>
      <c r="HD1958" s="4"/>
      <c r="HE1958" s="4"/>
      <c r="HF1958" s="4"/>
      <c r="HG1958" s="4"/>
      <c r="HH1958" s="4"/>
      <c r="HI1958" s="4"/>
      <c r="HJ1958" s="4"/>
      <c r="HK1958" s="4"/>
      <c r="HL1958" s="4"/>
      <c r="HM1958" s="4"/>
    </row>
    <row r="1959" spans="1:221" ht="20" customHeight="1">
      <c r="A1959" s="3"/>
      <c r="B1959" s="2"/>
      <c r="C1959" s="3"/>
      <c r="D1959" s="3"/>
      <c r="E1959" s="3"/>
      <c r="F1959" s="3"/>
      <c r="G1959" s="3"/>
      <c r="H1959" s="4"/>
      <c r="I1959" s="4"/>
      <c r="J1959" s="114"/>
      <c r="K1959" s="20"/>
      <c r="L1959" s="5"/>
      <c r="M1959" s="5"/>
      <c r="N1959" s="5"/>
      <c r="O1959" s="5"/>
      <c r="P1959" s="5"/>
      <c r="Q1959" s="5"/>
      <c r="R1959" s="5"/>
      <c r="S1959" s="6"/>
      <c r="T1959" s="6"/>
      <c r="U1959" s="6"/>
      <c r="V1959" s="6"/>
      <c r="W1959" s="6"/>
      <c r="X1959" s="6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/>
      <c r="GK1959" s="4"/>
      <c r="GL1959" s="4"/>
      <c r="GM1959" s="4"/>
      <c r="GN1959" s="4"/>
      <c r="GO1959" s="4"/>
      <c r="GP1959" s="4"/>
      <c r="GQ1959" s="4"/>
      <c r="GR1959" s="4"/>
      <c r="GS1959" s="4"/>
      <c r="GT1959" s="4"/>
      <c r="GU1959" s="4"/>
      <c r="GV1959" s="4"/>
      <c r="GW1959" s="4"/>
      <c r="GX1959" s="4"/>
      <c r="GY1959" s="4"/>
      <c r="GZ1959" s="4"/>
      <c r="HA1959" s="4"/>
      <c r="HB1959" s="4"/>
      <c r="HC1959" s="4"/>
      <c r="HD1959" s="4"/>
      <c r="HE1959" s="4"/>
      <c r="HF1959" s="4"/>
      <c r="HG1959" s="4"/>
      <c r="HH1959" s="4"/>
      <c r="HI1959" s="4"/>
      <c r="HJ1959" s="4"/>
      <c r="HK1959" s="4"/>
      <c r="HL1959" s="4"/>
      <c r="HM1959" s="4"/>
    </row>
    <row r="1960" spans="1:221" ht="20" customHeight="1">
      <c r="A1960" s="3"/>
      <c r="B1960" s="2"/>
      <c r="C1960" s="3"/>
      <c r="D1960" s="3"/>
      <c r="E1960" s="3"/>
      <c r="F1960" s="3"/>
      <c r="G1960" s="3"/>
      <c r="H1960" s="4"/>
      <c r="I1960" s="4"/>
      <c r="J1960" s="114"/>
      <c r="K1960" s="20"/>
      <c r="L1960" s="5"/>
      <c r="M1960" s="5"/>
      <c r="N1960" s="5"/>
      <c r="O1960" s="5"/>
      <c r="P1960" s="5"/>
      <c r="Q1960" s="5"/>
      <c r="R1960" s="5"/>
      <c r="S1960" s="6"/>
      <c r="T1960" s="6"/>
      <c r="U1960" s="6"/>
      <c r="V1960" s="6"/>
      <c r="W1960" s="6"/>
      <c r="X1960" s="6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/>
      <c r="GK1960" s="4"/>
      <c r="GL1960" s="4"/>
      <c r="GM1960" s="4"/>
      <c r="GN1960" s="4"/>
      <c r="GO1960" s="4"/>
      <c r="GP1960" s="4"/>
      <c r="GQ1960" s="4"/>
      <c r="GR1960" s="4"/>
      <c r="GS1960" s="4"/>
      <c r="GT1960" s="4"/>
      <c r="GU1960" s="4"/>
      <c r="GV1960" s="4"/>
      <c r="GW1960" s="4"/>
      <c r="GX1960" s="4"/>
      <c r="GY1960" s="4"/>
      <c r="GZ1960" s="4"/>
      <c r="HA1960" s="4"/>
      <c r="HB1960" s="4"/>
      <c r="HC1960" s="4"/>
      <c r="HD1960" s="4"/>
      <c r="HE1960" s="4"/>
      <c r="HF1960" s="4"/>
      <c r="HG1960" s="4"/>
      <c r="HH1960" s="4"/>
      <c r="HI1960" s="4"/>
      <c r="HJ1960" s="4"/>
      <c r="HK1960" s="4"/>
      <c r="HL1960" s="4"/>
      <c r="HM1960" s="4"/>
    </row>
    <row r="1961" spans="1:221" ht="20" customHeight="1">
      <c r="A1961" s="3"/>
      <c r="B1961" s="2"/>
      <c r="C1961" s="3"/>
      <c r="D1961" s="3"/>
      <c r="E1961" s="3"/>
      <c r="F1961" s="3"/>
      <c r="G1961" s="3"/>
      <c r="H1961" s="4"/>
      <c r="I1961" s="4"/>
      <c r="J1961" s="114"/>
      <c r="K1961" s="20"/>
      <c r="L1961" s="5"/>
      <c r="M1961" s="5"/>
      <c r="N1961" s="5"/>
      <c r="O1961" s="5"/>
      <c r="P1961" s="5"/>
      <c r="Q1961" s="5"/>
      <c r="R1961" s="5"/>
      <c r="S1961" s="6"/>
      <c r="T1961" s="6"/>
      <c r="U1961" s="6"/>
      <c r="V1961" s="6"/>
      <c r="W1961" s="6"/>
      <c r="X1961" s="6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  <c r="GI1961" s="4"/>
      <c r="GJ1961" s="4"/>
      <c r="GK1961" s="4"/>
      <c r="GL1961" s="4"/>
      <c r="GM1961" s="4"/>
      <c r="GN1961" s="4"/>
      <c r="GO1961" s="4"/>
      <c r="GP1961" s="4"/>
      <c r="GQ1961" s="4"/>
      <c r="GR1961" s="4"/>
      <c r="GS1961" s="4"/>
      <c r="GT1961" s="4"/>
      <c r="GU1961" s="4"/>
      <c r="GV1961" s="4"/>
      <c r="GW1961" s="4"/>
      <c r="GX1961" s="4"/>
      <c r="GY1961" s="4"/>
      <c r="GZ1961" s="4"/>
      <c r="HA1961" s="4"/>
      <c r="HB1961" s="4"/>
      <c r="HC1961" s="4"/>
      <c r="HD1961" s="4"/>
      <c r="HE1961" s="4"/>
      <c r="HF1961" s="4"/>
      <c r="HG1961" s="4"/>
      <c r="HH1961" s="4"/>
      <c r="HI1961" s="4"/>
      <c r="HJ1961" s="4"/>
      <c r="HK1961" s="4"/>
      <c r="HL1961" s="4"/>
      <c r="HM1961" s="4"/>
    </row>
    <row r="1962" spans="1:221" ht="20" customHeight="1">
      <c r="A1962" s="3"/>
      <c r="B1962" s="2"/>
      <c r="C1962" s="3"/>
      <c r="D1962" s="3"/>
      <c r="E1962" s="3"/>
      <c r="F1962" s="3"/>
      <c r="G1962" s="3"/>
      <c r="H1962" s="4"/>
      <c r="I1962" s="4"/>
      <c r="J1962" s="114"/>
      <c r="K1962" s="20"/>
      <c r="L1962" s="5"/>
      <c r="M1962" s="5"/>
      <c r="N1962" s="5"/>
      <c r="O1962" s="5"/>
      <c r="P1962" s="5"/>
      <c r="Q1962" s="5"/>
      <c r="R1962" s="5"/>
      <c r="S1962" s="6"/>
      <c r="T1962" s="6"/>
      <c r="U1962" s="6"/>
      <c r="V1962" s="6"/>
      <c r="W1962" s="6"/>
      <c r="X1962" s="6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  <c r="GI1962" s="4"/>
      <c r="GJ1962" s="4"/>
      <c r="GK1962" s="4"/>
      <c r="GL1962" s="4"/>
      <c r="GM1962" s="4"/>
      <c r="GN1962" s="4"/>
      <c r="GO1962" s="4"/>
      <c r="GP1962" s="4"/>
      <c r="GQ1962" s="4"/>
      <c r="GR1962" s="4"/>
      <c r="GS1962" s="4"/>
      <c r="GT1962" s="4"/>
      <c r="GU1962" s="4"/>
      <c r="GV1962" s="4"/>
      <c r="GW1962" s="4"/>
      <c r="GX1962" s="4"/>
      <c r="GY1962" s="4"/>
      <c r="GZ1962" s="4"/>
      <c r="HA1962" s="4"/>
      <c r="HB1962" s="4"/>
      <c r="HC1962" s="4"/>
      <c r="HD1962" s="4"/>
      <c r="HE1962" s="4"/>
      <c r="HF1962" s="4"/>
      <c r="HG1962" s="4"/>
      <c r="HH1962" s="4"/>
      <c r="HI1962" s="4"/>
      <c r="HJ1962" s="4"/>
      <c r="HK1962" s="4"/>
      <c r="HL1962" s="4"/>
      <c r="HM1962" s="4"/>
    </row>
    <row r="1963" spans="1:221" ht="20" customHeight="1">
      <c r="A1963" s="3"/>
      <c r="B1963" s="2"/>
      <c r="C1963" s="3"/>
      <c r="D1963" s="3"/>
      <c r="E1963" s="3"/>
      <c r="F1963" s="3"/>
      <c r="G1963" s="3"/>
      <c r="H1963" s="4"/>
      <c r="I1963" s="4"/>
      <c r="J1963" s="114"/>
      <c r="K1963" s="20"/>
      <c r="L1963" s="5"/>
      <c r="M1963" s="5"/>
      <c r="N1963" s="5"/>
      <c r="O1963" s="5"/>
      <c r="P1963" s="5"/>
      <c r="Q1963" s="5"/>
      <c r="R1963" s="5"/>
      <c r="S1963" s="6"/>
      <c r="T1963" s="6"/>
      <c r="U1963" s="6"/>
      <c r="V1963" s="6"/>
      <c r="W1963" s="6"/>
      <c r="X1963" s="6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  <c r="GL1963" s="4"/>
      <c r="GM1963" s="4"/>
      <c r="GN1963" s="4"/>
      <c r="GO1963" s="4"/>
      <c r="GP1963" s="4"/>
      <c r="GQ1963" s="4"/>
      <c r="GR1963" s="4"/>
      <c r="GS1963" s="4"/>
      <c r="GT1963" s="4"/>
      <c r="GU1963" s="4"/>
      <c r="GV1963" s="4"/>
      <c r="GW1963" s="4"/>
      <c r="GX1963" s="4"/>
      <c r="GY1963" s="4"/>
      <c r="GZ1963" s="4"/>
      <c r="HA1963" s="4"/>
      <c r="HB1963" s="4"/>
      <c r="HC1963" s="4"/>
      <c r="HD1963" s="4"/>
      <c r="HE1963" s="4"/>
      <c r="HF1963" s="4"/>
      <c r="HG1963" s="4"/>
      <c r="HH1963" s="4"/>
      <c r="HI1963" s="4"/>
      <c r="HJ1963" s="4"/>
      <c r="HK1963" s="4"/>
      <c r="HL1963" s="4"/>
      <c r="HM1963" s="4"/>
    </row>
    <row r="1964" spans="1:221" ht="20" customHeight="1">
      <c r="A1964" s="3"/>
      <c r="B1964" s="2"/>
      <c r="C1964" s="3"/>
      <c r="D1964" s="3"/>
      <c r="E1964" s="3"/>
      <c r="F1964" s="3"/>
      <c r="G1964" s="3"/>
      <c r="H1964" s="4"/>
      <c r="I1964" s="4"/>
      <c r="J1964" s="114"/>
      <c r="K1964" s="20"/>
      <c r="L1964" s="5"/>
      <c r="M1964" s="5"/>
      <c r="N1964" s="5"/>
      <c r="O1964" s="5"/>
      <c r="P1964" s="5"/>
      <c r="Q1964" s="5"/>
      <c r="R1964" s="5"/>
      <c r="S1964" s="6"/>
      <c r="T1964" s="6"/>
      <c r="U1964" s="6"/>
      <c r="V1964" s="6"/>
      <c r="W1964" s="6"/>
      <c r="X1964" s="6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  <c r="GI1964" s="4"/>
      <c r="GJ1964" s="4"/>
      <c r="GK1964" s="4"/>
      <c r="GL1964" s="4"/>
      <c r="GM1964" s="4"/>
      <c r="GN1964" s="4"/>
      <c r="GO1964" s="4"/>
      <c r="GP1964" s="4"/>
      <c r="GQ1964" s="4"/>
      <c r="GR1964" s="4"/>
      <c r="GS1964" s="4"/>
      <c r="GT1964" s="4"/>
      <c r="GU1964" s="4"/>
      <c r="GV1964" s="4"/>
      <c r="GW1964" s="4"/>
      <c r="GX1964" s="4"/>
      <c r="GY1964" s="4"/>
      <c r="GZ1964" s="4"/>
      <c r="HA1964" s="4"/>
      <c r="HB1964" s="4"/>
      <c r="HC1964" s="4"/>
      <c r="HD1964" s="4"/>
      <c r="HE1964" s="4"/>
      <c r="HF1964" s="4"/>
      <c r="HG1964" s="4"/>
      <c r="HH1964" s="4"/>
      <c r="HI1964" s="4"/>
      <c r="HJ1964" s="4"/>
      <c r="HK1964" s="4"/>
      <c r="HL1964" s="4"/>
      <c r="HM1964" s="4"/>
    </row>
    <row r="1965" spans="1:221" ht="20" customHeight="1">
      <c r="A1965" s="3"/>
      <c r="B1965" s="2"/>
      <c r="C1965" s="3"/>
      <c r="D1965" s="3"/>
      <c r="E1965" s="3"/>
      <c r="F1965" s="3"/>
      <c r="G1965" s="3"/>
      <c r="H1965" s="4"/>
      <c r="I1965" s="4"/>
      <c r="J1965" s="114"/>
      <c r="K1965" s="20"/>
      <c r="L1965" s="5"/>
      <c r="M1965" s="5"/>
      <c r="N1965" s="5"/>
      <c r="O1965" s="5"/>
      <c r="P1965" s="5"/>
      <c r="Q1965" s="5"/>
      <c r="R1965" s="5"/>
      <c r="S1965" s="6"/>
      <c r="T1965" s="6"/>
      <c r="U1965" s="6"/>
      <c r="V1965" s="6"/>
      <c r="W1965" s="6"/>
      <c r="X1965" s="6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/>
      <c r="GL1965" s="4"/>
      <c r="GM1965" s="4"/>
      <c r="GN1965" s="4"/>
      <c r="GO1965" s="4"/>
      <c r="GP1965" s="4"/>
      <c r="GQ1965" s="4"/>
      <c r="GR1965" s="4"/>
      <c r="GS1965" s="4"/>
      <c r="GT1965" s="4"/>
      <c r="GU1965" s="4"/>
      <c r="GV1965" s="4"/>
      <c r="GW1965" s="4"/>
      <c r="GX1965" s="4"/>
      <c r="GY1965" s="4"/>
      <c r="GZ1965" s="4"/>
      <c r="HA1965" s="4"/>
      <c r="HB1965" s="4"/>
      <c r="HC1965" s="4"/>
      <c r="HD1965" s="4"/>
      <c r="HE1965" s="4"/>
      <c r="HF1965" s="4"/>
      <c r="HG1965" s="4"/>
      <c r="HH1965" s="4"/>
      <c r="HI1965" s="4"/>
      <c r="HJ1965" s="4"/>
      <c r="HK1965" s="4"/>
      <c r="HL1965" s="4"/>
      <c r="HM1965" s="4"/>
    </row>
    <row r="1966" spans="1:221" ht="20" customHeight="1">
      <c r="A1966" s="3"/>
      <c r="B1966" s="2"/>
      <c r="C1966" s="3"/>
      <c r="D1966" s="3"/>
      <c r="E1966" s="3"/>
      <c r="F1966" s="3"/>
      <c r="G1966" s="3"/>
      <c r="H1966" s="4"/>
      <c r="I1966" s="4"/>
      <c r="J1966" s="114"/>
      <c r="K1966" s="20"/>
      <c r="L1966" s="5"/>
      <c r="M1966" s="5"/>
      <c r="N1966" s="5"/>
      <c r="O1966" s="5"/>
      <c r="P1966" s="5"/>
      <c r="Q1966" s="5"/>
      <c r="R1966" s="5"/>
      <c r="S1966" s="6"/>
      <c r="T1966" s="6"/>
      <c r="U1966" s="6"/>
      <c r="V1966" s="6"/>
      <c r="W1966" s="6"/>
      <c r="X1966" s="6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/>
      <c r="GK1966" s="4"/>
      <c r="GL1966" s="4"/>
      <c r="GM1966" s="4"/>
      <c r="GN1966" s="4"/>
      <c r="GO1966" s="4"/>
      <c r="GP1966" s="4"/>
      <c r="GQ1966" s="4"/>
      <c r="GR1966" s="4"/>
      <c r="GS1966" s="4"/>
      <c r="GT1966" s="4"/>
      <c r="GU1966" s="4"/>
      <c r="GV1966" s="4"/>
      <c r="GW1966" s="4"/>
      <c r="GX1966" s="4"/>
      <c r="GY1966" s="4"/>
      <c r="GZ1966" s="4"/>
      <c r="HA1966" s="4"/>
      <c r="HB1966" s="4"/>
      <c r="HC1966" s="4"/>
      <c r="HD1966" s="4"/>
      <c r="HE1966" s="4"/>
      <c r="HF1966" s="4"/>
      <c r="HG1966" s="4"/>
      <c r="HH1966" s="4"/>
      <c r="HI1966" s="4"/>
      <c r="HJ1966" s="4"/>
      <c r="HK1966" s="4"/>
      <c r="HL1966" s="4"/>
      <c r="HM1966" s="4"/>
    </row>
    <row r="1967" spans="1:221" ht="20" customHeight="1">
      <c r="A1967" s="3"/>
      <c r="B1967" s="2"/>
      <c r="C1967" s="3"/>
      <c r="D1967" s="3"/>
      <c r="E1967" s="3"/>
      <c r="F1967" s="3"/>
      <c r="G1967" s="3"/>
      <c r="H1967" s="4"/>
      <c r="I1967" s="4"/>
      <c r="J1967" s="114"/>
      <c r="K1967" s="20"/>
      <c r="L1967" s="5"/>
      <c r="M1967" s="5"/>
      <c r="N1967" s="5"/>
      <c r="O1967" s="5"/>
      <c r="P1967" s="5"/>
      <c r="Q1967" s="5"/>
      <c r="R1967" s="5"/>
      <c r="S1967" s="6"/>
      <c r="T1967" s="6"/>
      <c r="U1967" s="6"/>
      <c r="V1967" s="6"/>
      <c r="W1967" s="6"/>
      <c r="X1967" s="6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/>
      <c r="GK1967" s="4"/>
      <c r="GL1967" s="4"/>
      <c r="GM1967" s="4"/>
      <c r="GN1967" s="4"/>
      <c r="GO1967" s="4"/>
      <c r="GP1967" s="4"/>
      <c r="GQ1967" s="4"/>
      <c r="GR1967" s="4"/>
      <c r="GS1967" s="4"/>
      <c r="GT1967" s="4"/>
      <c r="GU1967" s="4"/>
      <c r="GV1967" s="4"/>
      <c r="GW1967" s="4"/>
      <c r="GX1967" s="4"/>
      <c r="GY1967" s="4"/>
      <c r="GZ1967" s="4"/>
      <c r="HA1967" s="4"/>
      <c r="HB1967" s="4"/>
      <c r="HC1967" s="4"/>
      <c r="HD1967" s="4"/>
      <c r="HE1967" s="4"/>
      <c r="HF1967" s="4"/>
      <c r="HG1967" s="4"/>
      <c r="HH1967" s="4"/>
      <c r="HI1967" s="4"/>
      <c r="HJ1967" s="4"/>
      <c r="HK1967" s="4"/>
      <c r="HL1967" s="4"/>
      <c r="HM1967" s="4"/>
    </row>
    <row r="1968" spans="1:221" ht="20" customHeight="1">
      <c r="A1968" s="3"/>
      <c r="B1968" s="2"/>
      <c r="C1968" s="3"/>
      <c r="D1968" s="3"/>
      <c r="E1968" s="3"/>
      <c r="F1968" s="3"/>
      <c r="G1968" s="3"/>
      <c r="H1968" s="4"/>
      <c r="I1968" s="4"/>
      <c r="J1968" s="114"/>
      <c r="K1968" s="20"/>
      <c r="L1968" s="5"/>
      <c r="M1968" s="5"/>
      <c r="N1968" s="5"/>
      <c r="O1968" s="5"/>
      <c r="P1968" s="5"/>
      <c r="Q1968" s="5"/>
      <c r="R1968" s="5"/>
      <c r="S1968" s="6"/>
      <c r="T1968" s="6"/>
      <c r="U1968" s="6"/>
      <c r="V1968" s="6"/>
      <c r="W1968" s="6"/>
      <c r="X1968" s="6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/>
      <c r="GK1968" s="4"/>
      <c r="GL1968" s="4"/>
      <c r="GM1968" s="4"/>
      <c r="GN1968" s="4"/>
      <c r="GO1968" s="4"/>
      <c r="GP1968" s="4"/>
      <c r="GQ1968" s="4"/>
      <c r="GR1968" s="4"/>
      <c r="GS1968" s="4"/>
      <c r="GT1968" s="4"/>
      <c r="GU1968" s="4"/>
      <c r="GV1968" s="4"/>
      <c r="GW1968" s="4"/>
      <c r="GX1968" s="4"/>
      <c r="GY1968" s="4"/>
      <c r="GZ1968" s="4"/>
      <c r="HA1968" s="4"/>
      <c r="HB1968" s="4"/>
      <c r="HC1968" s="4"/>
      <c r="HD1968" s="4"/>
      <c r="HE1968" s="4"/>
      <c r="HF1968" s="4"/>
      <c r="HG1968" s="4"/>
      <c r="HH1968" s="4"/>
      <c r="HI1968" s="4"/>
      <c r="HJ1968" s="4"/>
      <c r="HK1968" s="4"/>
      <c r="HL1968" s="4"/>
      <c r="HM1968" s="4"/>
    </row>
    <row r="1969" spans="1:221" ht="20" customHeight="1">
      <c r="A1969" s="3"/>
      <c r="B1969" s="2"/>
      <c r="C1969" s="3"/>
      <c r="D1969" s="3"/>
      <c r="E1969" s="3"/>
      <c r="F1969" s="3"/>
      <c r="G1969" s="3"/>
      <c r="H1969" s="4"/>
      <c r="I1969" s="4"/>
      <c r="J1969" s="114"/>
      <c r="K1969" s="20"/>
      <c r="L1969" s="5"/>
      <c r="M1969" s="5"/>
      <c r="N1969" s="5"/>
      <c r="O1969" s="5"/>
      <c r="P1969" s="5"/>
      <c r="Q1969" s="5"/>
      <c r="R1969" s="5"/>
      <c r="S1969" s="6"/>
      <c r="T1969" s="6"/>
      <c r="U1969" s="6"/>
      <c r="V1969" s="6"/>
      <c r="W1969" s="6"/>
      <c r="X1969" s="6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/>
      <c r="GK1969" s="4"/>
      <c r="GL1969" s="4"/>
      <c r="GM1969" s="4"/>
      <c r="GN1969" s="4"/>
      <c r="GO1969" s="4"/>
      <c r="GP1969" s="4"/>
      <c r="GQ1969" s="4"/>
      <c r="GR1969" s="4"/>
      <c r="GS1969" s="4"/>
      <c r="GT1969" s="4"/>
      <c r="GU1969" s="4"/>
      <c r="GV1969" s="4"/>
      <c r="GW1969" s="4"/>
      <c r="GX1969" s="4"/>
      <c r="GY1969" s="4"/>
      <c r="GZ1969" s="4"/>
      <c r="HA1969" s="4"/>
      <c r="HB1969" s="4"/>
      <c r="HC1969" s="4"/>
      <c r="HD1969" s="4"/>
      <c r="HE1969" s="4"/>
      <c r="HF1969" s="4"/>
      <c r="HG1969" s="4"/>
      <c r="HH1969" s="4"/>
      <c r="HI1969" s="4"/>
      <c r="HJ1969" s="4"/>
      <c r="HK1969" s="4"/>
      <c r="HL1969" s="4"/>
      <c r="HM1969" s="4"/>
    </row>
    <row r="1970" spans="1:221" ht="20" customHeight="1">
      <c r="A1970" s="3"/>
      <c r="B1970" s="2"/>
      <c r="C1970" s="3"/>
      <c r="D1970" s="3"/>
      <c r="E1970" s="3"/>
      <c r="F1970" s="3"/>
      <c r="G1970" s="3"/>
      <c r="H1970" s="4"/>
      <c r="I1970" s="4"/>
      <c r="J1970" s="114"/>
      <c r="K1970" s="20"/>
      <c r="L1970" s="5"/>
      <c r="M1970" s="5"/>
      <c r="N1970" s="5"/>
      <c r="O1970" s="5"/>
      <c r="P1970" s="5"/>
      <c r="Q1970" s="5"/>
      <c r="R1970" s="5"/>
      <c r="S1970" s="6"/>
      <c r="T1970" s="6"/>
      <c r="U1970" s="6"/>
      <c r="V1970" s="6"/>
      <c r="W1970" s="6"/>
      <c r="X1970" s="6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/>
      <c r="GK1970" s="4"/>
      <c r="GL1970" s="4"/>
      <c r="GM1970" s="4"/>
      <c r="GN1970" s="4"/>
      <c r="GO1970" s="4"/>
      <c r="GP1970" s="4"/>
      <c r="GQ1970" s="4"/>
      <c r="GR1970" s="4"/>
      <c r="GS1970" s="4"/>
      <c r="GT1970" s="4"/>
      <c r="GU1970" s="4"/>
      <c r="GV1970" s="4"/>
      <c r="GW1970" s="4"/>
      <c r="GX1970" s="4"/>
      <c r="GY1970" s="4"/>
      <c r="GZ1970" s="4"/>
      <c r="HA1970" s="4"/>
      <c r="HB1970" s="4"/>
      <c r="HC1970" s="4"/>
      <c r="HD1970" s="4"/>
      <c r="HE1970" s="4"/>
      <c r="HF1970" s="4"/>
      <c r="HG1970" s="4"/>
      <c r="HH1970" s="4"/>
      <c r="HI1970" s="4"/>
      <c r="HJ1970" s="4"/>
      <c r="HK1970" s="4"/>
      <c r="HL1970" s="4"/>
      <c r="HM1970" s="4"/>
    </row>
    <row r="1971" spans="1:221" ht="20" customHeight="1">
      <c r="A1971" s="3"/>
      <c r="B1971" s="2"/>
      <c r="C1971" s="3"/>
      <c r="D1971" s="3"/>
      <c r="E1971" s="3"/>
      <c r="F1971" s="3"/>
      <c r="G1971" s="3"/>
      <c r="H1971" s="4"/>
      <c r="I1971" s="4"/>
      <c r="J1971" s="114"/>
      <c r="K1971" s="20"/>
      <c r="L1971" s="5"/>
      <c r="M1971" s="5"/>
      <c r="N1971" s="5"/>
      <c r="O1971" s="5"/>
      <c r="P1971" s="5"/>
      <c r="Q1971" s="5"/>
      <c r="R1971" s="5"/>
      <c r="S1971" s="6"/>
      <c r="T1971" s="6"/>
      <c r="U1971" s="6"/>
      <c r="V1971" s="6"/>
      <c r="W1971" s="6"/>
      <c r="X1971" s="6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  <c r="GI1971" s="4"/>
      <c r="GJ1971" s="4"/>
      <c r="GK1971" s="4"/>
      <c r="GL1971" s="4"/>
      <c r="GM1971" s="4"/>
      <c r="GN1971" s="4"/>
      <c r="GO1971" s="4"/>
      <c r="GP1971" s="4"/>
      <c r="GQ1971" s="4"/>
      <c r="GR1971" s="4"/>
      <c r="GS1971" s="4"/>
      <c r="GT1971" s="4"/>
      <c r="GU1971" s="4"/>
      <c r="GV1971" s="4"/>
      <c r="GW1971" s="4"/>
      <c r="GX1971" s="4"/>
      <c r="GY1971" s="4"/>
      <c r="GZ1971" s="4"/>
      <c r="HA1971" s="4"/>
      <c r="HB1971" s="4"/>
      <c r="HC1971" s="4"/>
      <c r="HD1971" s="4"/>
      <c r="HE1971" s="4"/>
      <c r="HF1971" s="4"/>
      <c r="HG1971" s="4"/>
      <c r="HH1971" s="4"/>
      <c r="HI1971" s="4"/>
      <c r="HJ1971" s="4"/>
      <c r="HK1971" s="4"/>
      <c r="HL1971" s="4"/>
      <c r="HM1971" s="4"/>
    </row>
    <row r="1972" spans="1:221" ht="20" customHeight="1">
      <c r="A1972" s="3"/>
      <c r="B1972" s="2"/>
      <c r="C1972" s="3"/>
      <c r="D1972" s="3"/>
      <c r="E1972" s="3"/>
      <c r="F1972" s="3"/>
      <c r="G1972" s="3"/>
      <c r="H1972" s="4"/>
      <c r="I1972" s="4"/>
      <c r="J1972" s="114"/>
      <c r="K1972" s="20"/>
      <c r="L1972" s="5"/>
      <c r="M1972" s="5"/>
      <c r="N1972" s="5"/>
      <c r="O1972" s="5"/>
      <c r="P1972" s="5"/>
      <c r="Q1972" s="5"/>
      <c r="R1972" s="5"/>
      <c r="S1972" s="6"/>
      <c r="T1972" s="6"/>
      <c r="U1972" s="6"/>
      <c r="V1972" s="6"/>
      <c r="W1972" s="6"/>
      <c r="X1972" s="6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  <c r="GH1972" s="4"/>
      <c r="GI1972" s="4"/>
      <c r="GJ1972" s="4"/>
      <c r="GK1972" s="4"/>
      <c r="GL1972" s="4"/>
      <c r="GM1972" s="4"/>
      <c r="GN1972" s="4"/>
      <c r="GO1972" s="4"/>
      <c r="GP1972" s="4"/>
      <c r="GQ1972" s="4"/>
      <c r="GR1972" s="4"/>
      <c r="GS1972" s="4"/>
      <c r="GT1972" s="4"/>
      <c r="GU1972" s="4"/>
      <c r="GV1972" s="4"/>
      <c r="GW1972" s="4"/>
      <c r="GX1972" s="4"/>
      <c r="GY1972" s="4"/>
      <c r="GZ1972" s="4"/>
      <c r="HA1972" s="4"/>
      <c r="HB1972" s="4"/>
      <c r="HC1972" s="4"/>
      <c r="HD1972" s="4"/>
      <c r="HE1972" s="4"/>
      <c r="HF1972" s="4"/>
      <c r="HG1972" s="4"/>
      <c r="HH1972" s="4"/>
      <c r="HI1972" s="4"/>
      <c r="HJ1972" s="4"/>
      <c r="HK1972" s="4"/>
      <c r="HL1972" s="4"/>
      <c r="HM1972" s="4"/>
    </row>
    <row r="1973" spans="1:221" ht="20" customHeight="1">
      <c r="A1973" s="3"/>
      <c r="B1973" s="2"/>
      <c r="C1973" s="3"/>
      <c r="D1973" s="3"/>
      <c r="E1973" s="3"/>
      <c r="F1973" s="3"/>
      <c r="G1973" s="3"/>
      <c r="H1973" s="4"/>
      <c r="I1973" s="4"/>
      <c r="J1973" s="114"/>
      <c r="K1973" s="20"/>
      <c r="L1973" s="5"/>
      <c r="M1973" s="5"/>
      <c r="N1973" s="5"/>
      <c r="O1973" s="5"/>
      <c r="P1973" s="5"/>
      <c r="Q1973" s="5"/>
      <c r="R1973" s="5"/>
      <c r="S1973" s="6"/>
      <c r="T1973" s="6"/>
      <c r="U1973" s="6"/>
      <c r="V1973" s="6"/>
      <c r="W1973" s="6"/>
      <c r="X1973" s="6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  <c r="GL1973" s="4"/>
      <c r="GM1973" s="4"/>
      <c r="GN1973" s="4"/>
      <c r="GO1973" s="4"/>
      <c r="GP1973" s="4"/>
      <c r="GQ1973" s="4"/>
      <c r="GR1973" s="4"/>
      <c r="GS1973" s="4"/>
      <c r="GT1973" s="4"/>
      <c r="GU1973" s="4"/>
      <c r="GV1973" s="4"/>
      <c r="GW1973" s="4"/>
      <c r="GX1973" s="4"/>
      <c r="GY1973" s="4"/>
      <c r="GZ1973" s="4"/>
      <c r="HA1973" s="4"/>
      <c r="HB1973" s="4"/>
      <c r="HC1973" s="4"/>
      <c r="HD1973" s="4"/>
      <c r="HE1973" s="4"/>
      <c r="HF1973" s="4"/>
      <c r="HG1973" s="4"/>
      <c r="HH1973" s="4"/>
      <c r="HI1973" s="4"/>
      <c r="HJ1973" s="4"/>
      <c r="HK1973" s="4"/>
      <c r="HL1973" s="4"/>
      <c r="HM1973" s="4"/>
    </row>
    <row r="1974" spans="1:221" ht="20" customHeight="1">
      <c r="A1974" s="3"/>
      <c r="B1974" s="2"/>
      <c r="C1974" s="3"/>
      <c r="D1974" s="3"/>
      <c r="E1974" s="3"/>
      <c r="F1974" s="3"/>
      <c r="G1974" s="3"/>
      <c r="H1974" s="4"/>
      <c r="I1974" s="4"/>
      <c r="J1974" s="114"/>
      <c r="K1974" s="20"/>
      <c r="L1974" s="5"/>
      <c r="M1974" s="5"/>
      <c r="N1974" s="5"/>
      <c r="O1974" s="5"/>
      <c r="P1974" s="5"/>
      <c r="Q1974" s="5"/>
      <c r="R1974" s="5"/>
      <c r="S1974" s="6"/>
      <c r="T1974" s="6"/>
      <c r="U1974" s="6"/>
      <c r="V1974" s="6"/>
      <c r="W1974" s="6"/>
      <c r="X1974" s="6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  <c r="GI1974" s="4"/>
      <c r="GJ1974" s="4"/>
      <c r="GK1974" s="4"/>
      <c r="GL1974" s="4"/>
      <c r="GM1974" s="4"/>
      <c r="GN1974" s="4"/>
      <c r="GO1974" s="4"/>
      <c r="GP1974" s="4"/>
      <c r="GQ1974" s="4"/>
      <c r="GR1974" s="4"/>
      <c r="GS1974" s="4"/>
      <c r="GT1974" s="4"/>
      <c r="GU1974" s="4"/>
      <c r="GV1974" s="4"/>
      <c r="GW1974" s="4"/>
      <c r="GX1974" s="4"/>
      <c r="GY1974" s="4"/>
      <c r="GZ1974" s="4"/>
      <c r="HA1974" s="4"/>
      <c r="HB1974" s="4"/>
      <c r="HC1974" s="4"/>
      <c r="HD1974" s="4"/>
      <c r="HE1974" s="4"/>
      <c r="HF1974" s="4"/>
      <c r="HG1974" s="4"/>
      <c r="HH1974" s="4"/>
      <c r="HI1974" s="4"/>
      <c r="HJ1974" s="4"/>
      <c r="HK1974" s="4"/>
      <c r="HL1974" s="4"/>
      <c r="HM1974" s="4"/>
    </row>
    <row r="1975" spans="1:221" ht="20" customHeight="1">
      <c r="A1975" s="3"/>
      <c r="B1975" s="2"/>
      <c r="C1975" s="3"/>
      <c r="D1975" s="3"/>
      <c r="E1975" s="3"/>
      <c r="F1975" s="3"/>
      <c r="G1975" s="3"/>
      <c r="H1975" s="4"/>
      <c r="I1975" s="4"/>
      <c r="J1975" s="114"/>
      <c r="K1975" s="20"/>
      <c r="L1975" s="5"/>
      <c r="M1975" s="5"/>
      <c r="N1975" s="5"/>
      <c r="O1975" s="5"/>
      <c r="P1975" s="5"/>
      <c r="Q1975" s="5"/>
      <c r="R1975" s="5"/>
      <c r="S1975" s="6"/>
      <c r="T1975" s="6"/>
      <c r="U1975" s="6"/>
      <c r="V1975" s="6"/>
      <c r="W1975" s="6"/>
      <c r="X1975" s="6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  <c r="GI1975" s="4"/>
      <c r="GJ1975" s="4"/>
      <c r="GK1975" s="4"/>
      <c r="GL1975" s="4"/>
      <c r="GM1975" s="4"/>
      <c r="GN1975" s="4"/>
      <c r="GO1975" s="4"/>
      <c r="GP1975" s="4"/>
      <c r="GQ1975" s="4"/>
      <c r="GR1975" s="4"/>
      <c r="GS1975" s="4"/>
      <c r="GT1975" s="4"/>
      <c r="GU1975" s="4"/>
      <c r="GV1975" s="4"/>
      <c r="GW1975" s="4"/>
      <c r="GX1975" s="4"/>
      <c r="GY1975" s="4"/>
      <c r="GZ1975" s="4"/>
      <c r="HA1975" s="4"/>
      <c r="HB1975" s="4"/>
      <c r="HC1975" s="4"/>
      <c r="HD1975" s="4"/>
      <c r="HE1975" s="4"/>
      <c r="HF1975" s="4"/>
      <c r="HG1975" s="4"/>
      <c r="HH1975" s="4"/>
      <c r="HI1975" s="4"/>
      <c r="HJ1975" s="4"/>
      <c r="HK1975" s="4"/>
      <c r="HL1975" s="4"/>
      <c r="HM1975" s="4"/>
    </row>
    <row r="1976" spans="1:221" ht="20" customHeight="1">
      <c r="A1976" s="3"/>
      <c r="B1976" s="2"/>
      <c r="C1976" s="3"/>
      <c r="D1976" s="3"/>
      <c r="E1976" s="3"/>
      <c r="F1976" s="3"/>
      <c r="G1976" s="3"/>
      <c r="H1976" s="4"/>
      <c r="I1976" s="4"/>
      <c r="J1976" s="114"/>
      <c r="K1976" s="20"/>
      <c r="L1976" s="5"/>
      <c r="M1976" s="5"/>
      <c r="N1976" s="5"/>
      <c r="O1976" s="5"/>
      <c r="P1976" s="5"/>
      <c r="Q1976" s="5"/>
      <c r="R1976" s="5"/>
      <c r="S1976" s="6"/>
      <c r="T1976" s="6"/>
      <c r="U1976" s="6"/>
      <c r="V1976" s="6"/>
      <c r="W1976" s="6"/>
      <c r="X1976" s="6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/>
      <c r="GR1976" s="4"/>
      <c r="GS1976" s="4"/>
      <c r="GT1976" s="4"/>
      <c r="GU1976" s="4"/>
      <c r="GV1976" s="4"/>
      <c r="GW1976" s="4"/>
      <c r="GX1976" s="4"/>
      <c r="GY1976" s="4"/>
      <c r="GZ1976" s="4"/>
      <c r="HA1976" s="4"/>
      <c r="HB1976" s="4"/>
      <c r="HC1976" s="4"/>
      <c r="HD1976" s="4"/>
      <c r="HE1976" s="4"/>
      <c r="HF1976" s="4"/>
      <c r="HG1976" s="4"/>
      <c r="HH1976" s="4"/>
      <c r="HI1976" s="4"/>
      <c r="HJ1976" s="4"/>
      <c r="HK1976" s="4"/>
      <c r="HL1976" s="4"/>
      <c r="HM1976" s="4"/>
    </row>
    <row r="1977" spans="1:221" ht="20" customHeight="1">
      <c r="A1977" s="3"/>
      <c r="B1977" s="2"/>
      <c r="C1977" s="3"/>
      <c r="D1977" s="3"/>
      <c r="E1977" s="3"/>
      <c r="F1977" s="3"/>
      <c r="G1977" s="3"/>
      <c r="H1977" s="4"/>
      <c r="I1977" s="4"/>
      <c r="J1977" s="114"/>
      <c r="K1977" s="20"/>
      <c r="L1977" s="5"/>
      <c r="M1977" s="5"/>
      <c r="N1977" s="5"/>
      <c r="O1977" s="5"/>
      <c r="P1977" s="5"/>
      <c r="Q1977" s="5"/>
      <c r="R1977" s="5"/>
      <c r="S1977" s="6"/>
      <c r="T1977" s="6"/>
      <c r="U1977" s="6"/>
      <c r="V1977" s="6"/>
      <c r="W1977" s="6"/>
      <c r="X1977" s="6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  <c r="GL1977" s="4"/>
      <c r="GM1977" s="4"/>
      <c r="GN1977" s="4"/>
      <c r="GO1977" s="4"/>
      <c r="GP1977" s="4"/>
      <c r="GQ1977" s="4"/>
      <c r="GR1977" s="4"/>
      <c r="GS1977" s="4"/>
      <c r="GT1977" s="4"/>
      <c r="GU1977" s="4"/>
      <c r="GV1977" s="4"/>
      <c r="GW1977" s="4"/>
      <c r="GX1977" s="4"/>
      <c r="GY1977" s="4"/>
      <c r="GZ1977" s="4"/>
      <c r="HA1977" s="4"/>
      <c r="HB1977" s="4"/>
      <c r="HC1977" s="4"/>
      <c r="HD1977" s="4"/>
      <c r="HE1977" s="4"/>
      <c r="HF1977" s="4"/>
      <c r="HG1977" s="4"/>
      <c r="HH1977" s="4"/>
      <c r="HI1977" s="4"/>
      <c r="HJ1977" s="4"/>
      <c r="HK1977" s="4"/>
      <c r="HL1977" s="4"/>
      <c r="HM1977" s="4"/>
    </row>
    <row r="1978" spans="1:221" ht="20" customHeight="1">
      <c r="A1978" s="3"/>
      <c r="B1978" s="2"/>
      <c r="C1978" s="3"/>
      <c r="D1978" s="3"/>
      <c r="E1978" s="3"/>
      <c r="F1978" s="3"/>
      <c r="G1978" s="3"/>
      <c r="H1978" s="4"/>
      <c r="I1978" s="4"/>
      <c r="J1978" s="114"/>
      <c r="K1978" s="20"/>
      <c r="L1978" s="5"/>
      <c r="M1978" s="5"/>
      <c r="N1978" s="5"/>
      <c r="O1978" s="5"/>
      <c r="P1978" s="5"/>
      <c r="Q1978" s="5"/>
      <c r="R1978" s="5"/>
      <c r="S1978" s="6"/>
      <c r="T1978" s="6"/>
      <c r="U1978" s="6"/>
      <c r="V1978" s="6"/>
      <c r="W1978" s="6"/>
      <c r="X1978" s="6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/>
      <c r="GL1978" s="4"/>
      <c r="GM1978" s="4"/>
      <c r="GN1978" s="4"/>
      <c r="GO1978" s="4"/>
      <c r="GP1978" s="4"/>
      <c r="GQ1978" s="4"/>
      <c r="GR1978" s="4"/>
      <c r="GS1978" s="4"/>
      <c r="GT1978" s="4"/>
      <c r="GU1978" s="4"/>
      <c r="GV1978" s="4"/>
      <c r="GW1978" s="4"/>
      <c r="GX1978" s="4"/>
      <c r="GY1978" s="4"/>
      <c r="GZ1978" s="4"/>
      <c r="HA1978" s="4"/>
      <c r="HB1978" s="4"/>
      <c r="HC1978" s="4"/>
      <c r="HD1978" s="4"/>
      <c r="HE1978" s="4"/>
      <c r="HF1978" s="4"/>
      <c r="HG1978" s="4"/>
      <c r="HH1978" s="4"/>
      <c r="HI1978" s="4"/>
      <c r="HJ1978" s="4"/>
      <c r="HK1978" s="4"/>
      <c r="HL1978" s="4"/>
      <c r="HM1978" s="4"/>
    </row>
    <row r="1979" spans="1:221" ht="20" customHeight="1">
      <c r="A1979" s="3"/>
      <c r="B1979" s="2"/>
      <c r="C1979" s="3"/>
      <c r="D1979" s="3"/>
      <c r="E1979" s="3"/>
      <c r="F1979" s="3"/>
      <c r="G1979" s="3"/>
      <c r="H1979" s="4"/>
      <c r="I1979" s="4"/>
      <c r="J1979" s="114"/>
      <c r="K1979" s="20"/>
      <c r="L1979" s="5"/>
      <c r="M1979" s="5"/>
      <c r="N1979" s="5"/>
      <c r="O1979" s="5"/>
      <c r="P1979" s="5"/>
      <c r="Q1979" s="5"/>
      <c r="R1979" s="5"/>
      <c r="S1979" s="6"/>
      <c r="T1979" s="6"/>
      <c r="U1979" s="6"/>
      <c r="V1979" s="6"/>
      <c r="W1979" s="6"/>
      <c r="X1979" s="6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  <c r="GI1979" s="4"/>
      <c r="GJ1979" s="4"/>
      <c r="GK1979" s="4"/>
      <c r="GL1979" s="4"/>
      <c r="GM1979" s="4"/>
      <c r="GN1979" s="4"/>
      <c r="GO1979" s="4"/>
      <c r="GP1979" s="4"/>
      <c r="GQ1979" s="4"/>
      <c r="GR1979" s="4"/>
      <c r="GS1979" s="4"/>
      <c r="GT1979" s="4"/>
      <c r="GU1979" s="4"/>
      <c r="GV1979" s="4"/>
      <c r="GW1979" s="4"/>
      <c r="GX1979" s="4"/>
      <c r="GY1979" s="4"/>
      <c r="GZ1979" s="4"/>
      <c r="HA1979" s="4"/>
      <c r="HB1979" s="4"/>
      <c r="HC1979" s="4"/>
      <c r="HD1979" s="4"/>
      <c r="HE1979" s="4"/>
      <c r="HF1979" s="4"/>
      <c r="HG1979" s="4"/>
      <c r="HH1979" s="4"/>
      <c r="HI1979" s="4"/>
      <c r="HJ1979" s="4"/>
      <c r="HK1979" s="4"/>
      <c r="HL1979" s="4"/>
      <c r="HM1979" s="4"/>
    </row>
    <row r="1980" spans="1:221" ht="20" customHeight="1">
      <c r="A1980" s="3"/>
      <c r="B1980" s="2"/>
      <c r="C1980" s="3"/>
      <c r="D1980" s="3"/>
      <c r="E1980" s="3"/>
      <c r="F1980" s="3"/>
      <c r="G1980" s="3"/>
      <c r="H1980" s="4"/>
      <c r="I1980" s="4"/>
      <c r="J1980" s="114"/>
      <c r="K1980" s="20"/>
      <c r="L1980" s="5"/>
      <c r="M1980" s="5"/>
      <c r="N1980" s="5"/>
      <c r="O1980" s="5"/>
      <c r="P1980" s="5"/>
      <c r="Q1980" s="5"/>
      <c r="R1980" s="5"/>
      <c r="S1980" s="6"/>
      <c r="T1980" s="6"/>
      <c r="U1980" s="6"/>
      <c r="V1980" s="6"/>
      <c r="W1980" s="6"/>
      <c r="X1980" s="6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  <c r="GI1980" s="4"/>
      <c r="GJ1980" s="4"/>
      <c r="GK1980" s="4"/>
      <c r="GL1980" s="4"/>
      <c r="GM1980" s="4"/>
      <c r="GN1980" s="4"/>
      <c r="GO1980" s="4"/>
      <c r="GP1980" s="4"/>
      <c r="GQ1980" s="4"/>
      <c r="GR1980" s="4"/>
      <c r="GS1980" s="4"/>
      <c r="GT1980" s="4"/>
      <c r="GU1980" s="4"/>
      <c r="GV1980" s="4"/>
      <c r="GW1980" s="4"/>
      <c r="GX1980" s="4"/>
      <c r="GY1980" s="4"/>
      <c r="GZ1980" s="4"/>
      <c r="HA1980" s="4"/>
      <c r="HB1980" s="4"/>
      <c r="HC1980" s="4"/>
      <c r="HD1980" s="4"/>
      <c r="HE1980" s="4"/>
      <c r="HF1980" s="4"/>
      <c r="HG1980" s="4"/>
      <c r="HH1980" s="4"/>
      <c r="HI1980" s="4"/>
      <c r="HJ1980" s="4"/>
      <c r="HK1980" s="4"/>
      <c r="HL1980" s="4"/>
      <c r="HM1980" s="4"/>
    </row>
    <row r="1981" spans="1:221" ht="20" customHeight="1">
      <c r="A1981" s="3"/>
      <c r="B1981" s="2"/>
      <c r="C1981" s="3"/>
      <c r="D1981" s="3"/>
      <c r="E1981" s="3"/>
      <c r="F1981" s="3"/>
      <c r="G1981" s="3"/>
      <c r="H1981" s="4"/>
      <c r="I1981" s="4"/>
      <c r="J1981" s="114"/>
      <c r="K1981" s="20"/>
      <c r="L1981" s="5"/>
      <c r="M1981" s="5"/>
      <c r="N1981" s="5"/>
      <c r="O1981" s="5"/>
      <c r="P1981" s="5"/>
      <c r="Q1981" s="5"/>
      <c r="R1981" s="5"/>
      <c r="S1981" s="6"/>
      <c r="T1981" s="6"/>
      <c r="U1981" s="6"/>
      <c r="V1981" s="6"/>
      <c r="W1981" s="6"/>
      <c r="X1981" s="6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  <c r="GI1981" s="4"/>
      <c r="GJ1981" s="4"/>
      <c r="GK1981" s="4"/>
      <c r="GL1981" s="4"/>
      <c r="GM1981" s="4"/>
      <c r="GN1981" s="4"/>
      <c r="GO1981" s="4"/>
      <c r="GP1981" s="4"/>
      <c r="GQ1981" s="4"/>
      <c r="GR1981" s="4"/>
      <c r="GS1981" s="4"/>
      <c r="GT1981" s="4"/>
      <c r="GU1981" s="4"/>
      <c r="GV1981" s="4"/>
      <c r="GW1981" s="4"/>
      <c r="GX1981" s="4"/>
      <c r="GY1981" s="4"/>
      <c r="GZ1981" s="4"/>
      <c r="HA1981" s="4"/>
      <c r="HB1981" s="4"/>
      <c r="HC1981" s="4"/>
      <c r="HD1981" s="4"/>
      <c r="HE1981" s="4"/>
      <c r="HF1981" s="4"/>
      <c r="HG1981" s="4"/>
      <c r="HH1981" s="4"/>
      <c r="HI1981" s="4"/>
      <c r="HJ1981" s="4"/>
      <c r="HK1981" s="4"/>
      <c r="HL1981" s="4"/>
      <c r="HM1981" s="4"/>
    </row>
    <row r="1982" spans="1:221" ht="20" customHeight="1">
      <c r="A1982" s="3"/>
      <c r="B1982" s="2"/>
      <c r="C1982" s="3"/>
      <c r="D1982" s="3"/>
      <c r="E1982" s="3"/>
      <c r="F1982" s="3"/>
      <c r="G1982" s="3"/>
      <c r="H1982" s="4"/>
      <c r="I1982" s="4"/>
      <c r="J1982" s="114"/>
      <c r="K1982" s="20"/>
      <c r="L1982" s="5"/>
      <c r="M1982" s="5"/>
      <c r="N1982" s="5"/>
      <c r="O1982" s="5"/>
      <c r="P1982" s="5"/>
      <c r="Q1982" s="5"/>
      <c r="R1982" s="5"/>
      <c r="S1982" s="6"/>
      <c r="T1982" s="6"/>
      <c r="U1982" s="6"/>
      <c r="V1982" s="6"/>
      <c r="W1982" s="6"/>
      <c r="X1982" s="6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  <c r="GI1982" s="4"/>
      <c r="GJ1982" s="4"/>
      <c r="GK1982" s="4"/>
      <c r="GL1982" s="4"/>
      <c r="GM1982" s="4"/>
      <c r="GN1982" s="4"/>
      <c r="GO1982" s="4"/>
      <c r="GP1982" s="4"/>
      <c r="GQ1982" s="4"/>
      <c r="GR1982" s="4"/>
      <c r="GS1982" s="4"/>
      <c r="GT1982" s="4"/>
      <c r="GU1982" s="4"/>
      <c r="GV1982" s="4"/>
      <c r="GW1982" s="4"/>
      <c r="GX1982" s="4"/>
      <c r="GY1982" s="4"/>
      <c r="GZ1982" s="4"/>
      <c r="HA1982" s="4"/>
      <c r="HB1982" s="4"/>
      <c r="HC1982" s="4"/>
      <c r="HD1982" s="4"/>
      <c r="HE1982" s="4"/>
      <c r="HF1982" s="4"/>
      <c r="HG1982" s="4"/>
      <c r="HH1982" s="4"/>
      <c r="HI1982" s="4"/>
      <c r="HJ1982" s="4"/>
      <c r="HK1982" s="4"/>
      <c r="HL1982" s="4"/>
      <c r="HM1982" s="4"/>
    </row>
    <row r="1983" spans="1:221" ht="20" customHeight="1">
      <c r="A1983" s="3"/>
      <c r="B1983" s="2"/>
      <c r="C1983" s="3"/>
      <c r="D1983" s="3"/>
      <c r="E1983" s="3"/>
      <c r="F1983" s="3"/>
      <c r="G1983" s="3"/>
      <c r="H1983" s="4"/>
      <c r="I1983" s="4"/>
      <c r="J1983" s="114"/>
      <c r="K1983" s="20"/>
      <c r="L1983" s="5"/>
      <c r="M1983" s="5"/>
      <c r="N1983" s="5"/>
      <c r="O1983" s="5"/>
      <c r="P1983" s="5"/>
      <c r="Q1983" s="5"/>
      <c r="R1983" s="5"/>
      <c r="S1983" s="6"/>
      <c r="T1983" s="6"/>
      <c r="U1983" s="6"/>
      <c r="V1983" s="6"/>
      <c r="W1983" s="6"/>
      <c r="X1983" s="6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  <c r="GI1983" s="4"/>
      <c r="GJ1983" s="4"/>
      <c r="GK1983" s="4"/>
      <c r="GL1983" s="4"/>
      <c r="GM1983" s="4"/>
      <c r="GN1983" s="4"/>
      <c r="GO1983" s="4"/>
      <c r="GP1983" s="4"/>
      <c r="GQ1983" s="4"/>
      <c r="GR1983" s="4"/>
      <c r="GS1983" s="4"/>
      <c r="GT1983" s="4"/>
      <c r="GU1983" s="4"/>
      <c r="GV1983" s="4"/>
      <c r="GW1983" s="4"/>
      <c r="GX1983" s="4"/>
      <c r="GY1983" s="4"/>
      <c r="GZ1983" s="4"/>
      <c r="HA1983" s="4"/>
      <c r="HB1983" s="4"/>
      <c r="HC1983" s="4"/>
      <c r="HD1983" s="4"/>
      <c r="HE1983" s="4"/>
      <c r="HF1983" s="4"/>
      <c r="HG1983" s="4"/>
      <c r="HH1983" s="4"/>
      <c r="HI1983" s="4"/>
      <c r="HJ1983" s="4"/>
      <c r="HK1983" s="4"/>
      <c r="HL1983" s="4"/>
      <c r="HM1983" s="4"/>
    </row>
    <row r="1984" spans="1:221" ht="20" customHeight="1">
      <c r="A1984" s="3"/>
      <c r="B1984" s="2"/>
      <c r="C1984" s="3"/>
      <c r="D1984" s="3"/>
      <c r="E1984" s="3"/>
      <c r="F1984" s="3"/>
      <c r="G1984" s="3"/>
      <c r="H1984" s="4"/>
      <c r="I1984" s="4"/>
      <c r="J1984" s="114"/>
      <c r="K1984" s="20"/>
      <c r="L1984" s="5"/>
      <c r="M1984" s="5"/>
      <c r="N1984" s="5"/>
      <c r="O1984" s="5"/>
      <c r="P1984" s="5"/>
      <c r="Q1984" s="5"/>
      <c r="R1984" s="5"/>
      <c r="S1984" s="6"/>
      <c r="T1984" s="6"/>
      <c r="U1984" s="6"/>
      <c r="V1984" s="6"/>
      <c r="W1984" s="6"/>
      <c r="X1984" s="6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/>
      <c r="GL1984" s="4"/>
      <c r="GM1984" s="4"/>
      <c r="GN1984" s="4"/>
      <c r="GO1984" s="4"/>
      <c r="GP1984" s="4"/>
      <c r="GQ1984" s="4"/>
      <c r="GR1984" s="4"/>
      <c r="GS1984" s="4"/>
      <c r="GT1984" s="4"/>
      <c r="GU1984" s="4"/>
      <c r="GV1984" s="4"/>
      <c r="GW1984" s="4"/>
      <c r="GX1984" s="4"/>
      <c r="GY1984" s="4"/>
      <c r="GZ1984" s="4"/>
      <c r="HA1984" s="4"/>
      <c r="HB1984" s="4"/>
      <c r="HC1984" s="4"/>
      <c r="HD1984" s="4"/>
      <c r="HE1984" s="4"/>
      <c r="HF1984" s="4"/>
      <c r="HG1984" s="4"/>
      <c r="HH1984" s="4"/>
      <c r="HI1984" s="4"/>
      <c r="HJ1984" s="4"/>
      <c r="HK1984" s="4"/>
      <c r="HL1984" s="4"/>
      <c r="HM1984" s="4"/>
    </row>
    <row r="1985" spans="1:221" ht="20" customHeight="1">
      <c r="A1985" s="3"/>
      <c r="B1985" s="2"/>
      <c r="C1985" s="3"/>
      <c r="D1985" s="3"/>
      <c r="E1985" s="3"/>
      <c r="F1985" s="3"/>
      <c r="G1985" s="3"/>
      <c r="H1985" s="4"/>
      <c r="I1985" s="4"/>
      <c r="J1985" s="114"/>
      <c r="K1985" s="20"/>
      <c r="L1985" s="5"/>
      <c r="M1985" s="5"/>
      <c r="N1985" s="5"/>
      <c r="O1985" s="5"/>
      <c r="P1985" s="5"/>
      <c r="Q1985" s="5"/>
      <c r="R1985" s="5"/>
      <c r="S1985" s="6"/>
      <c r="T1985" s="6"/>
      <c r="U1985" s="6"/>
      <c r="V1985" s="6"/>
      <c r="W1985" s="6"/>
      <c r="X1985" s="6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  <c r="GI1985" s="4"/>
      <c r="GJ1985" s="4"/>
      <c r="GK1985" s="4"/>
      <c r="GL1985" s="4"/>
      <c r="GM1985" s="4"/>
      <c r="GN1985" s="4"/>
      <c r="GO1985" s="4"/>
      <c r="GP1985" s="4"/>
      <c r="GQ1985" s="4"/>
      <c r="GR1985" s="4"/>
      <c r="GS1985" s="4"/>
      <c r="GT1985" s="4"/>
      <c r="GU1985" s="4"/>
      <c r="GV1985" s="4"/>
      <c r="GW1985" s="4"/>
      <c r="GX1985" s="4"/>
      <c r="GY1985" s="4"/>
      <c r="GZ1985" s="4"/>
      <c r="HA1985" s="4"/>
      <c r="HB1985" s="4"/>
      <c r="HC1985" s="4"/>
      <c r="HD1985" s="4"/>
      <c r="HE1985" s="4"/>
      <c r="HF1985" s="4"/>
      <c r="HG1985" s="4"/>
      <c r="HH1985" s="4"/>
      <c r="HI1985" s="4"/>
      <c r="HJ1985" s="4"/>
      <c r="HK1985" s="4"/>
      <c r="HL1985" s="4"/>
      <c r="HM1985" s="4"/>
    </row>
    <row r="1986" spans="1:221" ht="20" customHeight="1">
      <c r="A1986" s="3"/>
      <c r="B1986" s="2"/>
      <c r="C1986" s="3"/>
      <c r="D1986" s="3"/>
      <c r="E1986" s="3"/>
      <c r="F1986" s="3"/>
      <c r="G1986" s="3"/>
      <c r="H1986" s="4"/>
      <c r="I1986" s="4"/>
      <c r="J1986" s="114"/>
      <c r="K1986" s="20"/>
      <c r="L1986" s="5"/>
      <c r="M1986" s="5"/>
      <c r="N1986" s="5"/>
      <c r="O1986" s="5"/>
      <c r="P1986" s="5"/>
      <c r="Q1986" s="5"/>
      <c r="R1986" s="5"/>
      <c r="S1986" s="6"/>
      <c r="T1986" s="6"/>
      <c r="U1986" s="6"/>
      <c r="V1986" s="6"/>
      <c r="W1986" s="6"/>
      <c r="X1986" s="6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  <c r="GI1986" s="4"/>
      <c r="GJ1986" s="4"/>
      <c r="GK1986" s="4"/>
      <c r="GL1986" s="4"/>
      <c r="GM1986" s="4"/>
      <c r="GN1986" s="4"/>
      <c r="GO1986" s="4"/>
      <c r="GP1986" s="4"/>
      <c r="GQ1986" s="4"/>
      <c r="GR1986" s="4"/>
      <c r="GS1986" s="4"/>
      <c r="GT1986" s="4"/>
      <c r="GU1986" s="4"/>
      <c r="GV1986" s="4"/>
      <c r="GW1986" s="4"/>
      <c r="GX1986" s="4"/>
      <c r="GY1986" s="4"/>
      <c r="GZ1986" s="4"/>
      <c r="HA1986" s="4"/>
      <c r="HB1986" s="4"/>
      <c r="HC1986" s="4"/>
      <c r="HD1986" s="4"/>
      <c r="HE1986" s="4"/>
      <c r="HF1986" s="4"/>
      <c r="HG1986" s="4"/>
      <c r="HH1986" s="4"/>
      <c r="HI1986" s="4"/>
      <c r="HJ1986" s="4"/>
      <c r="HK1986" s="4"/>
      <c r="HL1986" s="4"/>
      <c r="HM1986" s="4"/>
    </row>
    <row r="1987" spans="1:221" ht="20" customHeight="1">
      <c r="A1987" s="3"/>
      <c r="B1987" s="2"/>
      <c r="C1987" s="3"/>
      <c r="D1987" s="3"/>
      <c r="E1987" s="3"/>
      <c r="F1987" s="3"/>
      <c r="G1987" s="3"/>
      <c r="H1987" s="4"/>
      <c r="I1987" s="4"/>
      <c r="J1987" s="114"/>
      <c r="K1987" s="20"/>
      <c r="L1987" s="5"/>
      <c r="M1987" s="5"/>
      <c r="N1987" s="5"/>
      <c r="O1987" s="5"/>
      <c r="P1987" s="5"/>
      <c r="Q1987" s="5"/>
      <c r="R1987" s="5"/>
      <c r="S1987" s="6"/>
      <c r="T1987" s="6"/>
      <c r="U1987" s="6"/>
      <c r="V1987" s="6"/>
      <c r="W1987" s="6"/>
      <c r="X1987" s="6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  <c r="GI1987" s="4"/>
      <c r="GJ1987" s="4"/>
      <c r="GK1987" s="4"/>
      <c r="GL1987" s="4"/>
      <c r="GM1987" s="4"/>
      <c r="GN1987" s="4"/>
      <c r="GO1987" s="4"/>
      <c r="GP1987" s="4"/>
      <c r="GQ1987" s="4"/>
      <c r="GR1987" s="4"/>
      <c r="GS1987" s="4"/>
      <c r="GT1987" s="4"/>
      <c r="GU1987" s="4"/>
      <c r="GV1987" s="4"/>
      <c r="GW1987" s="4"/>
      <c r="GX1987" s="4"/>
      <c r="GY1987" s="4"/>
      <c r="GZ1987" s="4"/>
      <c r="HA1987" s="4"/>
      <c r="HB1987" s="4"/>
      <c r="HC1987" s="4"/>
      <c r="HD1987" s="4"/>
      <c r="HE1987" s="4"/>
      <c r="HF1987" s="4"/>
      <c r="HG1987" s="4"/>
      <c r="HH1987" s="4"/>
      <c r="HI1987" s="4"/>
      <c r="HJ1987" s="4"/>
      <c r="HK1987" s="4"/>
      <c r="HL1987" s="4"/>
      <c r="HM1987" s="4"/>
    </row>
    <row r="1988" spans="1:221" ht="20" customHeight="1">
      <c r="A1988" s="3"/>
      <c r="B1988" s="2"/>
      <c r="C1988" s="3"/>
      <c r="D1988" s="3"/>
      <c r="E1988" s="3"/>
      <c r="F1988" s="3"/>
      <c r="G1988" s="3"/>
      <c r="H1988" s="4"/>
      <c r="I1988" s="4"/>
      <c r="J1988" s="114"/>
      <c r="K1988" s="20"/>
      <c r="L1988" s="5"/>
      <c r="M1988" s="5"/>
      <c r="N1988" s="5"/>
      <c r="O1988" s="5"/>
      <c r="P1988" s="5"/>
      <c r="Q1988" s="5"/>
      <c r="R1988" s="5"/>
      <c r="S1988" s="6"/>
      <c r="T1988" s="6"/>
      <c r="U1988" s="6"/>
      <c r="V1988" s="6"/>
      <c r="W1988" s="6"/>
      <c r="X1988" s="6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  <c r="GI1988" s="4"/>
      <c r="GJ1988" s="4"/>
      <c r="GK1988" s="4"/>
      <c r="GL1988" s="4"/>
      <c r="GM1988" s="4"/>
      <c r="GN1988" s="4"/>
      <c r="GO1988" s="4"/>
      <c r="GP1988" s="4"/>
      <c r="GQ1988" s="4"/>
      <c r="GR1988" s="4"/>
      <c r="GS1988" s="4"/>
      <c r="GT1988" s="4"/>
      <c r="GU1988" s="4"/>
      <c r="GV1988" s="4"/>
      <c r="GW1988" s="4"/>
      <c r="GX1988" s="4"/>
      <c r="GY1988" s="4"/>
      <c r="GZ1988" s="4"/>
      <c r="HA1988" s="4"/>
      <c r="HB1988" s="4"/>
      <c r="HC1988" s="4"/>
      <c r="HD1988" s="4"/>
      <c r="HE1988" s="4"/>
      <c r="HF1988" s="4"/>
      <c r="HG1988" s="4"/>
      <c r="HH1988" s="4"/>
      <c r="HI1988" s="4"/>
      <c r="HJ1988" s="4"/>
      <c r="HK1988" s="4"/>
      <c r="HL1988" s="4"/>
      <c r="HM1988" s="4"/>
    </row>
    <row r="1989" spans="1:221" ht="20" customHeight="1">
      <c r="A1989" s="3"/>
      <c r="B1989" s="2"/>
      <c r="C1989" s="3"/>
      <c r="D1989" s="3"/>
      <c r="E1989" s="3"/>
      <c r="F1989" s="3"/>
      <c r="G1989" s="3"/>
      <c r="H1989" s="4"/>
      <c r="I1989" s="4"/>
      <c r="J1989" s="114"/>
      <c r="K1989" s="20"/>
      <c r="L1989" s="5"/>
      <c r="M1989" s="5"/>
      <c r="N1989" s="5"/>
      <c r="O1989" s="5"/>
      <c r="P1989" s="5"/>
      <c r="Q1989" s="5"/>
      <c r="R1989" s="5"/>
      <c r="S1989" s="6"/>
      <c r="T1989" s="6"/>
      <c r="U1989" s="6"/>
      <c r="V1989" s="6"/>
      <c r="W1989" s="6"/>
      <c r="X1989" s="6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  <c r="GI1989" s="4"/>
      <c r="GJ1989" s="4"/>
      <c r="GK1989" s="4"/>
      <c r="GL1989" s="4"/>
      <c r="GM1989" s="4"/>
      <c r="GN1989" s="4"/>
      <c r="GO1989" s="4"/>
      <c r="GP1989" s="4"/>
      <c r="GQ1989" s="4"/>
      <c r="GR1989" s="4"/>
      <c r="GS1989" s="4"/>
      <c r="GT1989" s="4"/>
      <c r="GU1989" s="4"/>
      <c r="GV1989" s="4"/>
      <c r="GW1989" s="4"/>
      <c r="GX1989" s="4"/>
      <c r="GY1989" s="4"/>
      <c r="GZ1989" s="4"/>
      <c r="HA1989" s="4"/>
      <c r="HB1989" s="4"/>
      <c r="HC1989" s="4"/>
      <c r="HD1989" s="4"/>
      <c r="HE1989" s="4"/>
      <c r="HF1989" s="4"/>
      <c r="HG1989" s="4"/>
      <c r="HH1989" s="4"/>
      <c r="HI1989" s="4"/>
      <c r="HJ1989" s="4"/>
      <c r="HK1989" s="4"/>
      <c r="HL1989" s="4"/>
      <c r="HM1989" s="4"/>
    </row>
    <row r="1990" spans="1:221" ht="20" customHeight="1">
      <c r="A1990" s="3"/>
      <c r="B1990" s="2"/>
      <c r="C1990" s="3"/>
      <c r="D1990" s="3"/>
      <c r="E1990" s="3"/>
      <c r="F1990" s="3"/>
      <c r="G1990" s="3"/>
      <c r="H1990" s="4"/>
      <c r="I1990" s="4"/>
      <c r="J1990" s="114"/>
      <c r="K1990" s="20"/>
      <c r="L1990" s="5"/>
      <c r="M1990" s="5"/>
      <c r="N1990" s="5"/>
      <c r="O1990" s="5"/>
      <c r="P1990" s="5"/>
      <c r="Q1990" s="5"/>
      <c r="R1990" s="5"/>
      <c r="S1990" s="6"/>
      <c r="T1990" s="6"/>
      <c r="U1990" s="6"/>
      <c r="V1990" s="6"/>
      <c r="W1990" s="6"/>
      <c r="X1990" s="6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  <c r="GL1990" s="4"/>
      <c r="GM1990" s="4"/>
      <c r="GN1990" s="4"/>
      <c r="GO1990" s="4"/>
      <c r="GP1990" s="4"/>
      <c r="GQ1990" s="4"/>
      <c r="GR1990" s="4"/>
      <c r="GS1990" s="4"/>
      <c r="GT1990" s="4"/>
      <c r="GU1990" s="4"/>
      <c r="GV1990" s="4"/>
      <c r="GW1990" s="4"/>
      <c r="GX1990" s="4"/>
      <c r="GY1990" s="4"/>
      <c r="GZ1990" s="4"/>
      <c r="HA1990" s="4"/>
      <c r="HB1990" s="4"/>
      <c r="HC1990" s="4"/>
      <c r="HD1990" s="4"/>
      <c r="HE1990" s="4"/>
      <c r="HF1990" s="4"/>
      <c r="HG1990" s="4"/>
      <c r="HH1990" s="4"/>
      <c r="HI1990" s="4"/>
      <c r="HJ1990" s="4"/>
      <c r="HK1990" s="4"/>
      <c r="HL1990" s="4"/>
      <c r="HM1990" s="4"/>
    </row>
    <row r="1991" spans="1:221" ht="20" customHeight="1">
      <c r="A1991" s="3"/>
      <c r="B1991" s="2"/>
      <c r="C1991" s="3"/>
      <c r="D1991" s="3"/>
      <c r="E1991" s="3"/>
      <c r="F1991" s="3"/>
      <c r="G1991" s="3"/>
      <c r="H1991" s="4"/>
      <c r="I1991" s="4"/>
      <c r="J1991" s="114"/>
      <c r="K1991" s="20"/>
      <c r="L1991" s="5"/>
      <c r="M1991" s="5"/>
      <c r="N1991" s="5"/>
      <c r="O1991" s="5"/>
      <c r="P1991" s="5"/>
      <c r="Q1991" s="5"/>
      <c r="R1991" s="5"/>
      <c r="S1991" s="6"/>
      <c r="T1991" s="6"/>
      <c r="U1991" s="6"/>
      <c r="V1991" s="6"/>
      <c r="W1991" s="6"/>
      <c r="X1991" s="6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  <c r="GQ1991" s="4"/>
      <c r="GR1991" s="4"/>
      <c r="GS1991" s="4"/>
      <c r="GT1991" s="4"/>
      <c r="GU1991" s="4"/>
      <c r="GV1991" s="4"/>
      <c r="GW1991" s="4"/>
      <c r="GX1991" s="4"/>
      <c r="GY1991" s="4"/>
      <c r="GZ1991" s="4"/>
      <c r="HA1991" s="4"/>
      <c r="HB1991" s="4"/>
      <c r="HC1991" s="4"/>
      <c r="HD1991" s="4"/>
      <c r="HE1991" s="4"/>
      <c r="HF1991" s="4"/>
      <c r="HG1991" s="4"/>
      <c r="HH1991" s="4"/>
      <c r="HI1991" s="4"/>
      <c r="HJ1991" s="4"/>
      <c r="HK1991" s="4"/>
      <c r="HL1991" s="4"/>
      <c r="HM1991" s="4"/>
    </row>
    <row r="1992" spans="1:221" ht="20" customHeight="1">
      <c r="A1992" s="3"/>
      <c r="B1992" s="2"/>
      <c r="C1992" s="3"/>
      <c r="D1992" s="3"/>
      <c r="E1992" s="3"/>
      <c r="F1992" s="3"/>
      <c r="G1992" s="3"/>
      <c r="H1992" s="4"/>
      <c r="I1992" s="4"/>
      <c r="J1992" s="114"/>
      <c r="K1992" s="20"/>
      <c r="L1992" s="5"/>
      <c r="M1992" s="5"/>
      <c r="N1992" s="5"/>
      <c r="O1992" s="5"/>
      <c r="P1992" s="5"/>
      <c r="Q1992" s="5"/>
      <c r="R1992" s="5"/>
      <c r="S1992" s="6"/>
      <c r="T1992" s="6"/>
      <c r="U1992" s="6"/>
      <c r="V1992" s="6"/>
      <c r="W1992" s="6"/>
      <c r="X1992" s="6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/>
      <c r="GX1992" s="4"/>
      <c r="GY1992" s="4"/>
      <c r="GZ1992" s="4"/>
      <c r="HA1992" s="4"/>
      <c r="HB1992" s="4"/>
      <c r="HC1992" s="4"/>
      <c r="HD1992" s="4"/>
      <c r="HE1992" s="4"/>
      <c r="HF1992" s="4"/>
      <c r="HG1992" s="4"/>
      <c r="HH1992" s="4"/>
      <c r="HI1992" s="4"/>
      <c r="HJ1992" s="4"/>
      <c r="HK1992" s="4"/>
      <c r="HL1992" s="4"/>
      <c r="HM1992" s="4"/>
    </row>
    <row r="1993" spans="1:221" ht="20" customHeight="1">
      <c r="A1993" s="3"/>
      <c r="B1993" s="2"/>
      <c r="C1993" s="3"/>
      <c r="D1993" s="3"/>
      <c r="E1993" s="3"/>
      <c r="F1993" s="3"/>
      <c r="G1993" s="3"/>
      <c r="H1993" s="4"/>
      <c r="I1993" s="4"/>
      <c r="J1993" s="114"/>
      <c r="K1993" s="20"/>
      <c r="L1993" s="5"/>
      <c r="M1993" s="5"/>
      <c r="N1993" s="5"/>
      <c r="O1993" s="5"/>
      <c r="P1993" s="5"/>
      <c r="Q1993" s="5"/>
      <c r="R1993" s="5"/>
      <c r="S1993" s="6"/>
      <c r="T1993" s="6"/>
      <c r="U1993" s="6"/>
      <c r="V1993" s="6"/>
      <c r="W1993" s="6"/>
      <c r="X1993" s="6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  <c r="GQ1993" s="4"/>
      <c r="GR1993" s="4"/>
      <c r="GS1993" s="4"/>
      <c r="GT1993" s="4"/>
      <c r="GU1993" s="4"/>
      <c r="GV1993" s="4"/>
      <c r="GW1993" s="4"/>
      <c r="GX1993" s="4"/>
      <c r="GY1993" s="4"/>
      <c r="GZ1993" s="4"/>
      <c r="HA1993" s="4"/>
      <c r="HB1993" s="4"/>
      <c r="HC1993" s="4"/>
      <c r="HD1993" s="4"/>
      <c r="HE1993" s="4"/>
      <c r="HF1993" s="4"/>
      <c r="HG1993" s="4"/>
      <c r="HH1993" s="4"/>
      <c r="HI1993" s="4"/>
      <c r="HJ1993" s="4"/>
      <c r="HK1993" s="4"/>
      <c r="HL1993" s="4"/>
      <c r="HM1993" s="4"/>
    </row>
    <row r="1994" spans="1:221" ht="20" customHeight="1">
      <c r="A1994" s="3"/>
      <c r="B1994" s="2"/>
      <c r="C1994" s="3"/>
      <c r="D1994" s="3"/>
      <c r="E1994" s="3"/>
      <c r="F1994" s="3"/>
      <c r="G1994" s="3"/>
      <c r="H1994" s="4"/>
      <c r="I1994" s="4"/>
      <c r="J1994" s="114"/>
      <c r="K1994" s="20"/>
      <c r="L1994" s="5"/>
      <c r="M1994" s="5"/>
      <c r="N1994" s="5"/>
      <c r="O1994" s="5"/>
      <c r="P1994" s="5"/>
      <c r="Q1994" s="5"/>
      <c r="R1994" s="5"/>
      <c r="S1994" s="6"/>
      <c r="T1994" s="6"/>
      <c r="U1994" s="6"/>
      <c r="V1994" s="6"/>
      <c r="W1994" s="6"/>
      <c r="X1994" s="6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  <c r="GL1994" s="4"/>
      <c r="GM1994" s="4"/>
      <c r="GN1994" s="4"/>
      <c r="GO1994" s="4"/>
      <c r="GP1994" s="4"/>
      <c r="GQ1994" s="4"/>
      <c r="GR1994" s="4"/>
      <c r="GS1994" s="4"/>
      <c r="GT1994" s="4"/>
      <c r="GU1994" s="4"/>
      <c r="GV1994" s="4"/>
      <c r="GW1994" s="4"/>
      <c r="GX1994" s="4"/>
      <c r="GY1994" s="4"/>
      <c r="GZ1994" s="4"/>
      <c r="HA1994" s="4"/>
      <c r="HB1994" s="4"/>
      <c r="HC1994" s="4"/>
      <c r="HD1994" s="4"/>
      <c r="HE1994" s="4"/>
      <c r="HF1994" s="4"/>
      <c r="HG1994" s="4"/>
      <c r="HH1994" s="4"/>
      <c r="HI1994" s="4"/>
      <c r="HJ1994" s="4"/>
      <c r="HK1994" s="4"/>
      <c r="HL1994" s="4"/>
      <c r="HM1994" s="4"/>
    </row>
    <row r="1995" spans="1:221" ht="20" customHeight="1">
      <c r="A1995" s="3"/>
      <c r="B1995" s="2"/>
      <c r="C1995" s="3"/>
      <c r="D1995" s="3"/>
      <c r="E1995" s="3"/>
      <c r="F1995" s="3"/>
      <c r="G1995" s="3"/>
      <c r="H1995" s="4"/>
      <c r="I1995" s="4"/>
      <c r="J1995" s="114"/>
      <c r="K1995" s="20"/>
      <c r="L1995" s="5"/>
      <c r="M1995" s="5"/>
      <c r="N1995" s="5"/>
      <c r="O1995" s="5"/>
      <c r="P1995" s="5"/>
      <c r="Q1995" s="5"/>
      <c r="R1995" s="5"/>
      <c r="S1995" s="6"/>
      <c r="T1995" s="6"/>
      <c r="U1995" s="6"/>
      <c r="V1995" s="6"/>
      <c r="W1995" s="6"/>
      <c r="X1995" s="6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  <c r="GI1995" s="4"/>
      <c r="GJ1995" s="4"/>
      <c r="GK1995" s="4"/>
      <c r="GL1995" s="4"/>
      <c r="GM1995" s="4"/>
      <c r="GN1995" s="4"/>
      <c r="GO1995" s="4"/>
      <c r="GP1995" s="4"/>
      <c r="GQ1995" s="4"/>
      <c r="GR1995" s="4"/>
      <c r="GS1995" s="4"/>
      <c r="GT1995" s="4"/>
      <c r="GU1995" s="4"/>
      <c r="GV1995" s="4"/>
      <c r="GW1995" s="4"/>
      <c r="GX1995" s="4"/>
      <c r="GY1995" s="4"/>
      <c r="GZ1995" s="4"/>
      <c r="HA1995" s="4"/>
      <c r="HB1995" s="4"/>
      <c r="HC1995" s="4"/>
      <c r="HD1995" s="4"/>
      <c r="HE1995" s="4"/>
      <c r="HF1995" s="4"/>
      <c r="HG1995" s="4"/>
      <c r="HH1995" s="4"/>
      <c r="HI1995" s="4"/>
      <c r="HJ1995" s="4"/>
      <c r="HK1995" s="4"/>
      <c r="HL1995" s="4"/>
      <c r="HM1995" s="4"/>
    </row>
    <row r="1996" spans="1:221" ht="20" customHeight="1">
      <c r="A1996" s="3"/>
      <c r="B1996" s="2"/>
      <c r="C1996" s="3"/>
      <c r="D1996" s="3"/>
      <c r="E1996" s="3"/>
      <c r="F1996" s="3"/>
      <c r="G1996" s="3"/>
      <c r="H1996" s="4"/>
      <c r="I1996" s="4"/>
      <c r="J1996" s="114"/>
      <c r="K1996" s="20"/>
      <c r="L1996" s="5"/>
      <c r="M1996" s="5"/>
      <c r="N1996" s="5"/>
      <c r="O1996" s="5"/>
      <c r="P1996" s="5"/>
      <c r="Q1996" s="5"/>
      <c r="R1996" s="5"/>
      <c r="S1996" s="6"/>
      <c r="T1996" s="6"/>
      <c r="U1996" s="6"/>
      <c r="V1996" s="6"/>
      <c r="W1996" s="6"/>
      <c r="X1996" s="6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/>
      <c r="GM1996" s="4"/>
      <c r="GN1996" s="4"/>
      <c r="GO1996" s="4"/>
      <c r="GP1996" s="4"/>
      <c r="GQ1996" s="4"/>
      <c r="GR1996" s="4"/>
      <c r="GS1996" s="4"/>
      <c r="GT1996" s="4"/>
      <c r="GU1996" s="4"/>
      <c r="GV1996" s="4"/>
      <c r="GW1996" s="4"/>
      <c r="GX1996" s="4"/>
      <c r="GY1996" s="4"/>
      <c r="GZ1996" s="4"/>
      <c r="HA1996" s="4"/>
      <c r="HB1996" s="4"/>
      <c r="HC1996" s="4"/>
      <c r="HD1996" s="4"/>
      <c r="HE1996" s="4"/>
      <c r="HF1996" s="4"/>
      <c r="HG1996" s="4"/>
      <c r="HH1996" s="4"/>
      <c r="HI1996" s="4"/>
      <c r="HJ1996" s="4"/>
      <c r="HK1996" s="4"/>
      <c r="HL1996" s="4"/>
      <c r="HM1996" s="4"/>
    </row>
    <row r="1997" spans="1:221" ht="20" customHeight="1">
      <c r="A1997" s="3"/>
      <c r="B1997" s="2"/>
      <c r="C1997" s="3"/>
      <c r="D1997" s="3"/>
      <c r="E1997" s="3"/>
      <c r="F1997" s="3"/>
      <c r="G1997" s="3"/>
      <c r="H1997" s="4"/>
      <c r="I1997" s="4"/>
      <c r="J1997" s="114"/>
      <c r="K1997" s="20"/>
      <c r="L1997" s="5"/>
      <c r="M1997" s="5"/>
      <c r="N1997" s="5"/>
      <c r="O1997" s="5"/>
      <c r="P1997" s="5"/>
      <c r="Q1997" s="5"/>
      <c r="R1997" s="5"/>
      <c r="S1997" s="6"/>
      <c r="T1997" s="6"/>
      <c r="U1997" s="6"/>
      <c r="V1997" s="6"/>
      <c r="W1997" s="6"/>
      <c r="X1997" s="6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/>
      <c r="GO1997" s="4"/>
      <c r="GP1997" s="4"/>
      <c r="GQ1997" s="4"/>
      <c r="GR1997" s="4"/>
      <c r="GS1997" s="4"/>
      <c r="GT1997" s="4"/>
      <c r="GU1997" s="4"/>
      <c r="GV1997" s="4"/>
      <c r="GW1997" s="4"/>
      <c r="GX1997" s="4"/>
      <c r="GY1997" s="4"/>
      <c r="GZ1997" s="4"/>
      <c r="HA1997" s="4"/>
      <c r="HB1997" s="4"/>
      <c r="HC1997" s="4"/>
      <c r="HD1997" s="4"/>
      <c r="HE1997" s="4"/>
      <c r="HF1997" s="4"/>
      <c r="HG1997" s="4"/>
      <c r="HH1997" s="4"/>
      <c r="HI1997" s="4"/>
      <c r="HJ1997" s="4"/>
      <c r="HK1997" s="4"/>
      <c r="HL1997" s="4"/>
      <c r="HM1997" s="4"/>
    </row>
    <row r="1998" spans="1:221" ht="20" customHeight="1">
      <c r="A1998" s="3"/>
      <c r="B1998" s="2"/>
      <c r="C1998" s="3"/>
      <c r="D1998" s="3"/>
      <c r="E1998" s="3"/>
      <c r="F1998" s="3"/>
      <c r="G1998" s="3"/>
      <c r="H1998" s="4"/>
      <c r="I1998" s="4"/>
      <c r="J1998" s="114"/>
      <c r="K1998" s="20"/>
      <c r="L1998" s="5"/>
      <c r="M1998" s="5"/>
      <c r="N1998" s="5"/>
      <c r="O1998" s="5"/>
      <c r="P1998" s="5"/>
      <c r="Q1998" s="5"/>
      <c r="R1998" s="5"/>
      <c r="S1998" s="6"/>
      <c r="T1998" s="6"/>
      <c r="U1998" s="6"/>
      <c r="V1998" s="6"/>
      <c r="W1998" s="6"/>
      <c r="X1998" s="6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/>
      <c r="GP1998" s="4"/>
      <c r="GQ1998" s="4"/>
      <c r="GR1998" s="4"/>
      <c r="GS1998" s="4"/>
      <c r="GT1998" s="4"/>
      <c r="GU1998" s="4"/>
      <c r="GV1998" s="4"/>
      <c r="GW1998" s="4"/>
      <c r="GX1998" s="4"/>
      <c r="GY1998" s="4"/>
      <c r="GZ1998" s="4"/>
      <c r="HA1998" s="4"/>
      <c r="HB1998" s="4"/>
      <c r="HC1998" s="4"/>
      <c r="HD1998" s="4"/>
      <c r="HE1998" s="4"/>
      <c r="HF1998" s="4"/>
      <c r="HG1998" s="4"/>
      <c r="HH1998" s="4"/>
      <c r="HI1998" s="4"/>
      <c r="HJ1998" s="4"/>
      <c r="HK1998" s="4"/>
      <c r="HL1998" s="4"/>
      <c r="HM1998" s="4"/>
    </row>
    <row r="1999" spans="1:221" ht="20" customHeight="1">
      <c r="A1999" s="3"/>
      <c r="B1999" s="2"/>
      <c r="C1999" s="3"/>
      <c r="D1999" s="3"/>
      <c r="E1999" s="3"/>
      <c r="F1999" s="3"/>
      <c r="G1999" s="3"/>
      <c r="H1999" s="4"/>
      <c r="I1999" s="4"/>
      <c r="J1999" s="114"/>
      <c r="K1999" s="20"/>
      <c r="L1999" s="5"/>
      <c r="M1999" s="5"/>
      <c r="N1999" s="5"/>
      <c r="O1999" s="5"/>
      <c r="P1999" s="5"/>
      <c r="Q1999" s="5"/>
      <c r="R1999" s="5"/>
      <c r="S1999" s="6"/>
      <c r="T1999" s="6"/>
      <c r="U1999" s="6"/>
      <c r="V1999" s="6"/>
      <c r="W1999" s="6"/>
      <c r="X1999" s="6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  <c r="GL1999" s="4"/>
      <c r="GM1999" s="4"/>
      <c r="GN1999" s="4"/>
      <c r="GO1999" s="4"/>
      <c r="GP1999" s="4"/>
      <c r="GQ1999" s="4"/>
      <c r="GR1999" s="4"/>
      <c r="GS1999" s="4"/>
      <c r="GT1999" s="4"/>
      <c r="GU1999" s="4"/>
      <c r="GV1999" s="4"/>
      <c r="GW1999" s="4"/>
      <c r="GX1999" s="4"/>
      <c r="GY1999" s="4"/>
      <c r="GZ1999" s="4"/>
      <c r="HA1999" s="4"/>
      <c r="HB1999" s="4"/>
      <c r="HC1999" s="4"/>
      <c r="HD1999" s="4"/>
      <c r="HE1999" s="4"/>
      <c r="HF1999" s="4"/>
      <c r="HG1999" s="4"/>
      <c r="HH1999" s="4"/>
      <c r="HI1999" s="4"/>
      <c r="HJ1999" s="4"/>
      <c r="HK1999" s="4"/>
      <c r="HL1999" s="4"/>
      <c r="HM1999" s="4"/>
    </row>
    <row r="2000" spans="1:221" ht="20" customHeight="1">
      <c r="A2000" s="3"/>
      <c r="B2000" s="2"/>
      <c r="C2000" s="3"/>
      <c r="D2000" s="3"/>
      <c r="E2000" s="3"/>
      <c r="F2000" s="3"/>
      <c r="G2000" s="3"/>
      <c r="H2000" s="4"/>
      <c r="I2000" s="4"/>
      <c r="J2000" s="114"/>
      <c r="K2000" s="20"/>
      <c r="L2000" s="5"/>
      <c r="M2000" s="5"/>
      <c r="N2000" s="5"/>
      <c r="O2000" s="5"/>
      <c r="P2000" s="5"/>
      <c r="Q2000" s="5"/>
      <c r="R2000" s="5"/>
      <c r="S2000" s="6"/>
      <c r="T2000" s="6"/>
      <c r="U2000" s="6"/>
      <c r="V2000" s="6"/>
      <c r="W2000" s="6"/>
      <c r="X2000" s="6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  <c r="GI2000" s="4"/>
      <c r="GJ2000" s="4"/>
      <c r="GK2000" s="4"/>
      <c r="GL2000" s="4"/>
      <c r="GM2000" s="4"/>
      <c r="GN2000" s="4"/>
      <c r="GO2000" s="4"/>
      <c r="GP2000" s="4"/>
      <c r="GQ2000" s="4"/>
      <c r="GR2000" s="4"/>
      <c r="GS2000" s="4"/>
      <c r="GT2000" s="4"/>
      <c r="GU2000" s="4"/>
      <c r="GV2000" s="4"/>
      <c r="GW2000" s="4"/>
      <c r="GX2000" s="4"/>
      <c r="GY2000" s="4"/>
      <c r="GZ2000" s="4"/>
      <c r="HA2000" s="4"/>
      <c r="HB2000" s="4"/>
      <c r="HC2000" s="4"/>
      <c r="HD2000" s="4"/>
      <c r="HE2000" s="4"/>
      <c r="HF2000" s="4"/>
      <c r="HG2000" s="4"/>
      <c r="HH2000" s="4"/>
      <c r="HI2000" s="4"/>
      <c r="HJ2000" s="4"/>
      <c r="HK2000" s="4"/>
      <c r="HL2000" s="4"/>
      <c r="HM2000" s="4"/>
    </row>
    <row r="2001" spans="1:221" ht="20" customHeight="1">
      <c r="A2001" s="3"/>
      <c r="B2001" s="2"/>
      <c r="C2001" s="3"/>
      <c r="D2001" s="3"/>
      <c r="E2001" s="3"/>
      <c r="F2001" s="3"/>
      <c r="G2001" s="3"/>
      <c r="H2001" s="4"/>
      <c r="I2001" s="4"/>
      <c r="J2001" s="114"/>
      <c r="K2001" s="20"/>
      <c r="L2001" s="5"/>
      <c r="M2001" s="5"/>
      <c r="N2001" s="5"/>
      <c r="O2001" s="5"/>
      <c r="P2001" s="5"/>
      <c r="Q2001" s="5"/>
      <c r="R2001" s="5"/>
      <c r="S2001" s="6"/>
      <c r="T2001" s="6"/>
      <c r="U2001" s="6"/>
      <c r="V2001" s="6"/>
      <c r="W2001" s="6"/>
      <c r="X2001" s="6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  <c r="GI2001" s="4"/>
      <c r="GJ2001" s="4"/>
      <c r="GK2001" s="4"/>
      <c r="GL2001" s="4"/>
      <c r="GM2001" s="4"/>
      <c r="GN2001" s="4"/>
      <c r="GO2001" s="4"/>
      <c r="GP2001" s="4"/>
      <c r="GQ2001" s="4"/>
      <c r="GR2001" s="4"/>
      <c r="GS2001" s="4"/>
      <c r="GT2001" s="4"/>
      <c r="GU2001" s="4"/>
      <c r="GV2001" s="4"/>
      <c r="GW2001" s="4"/>
      <c r="GX2001" s="4"/>
      <c r="GY2001" s="4"/>
      <c r="GZ2001" s="4"/>
      <c r="HA2001" s="4"/>
      <c r="HB2001" s="4"/>
      <c r="HC2001" s="4"/>
      <c r="HD2001" s="4"/>
      <c r="HE2001" s="4"/>
      <c r="HF2001" s="4"/>
      <c r="HG2001" s="4"/>
      <c r="HH2001" s="4"/>
      <c r="HI2001" s="4"/>
      <c r="HJ2001" s="4"/>
      <c r="HK2001" s="4"/>
      <c r="HL2001" s="4"/>
      <c r="HM2001" s="4"/>
    </row>
    <row r="2002" spans="1:221" ht="20" customHeight="1">
      <c r="A2002" s="3"/>
      <c r="B2002" s="2"/>
      <c r="C2002" s="3"/>
      <c r="D2002" s="3"/>
      <c r="E2002" s="3"/>
      <c r="F2002" s="3"/>
      <c r="G2002" s="3"/>
      <c r="H2002" s="4"/>
      <c r="I2002" s="4"/>
      <c r="J2002" s="114"/>
      <c r="K2002" s="20"/>
      <c r="L2002" s="5"/>
      <c r="M2002" s="5"/>
      <c r="N2002" s="5"/>
      <c r="O2002" s="5"/>
      <c r="P2002" s="5"/>
      <c r="Q2002" s="5"/>
      <c r="R2002" s="5"/>
      <c r="S2002" s="6"/>
      <c r="T2002" s="6"/>
      <c r="U2002" s="6"/>
      <c r="V2002" s="6"/>
      <c r="W2002" s="6"/>
      <c r="X2002" s="6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  <c r="GH2002" s="4"/>
      <c r="GI2002" s="4"/>
      <c r="GJ2002" s="4"/>
      <c r="GK2002" s="4"/>
      <c r="GL2002" s="4"/>
      <c r="GM2002" s="4"/>
      <c r="GN2002" s="4"/>
      <c r="GO2002" s="4"/>
      <c r="GP2002" s="4"/>
      <c r="GQ2002" s="4"/>
      <c r="GR2002" s="4"/>
      <c r="GS2002" s="4"/>
      <c r="GT2002" s="4"/>
      <c r="GU2002" s="4"/>
      <c r="GV2002" s="4"/>
      <c r="GW2002" s="4"/>
      <c r="GX2002" s="4"/>
      <c r="GY2002" s="4"/>
      <c r="GZ2002" s="4"/>
      <c r="HA2002" s="4"/>
      <c r="HB2002" s="4"/>
      <c r="HC2002" s="4"/>
      <c r="HD2002" s="4"/>
      <c r="HE2002" s="4"/>
      <c r="HF2002" s="4"/>
      <c r="HG2002" s="4"/>
      <c r="HH2002" s="4"/>
      <c r="HI2002" s="4"/>
      <c r="HJ2002" s="4"/>
      <c r="HK2002" s="4"/>
      <c r="HL2002" s="4"/>
      <c r="HM2002" s="4"/>
    </row>
    <row r="2003" spans="1:221" ht="20" customHeight="1">
      <c r="A2003" s="3"/>
      <c r="B2003" s="2"/>
      <c r="C2003" s="3"/>
      <c r="D2003" s="3"/>
      <c r="E2003" s="3"/>
      <c r="F2003" s="3"/>
      <c r="G2003" s="3"/>
      <c r="H2003" s="4"/>
      <c r="I2003" s="4"/>
      <c r="J2003" s="114"/>
      <c r="K2003" s="20"/>
      <c r="L2003" s="5"/>
      <c r="M2003" s="5"/>
      <c r="N2003" s="5"/>
      <c r="O2003" s="5"/>
      <c r="P2003" s="5"/>
      <c r="Q2003" s="5"/>
      <c r="R2003" s="5"/>
      <c r="S2003" s="6"/>
      <c r="T2003" s="6"/>
      <c r="U2003" s="6"/>
      <c r="V2003" s="6"/>
      <c r="W2003" s="6"/>
      <c r="X2003" s="6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  <c r="GI2003" s="4"/>
      <c r="GJ2003" s="4"/>
      <c r="GK2003" s="4"/>
      <c r="GL2003" s="4"/>
      <c r="GM2003" s="4"/>
      <c r="GN2003" s="4"/>
      <c r="GO2003" s="4"/>
      <c r="GP2003" s="4"/>
      <c r="GQ2003" s="4"/>
      <c r="GR2003" s="4"/>
      <c r="GS2003" s="4"/>
      <c r="GT2003" s="4"/>
      <c r="GU2003" s="4"/>
      <c r="GV2003" s="4"/>
      <c r="GW2003" s="4"/>
      <c r="GX2003" s="4"/>
      <c r="GY2003" s="4"/>
      <c r="GZ2003" s="4"/>
      <c r="HA2003" s="4"/>
      <c r="HB2003" s="4"/>
      <c r="HC2003" s="4"/>
      <c r="HD2003" s="4"/>
      <c r="HE2003" s="4"/>
      <c r="HF2003" s="4"/>
      <c r="HG2003" s="4"/>
      <c r="HH2003" s="4"/>
      <c r="HI2003" s="4"/>
      <c r="HJ2003" s="4"/>
      <c r="HK2003" s="4"/>
      <c r="HL2003" s="4"/>
      <c r="HM2003" s="4"/>
    </row>
    <row r="2004" spans="1:221" ht="20" customHeight="1">
      <c r="A2004" s="3"/>
      <c r="B2004" s="2"/>
      <c r="C2004" s="3"/>
      <c r="D2004" s="3"/>
      <c r="E2004" s="3"/>
      <c r="F2004" s="3"/>
      <c r="G2004" s="3"/>
      <c r="H2004" s="4"/>
      <c r="I2004" s="4"/>
      <c r="J2004" s="114"/>
      <c r="K2004" s="20"/>
      <c r="L2004" s="5"/>
      <c r="M2004" s="5"/>
      <c r="N2004" s="5"/>
      <c r="O2004" s="5"/>
      <c r="P2004" s="5"/>
      <c r="Q2004" s="5"/>
      <c r="R2004" s="5"/>
      <c r="S2004" s="6"/>
      <c r="T2004" s="6"/>
      <c r="U2004" s="6"/>
      <c r="V2004" s="6"/>
      <c r="W2004" s="6"/>
      <c r="X2004" s="6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  <c r="GI2004" s="4"/>
      <c r="GJ2004" s="4"/>
      <c r="GK2004" s="4"/>
      <c r="GL2004" s="4"/>
      <c r="GM2004" s="4"/>
      <c r="GN2004" s="4"/>
      <c r="GO2004" s="4"/>
      <c r="GP2004" s="4"/>
      <c r="GQ2004" s="4"/>
      <c r="GR2004" s="4"/>
      <c r="GS2004" s="4"/>
      <c r="GT2004" s="4"/>
      <c r="GU2004" s="4"/>
      <c r="GV2004" s="4"/>
      <c r="GW2004" s="4"/>
      <c r="GX2004" s="4"/>
      <c r="GY2004" s="4"/>
      <c r="GZ2004" s="4"/>
      <c r="HA2004" s="4"/>
      <c r="HB2004" s="4"/>
      <c r="HC2004" s="4"/>
      <c r="HD2004" s="4"/>
      <c r="HE2004" s="4"/>
      <c r="HF2004" s="4"/>
      <c r="HG2004" s="4"/>
      <c r="HH2004" s="4"/>
      <c r="HI2004" s="4"/>
      <c r="HJ2004" s="4"/>
      <c r="HK2004" s="4"/>
      <c r="HL2004" s="4"/>
      <c r="HM2004" s="4"/>
    </row>
    <row r="2005" spans="1:221" ht="20" customHeight="1">
      <c r="A2005" s="3"/>
      <c r="B2005" s="2"/>
      <c r="C2005" s="3"/>
      <c r="D2005" s="3"/>
      <c r="E2005" s="3"/>
      <c r="F2005" s="3"/>
      <c r="G2005" s="3"/>
      <c r="H2005" s="4"/>
      <c r="I2005" s="4"/>
      <c r="J2005" s="114"/>
      <c r="K2005" s="20"/>
      <c r="L2005" s="5"/>
      <c r="M2005" s="5"/>
      <c r="N2005" s="5"/>
      <c r="O2005" s="5"/>
      <c r="P2005" s="5"/>
      <c r="Q2005" s="5"/>
      <c r="R2005" s="5"/>
      <c r="S2005" s="6"/>
      <c r="T2005" s="6"/>
      <c r="U2005" s="6"/>
      <c r="V2005" s="6"/>
      <c r="W2005" s="6"/>
      <c r="X2005" s="6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  <c r="GQ2005" s="4"/>
      <c r="GR2005" s="4"/>
      <c r="GS2005" s="4"/>
      <c r="GT2005" s="4"/>
      <c r="GU2005" s="4"/>
      <c r="GV2005" s="4"/>
      <c r="GW2005" s="4"/>
      <c r="GX2005" s="4"/>
      <c r="GY2005" s="4"/>
      <c r="GZ2005" s="4"/>
      <c r="HA2005" s="4"/>
      <c r="HB2005" s="4"/>
      <c r="HC2005" s="4"/>
      <c r="HD2005" s="4"/>
      <c r="HE2005" s="4"/>
      <c r="HF2005" s="4"/>
      <c r="HG2005" s="4"/>
      <c r="HH2005" s="4"/>
      <c r="HI2005" s="4"/>
      <c r="HJ2005" s="4"/>
      <c r="HK2005" s="4"/>
      <c r="HL2005" s="4"/>
      <c r="HM2005" s="4"/>
    </row>
    <row r="2006" spans="1:221" ht="20" customHeight="1">
      <c r="A2006" s="3"/>
      <c r="B2006" s="2"/>
      <c r="C2006" s="3"/>
      <c r="D2006" s="3"/>
      <c r="E2006" s="3"/>
      <c r="F2006" s="3"/>
      <c r="G2006" s="3"/>
      <c r="H2006" s="4"/>
      <c r="I2006" s="4"/>
      <c r="J2006" s="114"/>
      <c r="K2006" s="20"/>
      <c r="L2006" s="5"/>
      <c r="M2006" s="5"/>
      <c r="N2006" s="5"/>
      <c r="O2006" s="5"/>
      <c r="P2006" s="5"/>
      <c r="Q2006" s="5"/>
      <c r="R2006" s="5"/>
      <c r="S2006" s="6"/>
      <c r="T2006" s="6"/>
      <c r="U2006" s="6"/>
      <c r="V2006" s="6"/>
      <c r="W2006" s="6"/>
      <c r="X2006" s="6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  <c r="GL2006" s="4"/>
      <c r="GM2006" s="4"/>
      <c r="GN2006" s="4"/>
      <c r="GO2006" s="4"/>
      <c r="GP2006" s="4"/>
      <c r="GQ2006" s="4"/>
      <c r="GR2006" s="4"/>
      <c r="GS2006" s="4"/>
      <c r="GT2006" s="4"/>
      <c r="GU2006" s="4"/>
      <c r="GV2006" s="4"/>
      <c r="GW2006" s="4"/>
      <c r="GX2006" s="4"/>
      <c r="GY2006" s="4"/>
      <c r="GZ2006" s="4"/>
      <c r="HA2006" s="4"/>
      <c r="HB2006" s="4"/>
      <c r="HC2006" s="4"/>
      <c r="HD2006" s="4"/>
      <c r="HE2006" s="4"/>
      <c r="HF2006" s="4"/>
      <c r="HG2006" s="4"/>
      <c r="HH2006" s="4"/>
      <c r="HI2006" s="4"/>
      <c r="HJ2006" s="4"/>
      <c r="HK2006" s="4"/>
      <c r="HL2006" s="4"/>
      <c r="HM2006" s="4"/>
    </row>
    <row r="2007" spans="1:221" ht="20" customHeight="1">
      <c r="A2007" s="3"/>
      <c r="B2007" s="2"/>
      <c r="C2007" s="3"/>
      <c r="D2007" s="3"/>
      <c r="E2007" s="3"/>
      <c r="F2007" s="3"/>
      <c r="G2007" s="3"/>
      <c r="H2007" s="4"/>
      <c r="I2007" s="4"/>
      <c r="J2007" s="114"/>
      <c r="K2007" s="20"/>
      <c r="L2007" s="5"/>
      <c r="M2007" s="5"/>
      <c r="N2007" s="5"/>
      <c r="O2007" s="5"/>
      <c r="P2007" s="5"/>
      <c r="Q2007" s="5"/>
      <c r="R2007" s="5"/>
      <c r="S2007" s="6"/>
      <c r="T2007" s="6"/>
      <c r="U2007" s="6"/>
      <c r="V2007" s="6"/>
      <c r="W2007" s="6"/>
      <c r="X2007" s="6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  <c r="GL2007" s="4"/>
      <c r="GM2007" s="4"/>
      <c r="GN2007" s="4"/>
      <c r="GO2007" s="4"/>
      <c r="GP2007" s="4"/>
      <c r="GQ2007" s="4"/>
      <c r="GR2007" s="4"/>
      <c r="GS2007" s="4"/>
      <c r="GT2007" s="4"/>
      <c r="GU2007" s="4"/>
      <c r="GV2007" s="4"/>
      <c r="GW2007" s="4"/>
      <c r="GX2007" s="4"/>
      <c r="GY2007" s="4"/>
      <c r="GZ2007" s="4"/>
      <c r="HA2007" s="4"/>
      <c r="HB2007" s="4"/>
      <c r="HC2007" s="4"/>
      <c r="HD2007" s="4"/>
      <c r="HE2007" s="4"/>
      <c r="HF2007" s="4"/>
      <c r="HG2007" s="4"/>
      <c r="HH2007" s="4"/>
      <c r="HI2007" s="4"/>
      <c r="HJ2007" s="4"/>
      <c r="HK2007" s="4"/>
      <c r="HL2007" s="4"/>
      <c r="HM2007" s="4"/>
    </row>
    <row r="2008" spans="1:221" ht="20" customHeight="1">
      <c r="A2008" s="3"/>
      <c r="B2008" s="2"/>
      <c r="C2008" s="3"/>
      <c r="D2008" s="3"/>
      <c r="E2008" s="3"/>
      <c r="F2008" s="3"/>
      <c r="G2008" s="3"/>
      <c r="H2008" s="4"/>
      <c r="I2008" s="4"/>
      <c r="J2008" s="114"/>
      <c r="K2008" s="20"/>
      <c r="L2008" s="5"/>
      <c r="M2008" s="5"/>
      <c r="N2008" s="5"/>
      <c r="O2008" s="5"/>
      <c r="P2008" s="5"/>
      <c r="Q2008" s="5"/>
      <c r="R2008" s="5"/>
      <c r="S2008" s="6"/>
      <c r="T2008" s="6"/>
      <c r="U2008" s="6"/>
      <c r="V2008" s="6"/>
      <c r="W2008" s="6"/>
      <c r="X2008" s="6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/>
      <c r="GV2008" s="4"/>
      <c r="GW2008" s="4"/>
      <c r="GX2008" s="4"/>
      <c r="GY2008" s="4"/>
      <c r="GZ2008" s="4"/>
      <c r="HA2008" s="4"/>
      <c r="HB2008" s="4"/>
      <c r="HC2008" s="4"/>
      <c r="HD2008" s="4"/>
      <c r="HE2008" s="4"/>
      <c r="HF2008" s="4"/>
      <c r="HG2008" s="4"/>
      <c r="HH2008" s="4"/>
      <c r="HI2008" s="4"/>
      <c r="HJ2008" s="4"/>
      <c r="HK2008" s="4"/>
      <c r="HL2008" s="4"/>
      <c r="HM2008" s="4"/>
    </row>
    <row r="2009" spans="1:221" ht="20" customHeight="1">
      <c r="A2009" s="3"/>
      <c r="B2009" s="2"/>
      <c r="C2009" s="3"/>
      <c r="D2009" s="3"/>
      <c r="E2009" s="3"/>
      <c r="F2009" s="3"/>
      <c r="G2009" s="3"/>
      <c r="H2009" s="4"/>
      <c r="I2009" s="4"/>
      <c r="J2009" s="114"/>
      <c r="K2009" s="20"/>
      <c r="L2009" s="5"/>
      <c r="M2009" s="5"/>
      <c r="N2009" s="5"/>
      <c r="O2009" s="5"/>
      <c r="P2009" s="5"/>
      <c r="Q2009" s="5"/>
      <c r="R2009" s="5"/>
      <c r="S2009" s="6"/>
      <c r="T2009" s="6"/>
      <c r="U2009" s="6"/>
      <c r="V2009" s="6"/>
      <c r="W2009" s="6"/>
      <c r="X2009" s="6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  <c r="GQ2009" s="4"/>
      <c r="GR2009" s="4"/>
      <c r="GS2009" s="4"/>
      <c r="GT2009" s="4"/>
      <c r="GU2009" s="4"/>
      <c r="GV2009" s="4"/>
      <c r="GW2009" s="4"/>
      <c r="GX2009" s="4"/>
      <c r="GY2009" s="4"/>
      <c r="GZ2009" s="4"/>
      <c r="HA2009" s="4"/>
      <c r="HB2009" s="4"/>
      <c r="HC2009" s="4"/>
      <c r="HD2009" s="4"/>
      <c r="HE2009" s="4"/>
      <c r="HF2009" s="4"/>
      <c r="HG2009" s="4"/>
      <c r="HH2009" s="4"/>
      <c r="HI2009" s="4"/>
      <c r="HJ2009" s="4"/>
      <c r="HK2009" s="4"/>
      <c r="HL2009" s="4"/>
      <c r="HM2009" s="4"/>
    </row>
    <row r="2010" spans="1:221" ht="20" customHeight="1">
      <c r="A2010" s="3"/>
      <c r="B2010" s="2"/>
      <c r="C2010" s="3"/>
      <c r="D2010" s="3"/>
      <c r="E2010" s="3"/>
      <c r="F2010" s="3"/>
      <c r="G2010" s="3"/>
      <c r="H2010" s="4"/>
      <c r="I2010" s="4"/>
      <c r="J2010" s="114"/>
      <c r="K2010" s="20"/>
      <c r="L2010" s="5"/>
      <c r="M2010" s="5"/>
      <c r="N2010" s="5"/>
      <c r="O2010" s="5"/>
      <c r="P2010" s="5"/>
      <c r="Q2010" s="5"/>
      <c r="R2010" s="5"/>
      <c r="S2010" s="6"/>
      <c r="T2010" s="6"/>
      <c r="U2010" s="6"/>
      <c r="V2010" s="6"/>
      <c r="W2010" s="6"/>
      <c r="X2010" s="6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  <c r="GL2010" s="4"/>
      <c r="GM2010" s="4"/>
      <c r="GN2010" s="4"/>
      <c r="GO2010" s="4"/>
      <c r="GP2010" s="4"/>
      <c r="GQ2010" s="4"/>
      <c r="GR2010" s="4"/>
      <c r="GS2010" s="4"/>
      <c r="GT2010" s="4"/>
      <c r="GU2010" s="4"/>
      <c r="GV2010" s="4"/>
      <c r="GW2010" s="4"/>
      <c r="GX2010" s="4"/>
      <c r="GY2010" s="4"/>
      <c r="GZ2010" s="4"/>
      <c r="HA2010" s="4"/>
      <c r="HB2010" s="4"/>
      <c r="HC2010" s="4"/>
      <c r="HD2010" s="4"/>
      <c r="HE2010" s="4"/>
      <c r="HF2010" s="4"/>
      <c r="HG2010" s="4"/>
      <c r="HH2010" s="4"/>
      <c r="HI2010" s="4"/>
      <c r="HJ2010" s="4"/>
      <c r="HK2010" s="4"/>
      <c r="HL2010" s="4"/>
      <c r="HM2010" s="4"/>
    </row>
    <row r="2011" spans="1:221" ht="20" customHeight="1">
      <c r="A2011" s="3"/>
      <c r="B2011" s="2"/>
      <c r="C2011" s="3"/>
      <c r="D2011" s="3"/>
      <c r="E2011" s="3"/>
      <c r="F2011" s="3"/>
      <c r="G2011" s="3"/>
      <c r="H2011" s="4"/>
      <c r="I2011" s="4"/>
      <c r="J2011" s="114"/>
      <c r="K2011" s="20"/>
      <c r="L2011" s="5"/>
      <c r="M2011" s="5"/>
      <c r="N2011" s="5"/>
      <c r="O2011" s="5"/>
      <c r="P2011" s="5"/>
      <c r="Q2011" s="5"/>
      <c r="R2011" s="5"/>
      <c r="S2011" s="6"/>
      <c r="T2011" s="6"/>
      <c r="U2011" s="6"/>
      <c r="V2011" s="6"/>
      <c r="W2011" s="6"/>
      <c r="X2011" s="6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  <c r="GL2011" s="4"/>
      <c r="GM2011" s="4"/>
      <c r="GN2011" s="4"/>
      <c r="GO2011" s="4"/>
      <c r="GP2011" s="4"/>
      <c r="GQ2011" s="4"/>
      <c r="GR2011" s="4"/>
      <c r="GS2011" s="4"/>
      <c r="GT2011" s="4"/>
      <c r="GU2011" s="4"/>
      <c r="GV2011" s="4"/>
      <c r="GW2011" s="4"/>
      <c r="GX2011" s="4"/>
      <c r="GY2011" s="4"/>
      <c r="GZ2011" s="4"/>
      <c r="HA2011" s="4"/>
      <c r="HB2011" s="4"/>
      <c r="HC2011" s="4"/>
      <c r="HD2011" s="4"/>
      <c r="HE2011" s="4"/>
      <c r="HF2011" s="4"/>
      <c r="HG2011" s="4"/>
      <c r="HH2011" s="4"/>
      <c r="HI2011" s="4"/>
      <c r="HJ2011" s="4"/>
      <c r="HK2011" s="4"/>
      <c r="HL2011" s="4"/>
      <c r="HM2011" s="4"/>
    </row>
    <row r="2012" spans="1:221" ht="20" customHeight="1">
      <c r="A2012" s="3"/>
      <c r="B2012" s="2"/>
      <c r="C2012" s="3"/>
      <c r="D2012" s="3"/>
      <c r="E2012" s="3"/>
      <c r="F2012" s="3"/>
      <c r="G2012" s="3"/>
      <c r="H2012" s="4"/>
      <c r="I2012" s="4"/>
      <c r="J2012" s="114"/>
      <c r="K2012" s="20"/>
      <c r="L2012" s="5"/>
      <c r="M2012" s="5"/>
      <c r="N2012" s="5"/>
      <c r="O2012" s="5"/>
      <c r="P2012" s="5"/>
      <c r="Q2012" s="5"/>
      <c r="R2012" s="5"/>
      <c r="S2012" s="6"/>
      <c r="T2012" s="6"/>
      <c r="U2012" s="6"/>
      <c r="V2012" s="6"/>
      <c r="W2012" s="6"/>
      <c r="X2012" s="6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  <c r="GI2012" s="4"/>
      <c r="GJ2012" s="4"/>
      <c r="GK2012" s="4"/>
      <c r="GL2012" s="4"/>
      <c r="GM2012" s="4"/>
      <c r="GN2012" s="4"/>
      <c r="GO2012" s="4"/>
      <c r="GP2012" s="4"/>
      <c r="GQ2012" s="4"/>
      <c r="GR2012" s="4"/>
      <c r="GS2012" s="4"/>
      <c r="GT2012" s="4"/>
      <c r="GU2012" s="4"/>
      <c r="GV2012" s="4"/>
      <c r="GW2012" s="4"/>
      <c r="GX2012" s="4"/>
      <c r="GY2012" s="4"/>
      <c r="GZ2012" s="4"/>
      <c r="HA2012" s="4"/>
      <c r="HB2012" s="4"/>
      <c r="HC2012" s="4"/>
      <c r="HD2012" s="4"/>
      <c r="HE2012" s="4"/>
      <c r="HF2012" s="4"/>
      <c r="HG2012" s="4"/>
      <c r="HH2012" s="4"/>
      <c r="HI2012" s="4"/>
      <c r="HJ2012" s="4"/>
      <c r="HK2012" s="4"/>
      <c r="HL2012" s="4"/>
      <c r="HM2012" s="4"/>
    </row>
    <row r="2013" spans="1:221" ht="20" customHeight="1">
      <c r="A2013" s="3"/>
      <c r="B2013" s="2"/>
      <c r="C2013" s="3"/>
      <c r="D2013" s="3"/>
      <c r="E2013" s="3"/>
      <c r="F2013" s="3"/>
      <c r="G2013" s="3"/>
      <c r="H2013" s="4"/>
      <c r="I2013" s="4"/>
      <c r="J2013" s="114"/>
      <c r="K2013" s="20"/>
      <c r="L2013" s="5"/>
      <c r="M2013" s="5"/>
      <c r="N2013" s="5"/>
      <c r="O2013" s="5"/>
      <c r="P2013" s="5"/>
      <c r="Q2013" s="5"/>
      <c r="R2013" s="5"/>
      <c r="S2013" s="6"/>
      <c r="T2013" s="6"/>
      <c r="U2013" s="6"/>
      <c r="V2013" s="6"/>
      <c r="W2013" s="6"/>
      <c r="X2013" s="6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  <c r="GI2013" s="4"/>
      <c r="GJ2013" s="4"/>
      <c r="GK2013" s="4"/>
      <c r="GL2013" s="4"/>
      <c r="GM2013" s="4"/>
      <c r="GN2013" s="4"/>
      <c r="GO2013" s="4"/>
      <c r="GP2013" s="4"/>
      <c r="GQ2013" s="4"/>
      <c r="GR2013" s="4"/>
      <c r="GS2013" s="4"/>
      <c r="GT2013" s="4"/>
      <c r="GU2013" s="4"/>
      <c r="GV2013" s="4"/>
      <c r="GW2013" s="4"/>
      <c r="GX2013" s="4"/>
      <c r="GY2013" s="4"/>
      <c r="GZ2013" s="4"/>
      <c r="HA2013" s="4"/>
      <c r="HB2013" s="4"/>
      <c r="HC2013" s="4"/>
      <c r="HD2013" s="4"/>
      <c r="HE2013" s="4"/>
      <c r="HF2013" s="4"/>
      <c r="HG2013" s="4"/>
      <c r="HH2013" s="4"/>
      <c r="HI2013" s="4"/>
      <c r="HJ2013" s="4"/>
      <c r="HK2013" s="4"/>
      <c r="HL2013" s="4"/>
      <c r="HM2013" s="4"/>
    </row>
    <row r="2014" spans="1:221" ht="20" customHeight="1">
      <c r="A2014" s="3"/>
      <c r="B2014" s="2"/>
      <c r="C2014" s="3"/>
      <c r="D2014" s="3"/>
      <c r="E2014" s="3"/>
      <c r="F2014" s="3"/>
      <c r="G2014" s="3"/>
      <c r="H2014" s="4"/>
      <c r="I2014" s="4"/>
      <c r="J2014" s="114"/>
      <c r="K2014" s="20"/>
      <c r="L2014" s="5"/>
      <c r="M2014" s="5"/>
      <c r="N2014" s="5"/>
      <c r="O2014" s="5"/>
      <c r="P2014" s="5"/>
      <c r="Q2014" s="5"/>
      <c r="R2014" s="5"/>
      <c r="S2014" s="6"/>
      <c r="T2014" s="6"/>
      <c r="U2014" s="6"/>
      <c r="V2014" s="6"/>
      <c r="W2014" s="6"/>
      <c r="X2014" s="6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  <c r="GI2014" s="4"/>
      <c r="GJ2014" s="4"/>
      <c r="GK2014" s="4"/>
      <c r="GL2014" s="4"/>
      <c r="GM2014" s="4"/>
      <c r="GN2014" s="4"/>
      <c r="GO2014" s="4"/>
      <c r="GP2014" s="4"/>
      <c r="GQ2014" s="4"/>
      <c r="GR2014" s="4"/>
      <c r="GS2014" s="4"/>
      <c r="GT2014" s="4"/>
      <c r="GU2014" s="4"/>
      <c r="GV2014" s="4"/>
      <c r="GW2014" s="4"/>
      <c r="GX2014" s="4"/>
      <c r="GY2014" s="4"/>
      <c r="GZ2014" s="4"/>
      <c r="HA2014" s="4"/>
      <c r="HB2014" s="4"/>
      <c r="HC2014" s="4"/>
      <c r="HD2014" s="4"/>
      <c r="HE2014" s="4"/>
      <c r="HF2014" s="4"/>
      <c r="HG2014" s="4"/>
      <c r="HH2014" s="4"/>
      <c r="HI2014" s="4"/>
      <c r="HJ2014" s="4"/>
      <c r="HK2014" s="4"/>
      <c r="HL2014" s="4"/>
      <c r="HM2014" s="4"/>
    </row>
    <row r="2015" spans="1:221" ht="20" customHeight="1">
      <c r="A2015" s="3"/>
      <c r="B2015" s="2"/>
      <c r="C2015" s="3"/>
      <c r="D2015" s="3"/>
      <c r="E2015" s="3"/>
      <c r="F2015" s="3"/>
      <c r="G2015" s="3"/>
      <c r="H2015" s="4"/>
      <c r="I2015" s="4"/>
      <c r="J2015" s="114"/>
      <c r="K2015" s="20"/>
      <c r="L2015" s="5"/>
      <c r="M2015" s="5"/>
      <c r="N2015" s="5"/>
      <c r="O2015" s="5"/>
      <c r="P2015" s="5"/>
      <c r="Q2015" s="5"/>
      <c r="R2015" s="5"/>
      <c r="S2015" s="6"/>
      <c r="T2015" s="6"/>
      <c r="U2015" s="6"/>
      <c r="V2015" s="6"/>
      <c r="W2015" s="6"/>
      <c r="X2015" s="6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/>
      <c r="GH2015" s="4"/>
      <c r="GI2015" s="4"/>
      <c r="GJ2015" s="4"/>
      <c r="GK2015" s="4"/>
      <c r="GL2015" s="4"/>
      <c r="GM2015" s="4"/>
      <c r="GN2015" s="4"/>
      <c r="GO2015" s="4"/>
      <c r="GP2015" s="4"/>
      <c r="GQ2015" s="4"/>
      <c r="GR2015" s="4"/>
      <c r="GS2015" s="4"/>
      <c r="GT2015" s="4"/>
      <c r="GU2015" s="4"/>
      <c r="GV2015" s="4"/>
      <c r="GW2015" s="4"/>
      <c r="GX2015" s="4"/>
      <c r="GY2015" s="4"/>
      <c r="GZ2015" s="4"/>
      <c r="HA2015" s="4"/>
      <c r="HB2015" s="4"/>
      <c r="HC2015" s="4"/>
      <c r="HD2015" s="4"/>
      <c r="HE2015" s="4"/>
      <c r="HF2015" s="4"/>
      <c r="HG2015" s="4"/>
      <c r="HH2015" s="4"/>
      <c r="HI2015" s="4"/>
      <c r="HJ2015" s="4"/>
      <c r="HK2015" s="4"/>
      <c r="HL2015" s="4"/>
      <c r="HM2015" s="4"/>
    </row>
    <row r="2016" spans="1:221" ht="20" customHeight="1">
      <c r="A2016" s="3"/>
      <c r="B2016" s="2"/>
      <c r="C2016" s="3"/>
      <c r="D2016" s="3"/>
      <c r="E2016" s="3"/>
      <c r="F2016" s="3"/>
      <c r="G2016" s="3"/>
      <c r="H2016" s="4"/>
      <c r="I2016" s="4"/>
      <c r="J2016" s="114"/>
      <c r="K2016" s="20"/>
      <c r="L2016" s="5"/>
      <c r="M2016" s="5"/>
      <c r="N2016" s="5"/>
      <c r="O2016" s="5"/>
      <c r="P2016" s="5"/>
      <c r="Q2016" s="5"/>
      <c r="R2016" s="5"/>
      <c r="S2016" s="6"/>
      <c r="T2016" s="6"/>
      <c r="U2016" s="6"/>
      <c r="V2016" s="6"/>
      <c r="W2016" s="6"/>
      <c r="X2016" s="6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  <c r="GI2016" s="4"/>
      <c r="GJ2016" s="4"/>
      <c r="GK2016" s="4"/>
      <c r="GL2016" s="4"/>
      <c r="GM2016" s="4"/>
      <c r="GN2016" s="4"/>
      <c r="GO2016" s="4"/>
      <c r="GP2016" s="4"/>
      <c r="GQ2016" s="4"/>
      <c r="GR2016" s="4"/>
      <c r="GS2016" s="4"/>
      <c r="GT2016" s="4"/>
      <c r="GU2016" s="4"/>
      <c r="GV2016" s="4"/>
      <c r="GW2016" s="4"/>
      <c r="GX2016" s="4"/>
      <c r="GY2016" s="4"/>
      <c r="GZ2016" s="4"/>
      <c r="HA2016" s="4"/>
      <c r="HB2016" s="4"/>
      <c r="HC2016" s="4"/>
      <c r="HD2016" s="4"/>
      <c r="HE2016" s="4"/>
      <c r="HF2016" s="4"/>
      <c r="HG2016" s="4"/>
      <c r="HH2016" s="4"/>
      <c r="HI2016" s="4"/>
      <c r="HJ2016" s="4"/>
      <c r="HK2016" s="4"/>
      <c r="HL2016" s="4"/>
      <c r="HM2016" s="4"/>
    </row>
    <row r="2017" spans="1:221" ht="20" customHeight="1">
      <c r="A2017" s="3"/>
      <c r="B2017" s="2"/>
      <c r="C2017" s="3"/>
      <c r="D2017" s="3"/>
      <c r="E2017" s="3"/>
      <c r="F2017" s="3"/>
      <c r="G2017" s="3"/>
      <c r="H2017" s="4"/>
      <c r="I2017" s="4"/>
      <c r="J2017" s="114"/>
      <c r="K2017" s="20"/>
      <c r="L2017" s="5"/>
      <c r="M2017" s="5"/>
      <c r="N2017" s="5"/>
      <c r="O2017" s="5"/>
      <c r="P2017" s="5"/>
      <c r="Q2017" s="5"/>
      <c r="R2017" s="5"/>
      <c r="S2017" s="6"/>
      <c r="T2017" s="6"/>
      <c r="U2017" s="6"/>
      <c r="V2017" s="6"/>
      <c r="W2017" s="6"/>
      <c r="X2017" s="6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  <c r="GL2017" s="4"/>
      <c r="GM2017" s="4"/>
      <c r="GN2017" s="4"/>
      <c r="GO2017" s="4"/>
      <c r="GP2017" s="4"/>
      <c r="GQ2017" s="4"/>
      <c r="GR2017" s="4"/>
      <c r="GS2017" s="4"/>
      <c r="GT2017" s="4"/>
      <c r="GU2017" s="4"/>
      <c r="GV2017" s="4"/>
      <c r="GW2017" s="4"/>
      <c r="GX2017" s="4"/>
      <c r="GY2017" s="4"/>
      <c r="GZ2017" s="4"/>
      <c r="HA2017" s="4"/>
      <c r="HB2017" s="4"/>
      <c r="HC2017" s="4"/>
      <c r="HD2017" s="4"/>
      <c r="HE2017" s="4"/>
      <c r="HF2017" s="4"/>
      <c r="HG2017" s="4"/>
      <c r="HH2017" s="4"/>
      <c r="HI2017" s="4"/>
      <c r="HJ2017" s="4"/>
      <c r="HK2017" s="4"/>
      <c r="HL2017" s="4"/>
      <c r="HM2017" s="4"/>
    </row>
    <row r="2018" spans="1:221" ht="20" customHeight="1">
      <c r="A2018" s="3"/>
      <c r="B2018" s="2"/>
      <c r="C2018" s="3"/>
      <c r="D2018" s="3"/>
      <c r="E2018" s="3"/>
      <c r="F2018" s="3"/>
      <c r="G2018" s="3"/>
      <c r="H2018" s="4"/>
      <c r="I2018" s="4"/>
      <c r="J2018" s="114"/>
      <c r="K2018" s="20"/>
      <c r="L2018" s="5"/>
      <c r="M2018" s="5"/>
      <c r="N2018" s="5"/>
      <c r="O2018" s="5"/>
      <c r="P2018" s="5"/>
      <c r="Q2018" s="5"/>
      <c r="R2018" s="5"/>
      <c r="S2018" s="6"/>
      <c r="T2018" s="6"/>
      <c r="U2018" s="6"/>
      <c r="V2018" s="6"/>
      <c r="W2018" s="6"/>
      <c r="X2018" s="6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/>
      <c r="GV2018" s="4"/>
      <c r="GW2018" s="4"/>
      <c r="GX2018" s="4"/>
      <c r="GY2018" s="4"/>
      <c r="GZ2018" s="4"/>
      <c r="HA2018" s="4"/>
      <c r="HB2018" s="4"/>
      <c r="HC2018" s="4"/>
      <c r="HD2018" s="4"/>
      <c r="HE2018" s="4"/>
      <c r="HF2018" s="4"/>
      <c r="HG2018" s="4"/>
      <c r="HH2018" s="4"/>
      <c r="HI2018" s="4"/>
      <c r="HJ2018" s="4"/>
      <c r="HK2018" s="4"/>
      <c r="HL2018" s="4"/>
      <c r="HM2018" s="4"/>
    </row>
    <row r="2019" spans="1:221" ht="20" customHeight="1">
      <c r="A2019" s="3"/>
      <c r="B2019" s="2"/>
      <c r="C2019" s="3"/>
      <c r="D2019" s="3"/>
      <c r="E2019" s="3"/>
      <c r="F2019" s="3"/>
      <c r="G2019" s="3"/>
      <c r="H2019" s="4"/>
      <c r="I2019" s="4"/>
      <c r="J2019" s="114"/>
      <c r="K2019" s="20"/>
      <c r="L2019" s="5"/>
      <c r="M2019" s="5"/>
      <c r="N2019" s="5"/>
      <c r="O2019" s="5"/>
      <c r="P2019" s="5"/>
      <c r="Q2019" s="5"/>
      <c r="R2019" s="5"/>
      <c r="S2019" s="6"/>
      <c r="T2019" s="6"/>
      <c r="U2019" s="6"/>
      <c r="V2019" s="6"/>
      <c r="W2019" s="6"/>
      <c r="X2019" s="6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/>
      <c r="GT2019" s="4"/>
      <c r="GU2019" s="4"/>
      <c r="GV2019" s="4"/>
      <c r="GW2019" s="4"/>
      <c r="GX2019" s="4"/>
      <c r="GY2019" s="4"/>
      <c r="GZ2019" s="4"/>
      <c r="HA2019" s="4"/>
      <c r="HB2019" s="4"/>
      <c r="HC2019" s="4"/>
      <c r="HD2019" s="4"/>
      <c r="HE2019" s="4"/>
      <c r="HF2019" s="4"/>
      <c r="HG2019" s="4"/>
      <c r="HH2019" s="4"/>
      <c r="HI2019" s="4"/>
      <c r="HJ2019" s="4"/>
      <c r="HK2019" s="4"/>
      <c r="HL2019" s="4"/>
      <c r="HM2019" s="4"/>
    </row>
    <row r="2020" spans="1:221" ht="20" customHeight="1">
      <c r="A2020" s="3"/>
      <c r="B2020" s="2"/>
      <c r="C2020" s="3"/>
      <c r="D2020" s="3"/>
      <c r="E2020" s="3"/>
      <c r="F2020" s="3"/>
      <c r="G2020" s="3"/>
      <c r="H2020" s="4"/>
      <c r="I2020" s="4"/>
      <c r="J2020" s="114"/>
      <c r="K2020" s="20"/>
      <c r="L2020" s="5"/>
      <c r="M2020" s="5"/>
      <c r="N2020" s="5"/>
      <c r="O2020" s="5"/>
      <c r="P2020" s="5"/>
      <c r="Q2020" s="5"/>
      <c r="R2020" s="5"/>
      <c r="S2020" s="6"/>
      <c r="T2020" s="6"/>
      <c r="U2020" s="6"/>
      <c r="V2020" s="6"/>
      <c r="W2020" s="6"/>
      <c r="X2020" s="6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/>
      <c r="GT2020" s="4"/>
      <c r="GU2020" s="4"/>
      <c r="GV2020" s="4"/>
      <c r="GW2020" s="4"/>
      <c r="GX2020" s="4"/>
      <c r="GY2020" s="4"/>
      <c r="GZ2020" s="4"/>
      <c r="HA2020" s="4"/>
      <c r="HB2020" s="4"/>
      <c r="HC2020" s="4"/>
      <c r="HD2020" s="4"/>
      <c r="HE2020" s="4"/>
      <c r="HF2020" s="4"/>
      <c r="HG2020" s="4"/>
      <c r="HH2020" s="4"/>
      <c r="HI2020" s="4"/>
      <c r="HJ2020" s="4"/>
      <c r="HK2020" s="4"/>
      <c r="HL2020" s="4"/>
      <c r="HM2020" s="4"/>
    </row>
    <row r="2021" spans="1:221" ht="20" customHeight="1">
      <c r="A2021" s="3"/>
      <c r="B2021" s="2"/>
      <c r="C2021" s="3"/>
      <c r="D2021" s="3"/>
      <c r="E2021" s="3"/>
      <c r="F2021" s="3"/>
      <c r="G2021" s="3"/>
      <c r="H2021" s="4"/>
      <c r="I2021" s="4"/>
      <c r="J2021" s="114"/>
      <c r="K2021" s="20"/>
      <c r="L2021" s="5"/>
      <c r="M2021" s="5"/>
      <c r="N2021" s="5"/>
      <c r="O2021" s="5"/>
      <c r="P2021" s="5"/>
      <c r="Q2021" s="5"/>
      <c r="R2021" s="5"/>
      <c r="S2021" s="6"/>
      <c r="T2021" s="6"/>
      <c r="U2021" s="6"/>
      <c r="V2021" s="6"/>
      <c r="W2021" s="6"/>
      <c r="X2021" s="6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  <c r="GI2021" s="4"/>
      <c r="GJ2021" s="4"/>
      <c r="GK2021" s="4"/>
      <c r="GL2021" s="4"/>
      <c r="GM2021" s="4"/>
      <c r="GN2021" s="4"/>
      <c r="GO2021" s="4"/>
      <c r="GP2021" s="4"/>
      <c r="GQ2021" s="4"/>
      <c r="GR2021" s="4"/>
      <c r="GS2021" s="4"/>
      <c r="GT2021" s="4"/>
      <c r="GU2021" s="4"/>
      <c r="GV2021" s="4"/>
      <c r="GW2021" s="4"/>
      <c r="GX2021" s="4"/>
      <c r="GY2021" s="4"/>
      <c r="GZ2021" s="4"/>
      <c r="HA2021" s="4"/>
      <c r="HB2021" s="4"/>
      <c r="HC2021" s="4"/>
      <c r="HD2021" s="4"/>
      <c r="HE2021" s="4"/>
      <c r="HF2021" s="4"/>
      <c r="HG2021" s="4"/>
      <c r="HH2021" s="4"/>
      <c r="HI2021" s="4"/>
      <c r="HJ2021" s="4"/>
      <c r="HK2021" s="4"/>
      <c r="HL2021" s="4"/>
      <c r="HM2021" s="4"/>
    </row>
    <row r="2022" spans="1:221" ht="20" customHeight="1">
      <c r="A2022" s="3"/>
      <c r="B2022" s="2"/>
      <c r="C2022" s="3"/>
      <c r="D2022" s="3"/>
      <c r="E2022" s="3"/>
      <c r="F2022" s="3"/>
      <c r="G2022" s="3"/>
      <c r="H2022" s="4"/>
      <c r="I2022" s="4"/>
      <c r="J2022" s="114"/>
      <c r="K2022" s="20"/>
      <c r="L2022" s="5"/>
      <c r="M2022" s="5"/>
      <c r="N2022" s="5"/>
      <c r="O2022" s="5"/>
      <c r="P2022" s="5"/>
      <c r="Q2022" s="5"/>
      <c r="R2022" s="5"/>
      <c r="S2022" s="6"/>
      <c r="T2022" s="6"/>
      <c r="U2022" s="6"/>
      <c r="V2022" s="6"/>
      <c r="W2022" s="6"/>
      <c r="X2022" s="6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/>
      <c r="GH2022" s="4"/>
      <c r="GI2022" s="4"/>
      <c r="GJ2022" s="4"/>
      <c r="GK2022" s="4"/>
      <c r="GL2022" s="4"/>
      <c r="GM2022" s="4"/>
      <c r="GN2022" s="4"/>
      <c r="GO2022" s="4"/>
      <c r="GP2022" s="4"/>
      <c r="GQ2022" s="4"/>
      <c r="GR2022" s="4"/>
      <c r="GS2022" s="4"/>
      <c r="GT2022" s="4"/>
      <c r="GU2022" s="4"/>
      <c r="GV2022" s="4"/>
      <c r="GW2022" s="4"/>
      <c r="GX2022" s="4"/>
      <c r="GY2022" s="4"/>
      <c r="GZ2022" s="4"/>
      <c r="HA2022" s="4"/>
      <c r="HB2022" s="4"/>
      <c r="HC2022" s="4"/>
      <c r="HD2022" s="4"/>
      <c r="HE2022" s="4"/>
      <c r="HF2022" s="4"/>
      <c r="HG2022" s="4"/>
      <c r="HH2022" s="4"/>
      <c r="HI2022" s="4"/>
      <c r="HJ2022" s="4"/>
      <c r="HK2022" s="4"/>
      <c r="HL2022" s="4"/>
      <c r="HM2022" s="4"/>
    </row>
    <row r="2023" spans="1:221" ht="20" customHeight="1">
      <c r="A2023" s="3"/>
      <c r="B2023" s="2"/>
      <c r="C2023" s="3"/>
      <c r="D2023" s="3"/>
      <c r="E2023" s="3"/>
      <c r="F2023" s="3"/>
      <c r="G2023" s="3"/>
      <c r="H2023" s="4"/>
      <c r="I2023" s="4"/>
      <c r="J2023" s="114"/>
      <c r="K2023" s="20"/>
      <c r="L2023" s="5"/>
      <c r="M2023" s="5"/>
      <c r="N2023" s="5"/>
      <c r="O2023" s="5"/>
      <c r="P2023" s="5"/>
      <c r="Q2023" s="5"/>
      <c r="R2023" s="5"/>
      <c r="S2023" s="6"/>
      <c r="T2023" s="6"/>
      <c r="U2023" s="6"/>
      <c r="V2023" s="6"/>
      <c r="W2023" s="6"/>
      <c r="X2023" s="6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/>
      <c r="GH2023" s="4"/>
      <c r="GI2023" s="4"/>
      <c r="GJ2023" s="4"/>
      <c r="GK2023" s="4"/>
      <c r="GL2023" s="4"/>
      <c r="GM2023" s="4"/>
      <c r="GN2023" s="4"/>
      <c r="GO2023" s="4"/>
      <c r="GP2023" s="4"/>
      <c r="GQ2023" s="4"/>
      <c r="GR2023" s="4"/>
      <c r="GS2023" s="4"/>
      <c r="GT2023" s="4"/>
      <c r="GU2023" s="4"/>
      <c r="GV2023" s="4"/>
      <c r="GW2023" s="4"/>
      <c r="GX2023" s="4"/>
      <c r="GY2023" s="4"/>
      <c r="GZ2023" s="4"/>
      <c r="HA2023" s="4"/>
      <c r="HB2023" s="4"/>
      <c r="HC2023" s="4"/>
      <c r="HD2023" s="4"/>
      <c r="HE2023" s="4"/>
      <c r="HF2023" s="4"/>
      <c r="HG2023" s="4"/>
      <c r="HH2023" s="4"/>
      <c r="HI2023" s="4"/>
      <c r="HJ2023" s="4"/>
      <c r="HK2023" s="4"/>
      <c r="HL2023" s="4"/>
      <c r="HM2023" s="4"/>
    </row>
    <row r="2024" spans="1:221" ht="20" customHeight="1">
      <c r="A2024" s="3"/>
      <c r="B2024" s="2"/>
      <c r="C2024" s="3"/>
      <c r="D2024" s="3"/>
      <c r="E2024" s="3"/>
      <c r="F2024" s="3"/>
      <c r="G2024" s="3"/>
      <c r="H2024" s="4"/>
      <c r="I2024" s="4"/>
      <c r="J2024" s="114"/>
      <c r="K2024" s="20"/>
      <c r="L2024" s="5"/>
      <c r="M2024" s="5"/>
      <c r="N2024" s="5"/>
      <c r="O2024" s="5"/>
      <c r="P2024" s="5"/>
      <c r="Q2024" s="5"/>
      <c r="R2024" s="5"/>
      <c r="S2024" s="6"/>
      <c r="T2024" s="6"/>
      <c r="U2024" s="6"/>
      <c r="V2024" s="6"/>
      <c r="W2024" s="6"/>
      <c r="X2024" s="6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/>
      <c r="GH2024" s="4"/>
      <c r="GI2024" s="4"/>
      <c r="GJ2024" s="4"/>
      <c r="GK2024" s="4"/>
      <c r="GL2024" s="4"/>
      <c r="GM2024" s="4"/>
      <c r="GN2024" s="4"/>
      <c r="GO2024" s="4"/>
      <c r="GP2024" s="4"/>
      <c r="GQ2024" s="4"/>
      <c r="GR2024" s="4"/>
      <c r="GS2024" s="4"/>
      <c r="GT2024" s="4"/>
      <c r="GU2024" s="4"/>
      <c r="GV2024" s="4"/>
      <c r="GW2024" s="4"/>
      <c r="GX2024" s="4"/>
      <c r="GY2024" s="4"/>
      <c r="GZ2024" s="4"/>
      <c r="HA2024" s="4"/>
      <c r="HB2024" s="4"/>
      <c r="HC2024" s="4"/>
      <c r="HD2024" s="4"/>
      <c r="HE2024" s="4"/>
      <c r="HF2024" s="4"/>
      <c r="HG2024" s="4"/>
      <c r="HH2024" s="4"/>
      <c r="HI2024" s="4"/>
      <c r="HJ2024" s="4"/>
      <c r="HK2024" s="4"/>
      <c r="HL2024" s="4"/>
      <c r="HM2024" s="4"/>
    </row>
    <row r="2025" spans="1:221" ht="20" customHeight="1">
      <c r="A2025" s="3"/>
      <c r="B2025" s="2"/>
      <c r="C2025" s="3"/>
      <c r="D2025" s="3"/>
      <c r="E2025" s="3"/>
      <c r="F2025" s="3"/>
      <c r="G2025" s="3"/>
      <c r="H2025" s="4"/>
      <c r="I2025" s="4"/>
      <c r="J2025" s="114"/>
      <c r="K2025" s="20"/>
      <c r="L2025" s="5"/>
      <c r="M2025" s="5"/>
      <c r="N2025" s="5"/>
      <c r="O2025" s="5"/>
      <c r="P2025" s="5"/>
      <c r="Q2025" s="5"/>
      <c r="R2025" s="5"/>
      <c r="S2025" s="6"/>
      <c r="T2025" s="6"/>
      <c r="U2025" s="6"/>
      <c r="V2025" s="6"/>
      <c r="W2025" s="6"/>
      <c r="X2025" s="6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/>
      <c r="GH2025" s="4"/>
      <c r="GI2025" s="4"/>
      <c r="GJ2025" s="4"/>
      <c r="GK2025" s="4"/>
      <c r="GL2025" s="4"/>
      <c r="GM2025" s="4"/>
      <c r="GN2025" s="4"/>
      <c r="GO2025" s="4"/>
      <c r="GP2025" s="4"/>
      <c r="GQ2025" s="4"/>
      <c r="GR2025" s="4"/>
      <c r="GS2025" s="4"/>
      <c r="GT2025" s="4"/>
      <c r="GU2025" s="4"/>
      <c r="GV2025" s="4"/>
      <c r="GW2025" s="4"/>
      <c r="GX2025" s="4"/>
      <c r="GY2025" s="4"/>
      <c r="GZ2025" s="4"/>
      <c r="HA2025" s="4"/>
      <c r="HB2025" s="4"/>
      <c r="HC2025" s="4"/>
      <c r="HD2025" s="4"/>
      <c r="HE2025" s="4"/>
      <c r="HF2025" s="4"/>
      <c r="HG2025" s="4"/>
      <c r="HH2025" s="4"/>
      <c r="HI2025" s="4"/>
      <c r="HJ2025" s="4"/>
      <c r="HK2025" s="4"/>
      <c r="HL2025" s="4"/>
      <c r="HM2025" s="4"/>
    </row>
    <row r="2026" spans="1:221" ht="20" customHeight="1">
      <c r="A2026" s="3"/>
      <c r="B2026" s="2"/>
      <c r="C2026" s="3"/>
      <c r="D2026" s="3"/>
      <c r="E2026" s="3"/>
      <c r="F2026" s="3"/>
      <c r="G2026" s="3"/>
      <c r="H2026" s="4"/>
      <c r="I2026" s="4"/>
      <c r="J2026" s="114"/>
      <c r="K2026" s="20"/>
      <c r="L2026" s="5"/>
      <c r="M2026" s="5"/>
      <c r="N2026" s="5"/>
      <c r="O2026" s="5"/>
      <c r="P2026" s="5"/>
      <c r="Q2026" s="5"/>
      <c r="R2026" s="5"/>
      <c r="S2026" s="6"/>
      <c r="T2026" s="6"/>
      <c r="U2026" s="6"/>
      <c r="V2026" s="6"/>
      <c r="W2026" s="6"/>
      <c r="X2026" s="6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  <c r="GG2026" s="4"/>
      <c r="GH2026" s="4"/>
      <c r="GI2026" s="4"/>
      <c r="GJ2026" s="4"/>
      <c r="GK2026" s="4"/>
      <c r="GL2026" s="4"/>
      <c r="GM2026" s="4"/>
      <c r="GN2026" s="4"/>
      <c r="GO2026" s="4"/>
      <c r="GP2026" s="4"/>
      <c r="GQ2026" s="4"/>
      <c r="GR2026" s="4"/>
      <c r="GS2026" s="4"/>
      <c r="GT2026" s="4"/>
      <c r="GU2026" s="4"/>
      <c r="GV2026" s="4"/>
      <c r="GW2026" s="4"/>
      <c r="GX2026" s="4"/>
      <c r="GY2026" s="4"/>
      <c r="GZ2026" s="4"/>
      <c r="HA2026" s="4"/>
      <c r="HB2026" s="4"/>
      <c r="HC2026" s="4"/>
      <c r="HD2026" s="4"/>
      <c r="HE2026" s="4"/>
      <c r="HF2026" s="4"/>
      <c r="HG2026" s="4"/>
      <c r="HH2026" s="4"/>
      <c r="HI2026" s="4"/>
      <c r="HJ2026" s="4"/>
      <c r="HK2026" s="4"/>
      <c r="HL2026" s="4"/>
      <c r="HM2026" s="4"/>
    </row>
    <row r="2027" spans="1:221" ht="20" customHeight="1">
      <c r="A2027" s="3"/>
      <c r="B2027" s="2"/>
      <c r="C2027" s="3"/>
      <c r="D2027" s="3"/>
      <c r="E2027" s="3"/>
      <c r="F2027" s="3"/>
      <c r="G2027" s="3"/>
      <c r="H2027" s="4"/>
      <c r="I2027" s="4"/>
      <c r="J2027" s="114"/>
      <c r="K2027" s="20"/>
      <c r="L2027" s="5"/>
      <c r="M2027" s="5"/>
      <c r="N2027" s="5"/>
      <c r="O2027" s="5"/>
      <c r="P2027" s="5"/>
      <c r="Q2027" s="5"/>
      <c r="R2027" s="5"/>
      <c r="S2027" s="6"/>
      <c r="T2027" s="6"/>
      <c r="U2027" s="6"/>
      <c r="V2027" s="6"/>
      <c r="W2027" s="6"/>
      <c r="X2027" s="6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/>
      <c r="GI2027" s="4"/>
      <c r="GJ2027" s="4"/>
      <c r="GK2027" s="4"/>
      <c r="GL2027" s="4"/>
      <c r="GM2027" s="4"/>
      <c r="GN2027" s="4"/>
      <c r="GO2027" s="4"/>
      <c r="GP2027" s="4"/>
      <c r="GQ2027" s="4"/>
      <c r="GR2027" s="4"/>
      <c r="GS2027" s="4"/>
      <c r="GT2027" s="4"/>
      <c r="GU2027" s="4"/>
      <c r="GV2027" s="4"/>
      <c r="GW2027" s="4"/>
      <c r="GX2027" s="4"/>
      <c r="GY2027" s="4"/>
      <c r="GZ2027" s="4"/>
      <c r="HA2027" s="4"/>
      <c r="HB2027" s="4"/>
      <c r="HC2027" s="4"/>
      <c r="HD2027" s="4"/>
      <c r="HE2027" s="4"/>
      <c r="HF2027" s="4"/>
      <c r="HG2027" s="4"/>
      <c r="HH2027" s="4"/>
      <c r="HI2027" s="4"/>
      <c r="HJ2027" s="4"/>
      <c r="HK2027" s="4"/>
      <c r="HL2027" s="4"/>
      <c r="HM2027" s="4"/>
    </row>
    <row r="2028" spans="1:221" ht="20" customHeight="1">
      <c r="A2028" s="3"/>
      <c r="B2028" s="2"/>
      <c r="C2028" s="3"/>
      <c r="D2028" s="3"/>
      <c r="E2028" s="3"/>
      <c r="F2028" s="3"/>
      <c r="G2028" s="3"/>
      <c r="H2028" s="4"/>
      <c r="I2028" s="4"/>
      <c r="J2028" s="114"/>
      <c r="K2028" s="20"/>
      <c r="L2028" s="5"/>
      <c r="M2028" s="5"/>
      <c r="N2028" s="5"/>
      <c r="O2028" s="5"/>
      <c r="P2028" s="5"/>
      <c r="Q2028" s="5"/>
      <c r="R2028" s="5"/>
      <c r="S2028" s="6"/>
      <c r="T2028" s="6"/>
      <c r="U2028" s="6"/>
      <c r="V2028" s="6"/>
      <c r="W2028" s="6"/>
      <c r="X2028" s="6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  <c r="GI2028" s="4"/>
      <c r="GJ2028" s="4"/>
      <c r="GK2028" s="4"/>
      <c r="GL2028" s="4"/>
      <c r="GM2028" s="4"/>
      <c r="GN2028" s="4"/>
      <c r="GO2028" s="4"/>
      <c r="GP2028" s="4"/>
      <c r="GQ2028" s="4"/>
      <c r="GR2028" s="4"/>
      <c r="GS2028" s="4"/>
      <c r="GT2028" s="4"/>
      <c r="GU2028" s="4"/>
      <c r="GV2028" s="4"/>
      <c r="GW2028" s="4"/>
      <c r="GX2028" s="4"/>
      <c r="GY2028" s="4"/>
      <c r="GZ2028" s="4"/>
      <c r="HA2028" s="4"/>
      <c r="HB2028" s="4"/>
      <c r="HC2028" s="4"/>
      <c r="HD2028" s="4"/>
      <c r="HE2028" s="4"/>
      <c r="HF2028" s="4"/>
      <c r="HG2028" s="4"/>
      <c r="HH2028" s="4"/>
      <c r="HI2028" s="4"/>
      <c r="HJ2028" s="4"/>
      <c r="HK2028" s="4"/>
      <c r="HL2028" s="4"/>
      <c r="HM2028" s="4"/>
    </row>
    <row r="2029" spans="1:221" ht="20" customHeight="1">
      <c r="A2029" s="3"/>
      <c r="B2029" s="2"/>
      <c r="C2029" s="3"/>
      <c r="D2029" s="3"/>
      <c r="E2029" s="3"/>
      <c r="F2029" s="3"/>
      <c r="G2029" s="3"/>
      <c r="H2029" s="4"/>
      <c r="I2029" s="4"/>
      <c r="J2029" s="114"/>
      <c r="K2029" s="20"/>
      <c r="L2029" s="5"/>
      <c r="M2029" s="5"/>
      <c r="N2029" s="5"/>
      <c r="O2029" s="5"/>
      <c r="P2029" s="5"/>
      <c r="Q2029" s="5"/>
      <c r="R2029" s="5"/>
      <c r="S2029" s="6"/>
      <c r="T2029" s="6"/>
      <c r="U2029" s="6"/>
      <c r="V2029" s="6"/>
      <c r="W2029" s="6"/>
      <c r="X2029" s="6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  <c r="GI2029" s="4"/>
      <c r="GJ2029" s="4"/>
      <c r="GK2029" s="4"/>
      <c r="GL2029" s="4"/>
      <c r="GM2029" s="4"/>
      <c r="GN2029" s="4"/>
      <c r="GO2029" s="4"/>
      <c r="GP2029" s="4"/>
      <c r="GQ2029" s="4"/>
      <c r="GR2029" s="4"/>
      <c r="GS2029" s="4"/>
      <c r="GT2029" s="4"/>
      <c r="GU2029" s="4"/>
      <c r="GV2029" s="4"/>
      <c r="GW2029" s="4"/>
      <c r="GX2029" s="4"/>
      <c r="GY2029" s="4"/>
      <c r="GZ2029" s="4"/>
      <c r="HA2029" s="4"/>
      <c r="HB2029" s="4"/>
      <c r="HC2029" s="4"/>
      <c r="HD2029" s="4"/>
      <c r="HE2029" s="4"/>
      <c r="HF2029" s="4"/>
      <c r="HG2029" s="4"/>
      <c r="HH2029" s="4"/>
      <c r="HI2029" s="4"/>
      <c r="HJ2029" s="4"/>
      <c r="HK2029" s="4"/>
      <c r="HL2029" s="4"/>
      <c r="HM2029" s="4"/>
    </row>
    <row r="2030" spans="1:221" ht="20" customHeight="1">
      <c r="A2030" s="3"/>
      <c r="B2030" s="2"/>
      <c r="C2030" s="3"/>
      <c r="D2030" s="3"/>
      <c r="E2030" s="3"/>
      <c r="F2030" s="3"/>
      <c r="G2030" s="3"/>
      <c r="H2030" s="4"/>
      <c r="I2030" s="4"/>
      <c r="J2030" s="114"/>
      <c r="K2030" s="20"/>
      <c r="L2030" s="5"/>
      <c r="M2030" s="5"/>
      <c r="N2030" s="5"/>
      <c r="O2030" s="5"/>
      <c r="P2030" s="5"/>
      <c r="Q2030" s="5"/>
      <c r="R2030" s="5"/>
      <c r="S2030" s="6"/>
      <c r="T2030" s="6"/>
      <c r="U2030" s="6"/>
      <c r="V2030" s="6"/>
      <c r="W2030" s="6"/>
      <c r="X2030" s="6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  <c r="GI2030" s="4"/>
      <c r="GJ2030" s="4"/>
      <c r="GK2030" s="4"/>
      <c r="GL2030" s="4"/>
      <c r="GM2030" s="4"/>
      <c r="GN2030" s="4"/>
      <c r="GO2030" s="4"/>
      <c r="GP2030" s="4"/>
      <c r="GQ2030" s="4"/>
      <c r="GR2030" s="4"/>
      <c r="GS2030" s="4"/>
      <c r="GT2030" s="4"/>
      <c r="GU2030" s="4"/>
      <c r="GV2030" s="4"/>
      <c r="GW2030" s="4"/>
      <c r="GX2030" s="4"/>
      <c r="GY2030" s="4"/>
      <c r="GZ2030" s="4"/>
      <c r="HA2030" s="4"/>
      <c r="HB2030" s="4"/>
      <c r="HC2030" s="4"/>
      <c r="HD2030" s="4"/>
      <c r="HE2030" s="4"/>
      <c r="HF2030" s="4"/>
      <c r="HG2030" s="4"/>
      <c r="HH2030" s="4"/>
      <c r="HI2030" s="4"/>
      <c r="HJ2030" s="4"/>
      <c r="HK2030" s="4"/>
      <c r="HL2030" s="4"/>
      <c r="HM2030" s="4"/>
    </row>
    <row r="2031" spans="1:221" ht="20" customHeight="1">
      <c r="A2031" s="3"/>
      <c r="B2031" s="2"/>
      <c r="C2031" s="3"/>
      <c r="D2031" s="3"/>
      <c r="E2031" s="3"/>
      <c r="F2031" s="3"/>
      <c r="G2031" s="3"/>
      <c r="H2031" s="4"/>
      <c r="I2031" s="4"/>
      <c r="J2031" s="114"/>
      <c r="K2031" s="20"/>
      <c r="L2031" s="5"/>
      <c r="M2031" s="5"/>
      <c r="N2031" s="5"/>
      <c r="O2031" s="5"/>
      <c r="P2031" s="5"/>
      <c r="Q2031" s="5"/>
      <c r="R2031" s="5"/>
      <c r="S2031" s="6"/>
      <c r="T2031" s="6"/>
      <c r="U2031" s="6"/>
      <c r="V2031" s="6"/>
      <c r="W2031" s="6"/>
      <c r="X2031" s="6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/>
      <c r="GH2031" s="4"/>
      <c r="GI2031" s="4"/>
      <c r="GJ2031" s="4"/>
      <c r="GK2031" s="4"/>
      <c r="GL2031" s="4"/>
      <c r="GM2031" s="4"/>
      <c r="GN2031" s="4"/>
      <c r="GO2031" s="4"/>
      <c r="GP2031" s="4"/>
      <c r="GQ2031" s="4"/>
      <c r="GR2031" s="4"/>
      <c r="GS2031" s="4"/>
      <c r="GT2031" s="4"/>
      <c r="GU2031" s="4"/>
      <c r="GV2031" s="4"/>
      <c r="GW2031" s="4"/>
      <c r="GX2031" s="4"/>
      <c r="GY2031" s="4"/>
      <c r="GZ2031" s="4"/>
      <c r="HA2031" s="4"/>
      <c r="HB2031" s="4"/>
      <c r="HC2031" s="4"/>
      <c r="HD2031" s="4"/>
      <c r="HE2031" s="4"/>
      <c r="HF2031" s="4"/>
      <c r="HG2031" s="4"/>
      <c r="HH2031" s="4"/>
      <c r="HI2031" s="4"/>
      <c r="HJ2031" s="4"/>
      <c r="HK2031" s="4"/>
      <c r="HL2031" s="4"/>
      <c r="HM2031" s="4"/>
    </row>
    <row r="2032" spans="1:221" ht="20" customHeight="1">
      <c r="A2032" s="3"/>
      <c r="B2032" s="2"/>
      <c r="C2032" s="3"/>
      <c r="D2032" s="3"/>
      <c r="E2032" s="3"/>
      <c r="F2032" s="3"/>
      <c r="G2032" s="3"/>
      <c r="H2032" s="4"/>
      <c r="I2032" s="4"/>
      <c r="J2032" s="114"/>
      <c r="K2032" s="20"/>
      <c r="L2032" s="5"/>
      <c r="M2032" s="5"/>
      <c r="N2032" s="5"/>
      <c r="O2032" s="5"/>
      <c r="P2032" s="5"/>
      <c r="Q2032" s="5"/>
      <c r="R2032" s="5"/>
      <c r="S2032" s="6"/>
      <c r="T2032" s="6"/>
      <c r="U2032" s="6"/>
      <c r="V2032" s="6"/>
      <c r="W2032" s="6"/>
      <c r="X2032" s="6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  <c r="GI2032" s="4"/>
      <c r="GJ2032" s="4"/>
      <c r="GK2032" s="4"/>
      <c r="GL2032" s="4"/>
      <c r="GM2032" s="4"/>
      <c r="GN2032" s="4"/>
      <c r="GO2032" s="4"/>
      <c r="GP2032" s="4"/>
      <c r="GQ2032" s="4"/>
      <c r="GR2032" s="4"/>
      <c r="GS2032" s="4"/>
      <c r="GT2032" s="4"/>
      <c r="GU2032" s="4"/>
      <c r="GV2032" s="4"/>
      <c r="GW2032" s="4"/>
      <c r="GX2032" s="4"/>
      <c r="GY2032" s="4"/>
      <c r="GZ2032" s="4"/>
      <c r="HA2032" s="4"/>
      <c r="HB2032" s="4"/>
      <c r="HC2032" s="4"/>
      <c r="HD2032" s="4"/>
      <c r="HE2032" s="4"/>
      <c r="HF2032" s="4"/>
      <c r="HG2032" s="4"/>
      <c r="HH2032" s="4"/>
      <c r="HI2032" s="4"/>
      <c r="HJ2032" s="4"/>
      <c r="HK2032" s="4"/>
      <c r="HL2032" s="4"/>
      <c r="HM2032" s="4"/>
    </row>
    <row r="2033" spans="1:221" ht="20" customHeight="1">
      <c r="A2033" s="3"/>
      <c r="B2033" s="2"/>
      <c r="C2033" s="3"/>
      <c r="D2033" s="3"/>
      <c r="E2033" s="3"/>
      <c r="F2033" s="3"/>
      <c r="G2033" s="3"/>
      <c r="H2033" s="4"/>
      <c r="I2033" s="4"/>
      <c r="J2033" s="114"/>
      <c r="K2033" s="20"/>
      <c r="L2033" s="5"/>
      <c r="M2033" s="5"/>
      <c r="N2033" s="5"/>
      <c r="O2033" s="5"/>
      <c r="P2033" s="5"/>
      <c r="Q2033" s="5"/>
      <c r="R2033" s="5"/>
      <c r="S2033" s="6"/>
      <c r="T2033" s="6"/>
      <c r="U2033" s="6"/>
      <c r="V2033" s="6"/>
      <c r="W2033" s="6"/>
      <c r="X2033" s="6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  <c r="GI2033" s="4"/>
      <c r="GJ2033" s="4"/>
      <c r="GK2033" s="4"/>
      <c r="GL2033" s="4"/>
      <c r="GM2033" s="4"/>
      <c r="GN2033" s="4"/>
      <c r="GO2033" s="4"/>
      <c r="GP2033" s="4"/>
      <c r="GQ2033" s="4"/>
      <c r="GR2033" s="4"/>
      <c r="GS2033" s="4"/>
      <c r="GT2033" s="4"/>
      <c r="GU2033" s="4"/>
      <c r="GV2033" s="4"/>
      <c r="GW2033" s="4"/>
      <c r="GX2033" s="4"/>
      <c r="GY2033" s="4"/>
      <c r="GZ2033" s="4"/>
      <c r="HA2033" s="4"/>
      <c r="HB2033" s="4"/>
      <c r="HC2033" s="4"/>
      <c r="HD2033" s="4"/>
      <c r="HE2033" s="4"/>
      <c r="HF2033" s="4"/>
      <c r="HG2033" s="4"/>
      <c r="HH2033" s="4"/>
      <c r="HI2033" s="4"/>
      <c r="HJ2033" s="4"/>
      <c r="HK2033" s="4"/>
      <c r="HL2033" s="4"/>
      <c r="HM2033" s="4"/>
    </row>
    <row r="2034" spans="1:221" ht="20" customHeight="1">
      <c r="A2034" s="3"/>
      <c r="B2034" s="2"/>
      <c r="C2034" s="3"/>
      <c r="D2034" s="3"/>
      <c r="E2034" s="3"/>
      <c r="F2034" s="3"/>
      <c r="G2034" s="3"/>
      <c r="H2034" s="4"/>
      <c r="I2034" s="4"/>
      <c r="J2034" s="114"/>
      <c r="K2034" s="20"/>
      <c r="L2034" s="5"/>
      <c r="M2034" s="5"/>
      <c r="N2034" s="5"/>
      <c r="O2034" s="5"/>
      <c r="P2034" s="5"/>
      <c r="Q2034" s="5"/>
      <c r="R2034" s="5"/>
      <c r="S2034" s="6"/>
      <c r="T2034" s="6"/>
      <c r="U2034" s="6"/>
      <c r="V2034" s="6"/>
      <c r="W2034" s="6"/>
      <c r="X2034" s="6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  <c r="GI2034" s="4"/>
      <c r="GJ2034" s="4"/>
      <c r="GK2034" s="4"/>
      <c r="GL2034" s="4"/>
      <c r="GM2034" s="4"/>
      <c r="GN2034" s="4"/>
      <c r="GO2034" s="4"/>
      <c r="GP2034" s="4"/>
      <c r="GQ2034" s="4"/>
      <c r="GR2034" s="4"/>
      <c r="GS2034" s="4"/>
      <c r="GT2034" s="4"/>
      <c r="GU2034" s="4"/>
      <c r="GV2034" s="4"/>
      <c r="GW2034" s="4"/>
      <c r="GX2034" s="4"/>
      <c r="GY2034" s="4"/>
      <c r="GZ2034" s="4"/>
      <c r="HA2034" s="4"/>
      <c r="HB2034" s="4"/>
      <c r="HC2034" s="4"/>
      <c r="HD2034" s="4"/>
      <c r="HE2034" s="4"/>
      <c r="HF2034" s="4"/>
      <c r="HG2034" s="4"/>
      <c r="HH2034" s="4"/>
      <c r="HI2034" s="4"/>
      <c r="HJ2034" s="4"/>
      <c r="HK2034" s="4"/>
      <c r="HL2034" s="4"/>
      <c r="HM2034" s="4"/>
    </row>
    <row r="2035" spans="1:221" ht="20" customHeight="1">
      <c r="A2035" s="3"/>
      <c r="B2035" s="2"/>
      <c r="C2035" s="3"/>
      <c r="D2035" s="3"/>
      <c r="E2035" s="3"/>
      <c r="F2035" s="3"/>
      <c r="G2035" s="3"/>
      <c r="H2035" s="4"/>
      <c r="I2035" s="4"/>
      <c r="J2035" s="114"/>
      <c r="K2035" s="20"/>
      <c r="L2035" s="5"/>
      <c r="M2035" s="5"/>
      <c r="N2035" s="5"/>
      <c r="O2035" s="5"/>
      <c r="P2035" s="5"/>
      <c r="Q2035" s="5"/>
      <c r="R2035" s="5"/>
      <c r="S2035" s="6"/>
      <c r="T2035" s="6"/>
      <c r="U2035" s="6"/>
      <c r="V2035" s="6"/>
      <c r="W2035" s="6"/>
      <c r="X2035" s="6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  <c r="GL2035" s="4"/>
      <c r="GM2035" s="4"/>
      <c r="GN2035" s="4"/>
      <c r="GO2035" s="4"/>
      <c r="GP2035" s="4"/>
      <c r="GQ2035" s="4"/>
      <c r="GR2035" s="4"/>
      <c r="GS2035" s="4"/>
      <c r="GT2035" s="4"/>
      <c r="GU2035" s="4"/>
      <c r="GV2035" s="4"/>
      <c r="GW2035" s="4"/>
      <c r="GX2035" s="4"/>
      <c r="GY2035" s="4"/>
      <c r="GZ2035" s="4"/>
      <c r="HA2035" s="4"/>
      <c r="HB2035" s="4"/>
      <c r="HC2035" s="4"/>
      <c r="HD2035" s="4"/>
      <c r="HE2035" s="4"/>
      <c r="HF2035" s="4"/>
      <c r="HG2035" s="4"/>
      <c r="HH2035" s="4"/>
      <c r="HI2035" s="4"/>
      <c r="HJ2035" s="4"/>
      <c r="HK2035" s="4"/>
      <c r="HL2035" s="4"/>
      <c r="HM2035" s="4"/>
    </row>
    <row r="2036" spans="1:221" ht="20" customHeight="1">
      <c r="A2036" s="3"/>
      <c r="B2036" s="2"/>
      <c r="C2036" s="3"/>
      <c r="D2036" s="3"/>
      <c r="E2036" s="3"/>
      <c r="F2036" s="3"/>
      <c r="G2036" s="3"/>
      <c r="H2036" s="4"/>
      <c r="I2036" s="4"/>
      <c r="J2036" s="114"/>
      <c r="K2036" s="20"/>
      <c r="L2036" s="5"/>
      <c r="M2036" s="5"/>
      <c r="N2036" s="5"/>
      <c r="O2036" s="5"/>
      <c r="P2036" s="5"/>
      <c r="Q2036" s="5"/>
      <c r="R2036" s="5"/>
      <c r="S2036" s="6"/>
      <c r="T2036" s="6"/>
      <c r="U2036" s="6"/>
      <c r="V2036" s="6"/>
      <c r="W2036" s="6"/>
      <c r="X2036" s="6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/>
      <c r="GI2036" s="4"/>
      <c r="GJ2036" s="4"/>
      <c r="GK2036" s="4"/>
      <c r="GL2036" s="4"/>
      <c r="GM2036" s="4"/>
      <c r="GN2036" s="4"/>
      <c r="GO2036" s="4"/>
      <c r="GP2036" s="4"/>
      <c r="GQ2036" s="4"/>
      <c r="GR2036" s="4"/>
      <c r="GS2036" s="4"/>
      <c r="GT2036" s="4"/>
      <c r="GU2036" s="4"/>
      <c r="GV2036" s="4"/>
      <c r="GW2036" s="4"/>
      <c r="GX2036" s="4"/>
      <c r="GY2036" s="4"/>
      <c r="GZ2036" s="4"/>
      <c r="HA2036" s="4"/>
      <c r="HB2036" s="4"/>
      <c r="HC2036" s="4"/>
      <c r="HD2036" s="4"/>
      <c r="HE2036" s="4"/>
      <c r="HF2036" s="4"/>
      <c r="HG2036" s="4"/>
      <c r="HH2036" s="4"/>
      <c r="HI2036" s="4"/>
      <c r="HJ2036" s="4"/>
      <c r="HK2036" s="4"/>
      <c r="HL2036" s="4"/>
      <c r="HM2036" s="4"/>
    </row>
    <row r="2037" spans="1:221" ht="20" customHeight="1">
      <c r="A2037" s="3"/>
      <c r="B2037" s="2"/>
      <c r="C2037" s="3"/>
      <c r="D2037" s="3"/>
      <c r="E2037" s="3"/>
      <c r="F2037" s="3"/>
      <c r="G2037" s="3"/>
      <c r="H2037" s="4"/>
      <c r="I2037" s="4"/>
      <c r="J2037" s="114"/>
      <c r="K2037" s="20"/>
      <c r="L2037" s="5"/>
      <c r="M2037" s="5"/>
      <c r="N2037" s="5"/>
      <c r="O2037" s="5"/>
      <c r="P2037" s="5"/>
      <c r="Q2037" s="5"/>
      <c r="R2037" s="5"/>
      <c r="S2037" s="6"/>
      <c r="T2037" s="6"/>
      <c r="U2037" s="6"/>
      <c r="V2037" s="6"/>
      <c r="W2037" s="6"/>
      <c r="X2037" s="6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/>
      <c r="GH2037" s="4"/>
      <c r="GI2037" s="4"/>
      <c r="GJ2037" s="4"/>
      <c r="GK2037" s="4"/>
      <c r="GL2037" s="4"/>
      <c r="GM2037" s="4"/>
      <c r="GN2037" s="4"/>
      <c r="GO2037" s="4"/>
      <c r="GP2037" s="4"/>
      <c r="GQ2037" s="4"/>
      <c r="GR2037" s="4"/>
      <c r="GS2037" s="4"/>
      <c r="GT2037" s="4"/>
      <c r="GU2037" s="4"/>
      <c r="GV2037" s="4"/>
      <c r="GW2037" s="4"/>
      <c r="GX2037" s="4"/>
      <c r="GY2037" s="4"/>
      <c r="GZ2037" s="4"/>
      <c r="HA2037" s="4"/>
      <c r="HB2037" s="4"/>
      <c r="HC2037" s="4"/>
      <c r="HD2037" s="4"/>
      <c r="HE2037" s="4"/>
      <c r="HF2037" s="4"/>
      <c r="HG2037" s="4"/>
      <c r="HH2037" s="4"/>
      <c r="HI2037" s="4"/>
      <c r="HJ2037" s="4"/>
      <c r="HK2037" s="4"/>
      <c r="HL2037" s="4"/>
      <c r="HM2037" s="4"/>
    </row>
    <row r="2038" spans="1:221" ht="20" customHeight="1">
      <c r="A2038" s="3"/>
      <c r="B2038" s="2"/>
      <c r="C2038" s="3"/>
      <c r="D2038" s="3"/>
      <c r="E2038" s="3"/>
      <c r="F2038" s="3"/>
      <c r="G2038" s="3"/>
      <c r="H2038" s="4"/>
      <c r="I2038" s="4"/>
      <c r="J2038" s="114"/>
      <c r="K2038" s="20"/>
      <c r="L2038" s="5"/>
      <c r="M2038" s="5"/>
      <c r="N2038" s="5"/>
      <c r="O2038" s="5"/>
      <c r="P2038" s="5"/>
      <c r="Q2038" s="5"/>
      <c r="R2038" s="5"/>
      <c r="S2038" s="6"/>
      <c r="T2038" s="6"/>
      <c r="U2038" s="6"/>
      <c r="V2038" s="6"/>
      <c r="W2038" s="6"/>
      <c r="X2038" s="6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4"/>
      <c r="HE2038" s="4"/>
      <c r="HF2038" s="4"/>
      <c r="HG2038" s="4"/>
      <c r="HH2038" s="4"/>
      <c r="HI2038" s="4"/>
      <c r="HJ2038" s="4"/>
      <c r="HK2038" s="4"/>
      <c r="HL2038" s="4"/>
      <c r="HM2038" s="4"/>
    </row>
    <row r="2039" spans="1:221" ht="20" customHeight="1">
      <c r="A2039" s="3"/>
      <c r="B2039" s="2"/>
      <c r="C2039" s="3"/>
      <c r="D2039" s="3"/>
      <c r="E2039" s="3"/>
      <c r="F2039" s="3"/>
      <c r="G2039" s="3"/>
      <c r="H2039" s="4"/>
      <c r="I2039" s="4"/>
      <c r="J2039" s="114"/>
      <c r="K2039" s="20"/>
      <c r="L2039" s="5"/>
      <c r="M2039" s="5"/>
      <c r="N2039" s="5"/>
      <c r="O2039" s="5"/>
      <c r="P2039" s="5"/>
      <c r="Q2039" s="5"/>
      <c r="R2039" s="5"/>
      <c r="S2039" s="6"/>
      <c r="T2039" s="6"/>
      <c r="U2039" s="6"/>
      <c r="V2039" s="6"/>
      <c r="W2039" s="6"/>
      <c r="X2039" s="6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  <c r="GI2039" s="4"/>
      <c r="GJ2039" s="4"/>
      <c r="GK2039" s="4"/>
      <c r="GL2039" s="4"/>
      <c r="GM2039" s="4"/>
      <c r="GN2039" s="4"/>
      <c r="GO2039" s="4"/>
      <c r="GP2039" s="4"/>
      <c r="GQ2039" s="4"/>
      <c r="GR2039" s="4"/>
      <c r="GS2039" s="4"/>
      <c r="GT2039" s="4"/>
      <c r="GU2039" s="4"/>
      <c r="GV2039" s="4"/>
      <c r="GW2039" s="4"/>
      <c r="GX2039" s="4"/>
      <c r="GY2039" s="4"/>
      <c r="GZ2039" s="4"/>
      <c r="HA2039" s="4"/>
      <c r="HB2039" s="4"/>
      <c r="HC2039" s="4"/>
      <c r="HD2039" s="4"/>
      <c r="HE2039" s="4"/>
      <c r="HF2039" s="4"/>
      <c r="HG2039" s="4"/>
      <c r="HH2039" s="4"/>
      <c r="HI2039" s="4"/>
      <c r="HJ2039" s="4"/>
      <c r="HK2039" s="4"/>
      <c r="HL2039" s="4"/>
      <c r="HM2039" s="4"/>
    </row>
    <row r="2040" spans="1:221" ht="20" customHeight="1">
      <c r="A2040" s="3"/>
      <c r="B2040" s="2"/>
      <c r="C2040" s="3"/>
      <c r="D2040" s="3"/>
      <c r="E2040" s="3"/>
      <c r="F2040" s="3"/>
      <c r="G2040" s="3"/>
      <c r="H2040" s="4"/>
      <c r="I2040" s="4"/>
      <c r="J2040" s="114"/>
      <c r="K2040" s="20"/>
      <c r="L2040" s="5"/>
      <c r="M2040" s="5"/>
      <c r="N2040" s="5"/>
      <c r="O2040" s="5"/>
      <c r="P2040" s="5"/>
      <c r="Q2040" s="5"/>
      <c r="R2040" s="5"/>
      <c r="S2040" s="6"/>
      <c r="T2040" s="6"/>
      <c r="U2040" s="6"/>
      <c r="V2040" s="6"/>
      <c r="W2040" s="6"/>
      <c r="X2040" s="6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  <c r="GI2040" s="4"/>
      <c r="GJ2040" s="4"/>
      <c r="GK2040" s="4"/>
      <c r="GL2040" s="4"/>
      <c r="GM2040" s="4"/>
      <c r="GN2040" s="4"/>
      <c r="GO2040" s="4"/>
      <c r="GP2040" s="4"/>
      <c r="GQ2040" s="4"/>
      <c r="GR2040" s="4"/>
      <c r="GS2040" s="4"/>
      <c r="GT2040" s="4"/>
      <c r="GU2040" s="4"/>
      <c r="GV2040" s="4"/>
      <c r="GW2040" s="4"/>
      <c r="GX2040" s="4"/>
      <c r="GY2040" s="4"/>
      <c r="GZ2040" s="4"/>
      <c r="HA2040" s="4"/>
      <c r="HB2040" s="4"/>
      <c r="HC2040" s="4"/>
      <c r="HD2040" s="4"/>
      <c r="HE2040" s="4"/>
      <c r="HF2040" s="4"/>
      <c r="HG2040" s="4"/>
      <c r="HH2040" s="4"/>
      <c r="HI2040" s="4"/>
      <c r="HJ2040" s="4"/>
      <c r="HK2040" s="4"/>
      <c r="HL2040" s="4"/>
      <c r="HM2040" s="4"/>
    </row>
    <row r="2041" spans="1:221" ht="20" customHeight="1">
      <c r="A2041" s="3"/>
      <c r="B2041" s="2"/>
      <c r="C2041" s="3"/>
      <c r="D2041" s="3"/>
      <c r="E2041" s="3"/>
      <c r="F2041" s="3"/>
      <c r="G2041" s="3"/>
      <c r="H2041" s="4"/>
      <c r="I2041" s="4"/>
      <c r="J2041" s="114"/>
      <c r="K2041" s="20"/>
      <c r="L2041" s="5"/>
      <c r="M2041" s="5"/>
      <c r="N2041" s="5"/>
      <c r="O2041" s="5"/>
      <c r="P2041" s="5"/>
      <c r="Q2041" s="5"/>
      <c r="R2041" s="5"/>
      <c r="S2041" s="6"/>
      <c r="T2041" s="6"/>
      <c r="U2041" s="6"/>
      <c r="V2041" s="6"/>
      <c r="W2041" s="6"/>
      <c r="X2041" s="6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  <c r="GI2041" s="4"/>
      <c r="GJ2041" s="4"/>
      <c r="GK2041" s="4"/>
      <c r="GL2041" s="4"/>
      <c r="GM2041" s="4"/>
      <c r="GN2041" s="4"/>
      <c r="GO2041" s="4"/>
      <c r="GP2041" s="4"/>
      <c r="GQ2041" s="4"/>
      <c r="GR2041" s="4"/>
      <c r="GS2041" s="4"/>
      <c r="GT2041" s="4"/>
      <c r="GU2041" s="4"/>
      <c r="GV2041" s="4"/>
      <c r="GW2041" s="4"/>
      <c r="GX2041" s="4"/>
      <c r="GY2041" s="4"/>
      <c r="GZ2041" s="4"/>
      <c r="HA2041" s="4"/>
      <c r="HB2041" s="4"/>
      <c r="HC2041" s="4"/>
      <c r="HD2041" s="4"/>
      <c r="HE2041" s="4"/>
      <c r="HF2041" s="4"/>
      <c r="HG2041" s="4"/>
      <c r="HH2041" s="4"/>
      <c r="HI2041" s="4"/>
      <c r="HJ2041" s="4"/>
      <c r="HK2041" s="4"/>
      <c r="HL2041" s="4"/>
      <c r="HM2041" s="4"/>
    </row>
    <row r="2042" spans="1:221" ht="20" customHeight="1">
      <c r="A2042" s="3"/>
      <c r="B2042" s="2"/>
      <c r="C2042" s="3"/>
      <c r="D2042" s="3"/>
      <c r="E2042" s="3"/>
      <c r="F2042" s="3"/>
      <c r="G2042" s="3"/>
      <c r="H2042" s="4"/>
      <c r="I2042" s="4"/>
      <c r="J2042" s="114"/>
      <c r="K2042" s="20"/>
      <c r="L2042" s="5"/>
      <c r="M2042" s="5"/>
      <c r="N2042" s="5"/>
      <c r="O2042" s="5"/>
      <c r="P2042" s="5"/>
      <c r="Q2042" s="5"/>
      <c r="R2042" s="5"/>
      <c r="S2042" s="6"/>
      <c r="T2042" s="6"/>
      <c r="U2042" s="6"/>
      <c r="V2042" s="6"/>
      <c r="W2042" s="6"/>
      <c r="X2042" s="6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/>
      <c r="GH2042" s="4"/>
      <c r="GI2042" s="4"/>
      <c r="GJ2042" s="4"/>
      <c r="GK2042" s="4"/>
      <c r="GL2042" s="4"/>
      <c r="GM2042" s="4"/>
      <c r="GN2042" s="4"/>
      <c r="GO2042" s="4"/>
      <c r="GP2042" s="4"/>
      <c r="GQ2042" s="4"/>
      <c r="GR2042" s="4"/>
      <c r="GS2042" s="4"/>
      <c r="GT2042" s="4"/>
      <c r="GU2042" s="4"/>
      <c r="GV2042" s="4"/>
      <c r="GW2042" s="4"/>
      <c r="GX2042" s="4"/>
      <c r="GY2042" s="4"/>
      <c r="GZ2042" s="4"/>
      <c r="HA2042" s="4"/>
      <c r="HB2042" s="4"/>
      <c r="HC2042" s="4"/>
      <c r="HD2042" s="4"/>
      <c r="HE2042" s="4"/>
      <c r="HF2042" s="4"/>
      <c r="HG2042" s="4"/>
      <c r="HH2042" s="4"/>
      <c r="HI2042" s="4"/>
      <c r="HJ2042" s="4"/>
      <c r="HK2042" s="4"/>
      <c r="HL2042" s="4"/>
      <c r="HM2042" s="4"/>
    </row>
    <row r="2043" spans="1:221" ht="20" customHeight="1">
      <c r="A2043" s="3"/>
      <c r="B2043" s="2"/>
      <c r="C2043" s="3"/>
      <c r="D2043" s="3"/>
      <c r="E2043" s="3"/>
      <c r="F2043" s="3"/>
      <c r="G2043" s="3"/>
      <c r="H2043" s="4"/>
      <c r="I2043" s="4"/>
      <c r="J2043" s="114"/>
      <c r="K2043" s="20"/>
      <c r="L2043" s="5"/>
      <c r="M2043" s="5"/>
      <c r="N2043" s="5"/>
      <c r="O2043" s="5"/>
      <c r="P2043" s="5"/>
      <c r="Q2043" s="5"/>
      <c r="R2043" s="5"/>
      <c r="S2043" s="6"/>
      <c r="T2043" s="6"/>
      <c r="U2043" s="6"/>
      <c r="V2043" s="6"/>
      <c r="W2043" s="6"/>
      <c r="X2043" s="6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  <c r="GQ2043" s="4"/>
      <c r="GR2043" s="4"/>
      <c r="GS2043" s="4"/>
      <c r="GT2043" s="4"/>
      <c r="GU2043" s="4"/>
      <c r="GV2043" s="4"/>
      <c r="GW2043" s="4"/>
      <c r="GX2043" s="4"/>
      <c r="GY2043" s="4"/>
      <c r="GZ2043" s="4"/>
      <c r="HA2043" s="4"/>
      <c r="HB2043" s="4"/>
      <c r="HC2043" s="4"/>
      <c r="HD2043" s="4"/>
      <c r="HE2043" s="4"/>
      <c r="HF2043" s="4"/>
      <c r="HG2043" s="4"/>
      <c r="HH2043" s="4"/>
      <c r="HI2043" s="4"/>
      <c r="HJ2043" s="4"/>
      <c r="HK2043" s="4"/>
      <c r="HL2043" s="4"/>
      <c r="HM2043" s="4"/>
    </row>
    <row r="2044" spans="1:221" ht="20" customHeight="1">
      <c r="A2044" s="3"/>
      <c r="B2044" s="2"/>
      <c r="C2044" s="3"/>
      <c r="D2044" s="3"/>
      <c r="E2044" s="3"/>
      <c r="F2044" s="3"/>
      <c r="G2044" s="3"/>
      <c r="H2044" s="4"/>
      <c r="I2044" s="4"/>
      <c r="J2044" s="114"/>
      <c r="K2044" s="20"/>
      <c r="L2044" s="5"/>
      <c r="M2044" s="5"/>
      <c r="N2044" s="5"/>
      <c r="O2044" s="5"/>
      <c r="P2044" s="5"/>
      <c r="Q2044" s="5"/>
      <c r="R2044" s="5"/>
      <c r="S2044" s="6"/>
      <c r="T2044" s="6"/>
      <c r="U2044" s="6"/>
      <c r="V2044" s="6"/>
      <c r="W2044" s="6"/>
      <c r="X2044" s="6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/>
      <c r="GH2044" s="4"/>
      <c r="GI2044" s="4"/>
      <c r="GJ2044" s="4"/>
      <c r="GK2044" s="4"/>
      <c r="GL2044" s="4"/>
      <c r="GM2044" s="4"/>
      <c r="GN2044" s="4"/>
      <c r="GO2044" s="4"/>
      <c r="GP2044" s="4"/>
      <c r="GQ2044" s="4"/>
      <c r="GR2044" s="4"/>
      <c r="GS2044" s="4"/>
      <c r="GT2044" s="4"/>
      <c r="GU2044" s="4"/>
      <c r="GV2044" s="4"/>
      <c r="GW2044" s="4"/>
      <c r="GX2044" s="4"/>
      <c r="GY2044" s="4"/>
      <c r="GZ2044" s="4"/>
      <c r="HA2044" s="4"/>
      <c r="HB2044" s="4"/>
      <c r="HC2044" s="4"/>
      <c r="HD2044" s="4"/>
      <c r="HE2044" s="4"/>
      <c r="HF2044" s="4"/>
      <c r="HG2044" s="4"/>
      <c r="HH2044" s="4"/>
      <c r="HI2044" s="4"/>
      <c r="HJ2044" s="4"/>
      <c r="HK2044" s="4"/>
      <c r="HL2044" s="4"/>
      <c r="HM2044" s="4"/>
    </row>
    <row r="2045" spans="1:221" ht="20" customHeight="1">
      <c r="A2045" s="3"/>
      <c r="B2045" s="2"/>
      <c r="C2045" s="3"/>
      <c r="D2045" s="3"/>
      <c r="E2045" s="3"/>
      <c r="F2045" s="3"/>
      <c r="G2045" s="3"/>
      <c r="H2045" s="4"/>
      <c r="I2045" s="4"/>
      <c r="J2045" s="114"/>
      <c r="K2045" s="20"/>
      <c r="L2045" s="5"/>
      <c r="M2045" s="5"/>
      <c r="N2045" s="5"/>
      <c r="O2045" s="5"/>
      <c r="P2045" s="5"/>
      <c r="Q2045" s="5"/>
      <c r="R2045" s="5"/>
      <c r="S2045" s="6"/>
      <c r="T2045" s="6"/>
      <c r="U2045" s="6"/>
      <c r="V2045" s="6"/>
      <c r="W2045" s="6"/>
      <c r="X2045" s="6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  <c r="GI2045" s="4"/>
      <c r="GJ2045" s="4"/>
      <c r="GK2045" s="4"/>
      <c r="GL2045" s="4"/>
      <c r="GM2045" s="4"/>
      <c r="GN2045" s="4"/>
      <c r="GO2045" s="4"/>
      <c r="GP2045" s="4"/>
      <c r="GQ2045" s="4"/>
      <c r="GR2045" s="4"/>
      <c r="GS2045" s="4"/>
      <c r="GT2045" s="4"/>
      <c r="GU2045" s="4"/>
      <c r="GV2045" s="4"/>
      <c r="GW2045" s="4"/>
      <c r="GX2045" s="4"/>
      <c r="GY2045" s="4"/>
      <c r="GZ2045" s="4"/>
      <c r="HA2045" s="4"/>
      <c r="HB2045" s="4"/>
      <c r="HC2045" s="4"/>
      <c r="HD2045" s="4"/>
      <c r="HE2045" s="4"/>
      <c r="HF2045" s="4"/>
      <c r="HG2045" s="4"/>
      <c r="HH2045" s="4"/>
      <c r="HI2045" s="4"/>
      <c r="HJ2045" s="4"/>
      <c r="HK2045" s="4"/>
      <c r="HL2045" s="4"/>
      <c r="HM2045" s="4"/>
    </row>
    <row r="2046" spans="1:221" ht="20" customHeight="1">
      <c r="A2046" s="3"/>
      <c r="B2046" s="2"/>
      <c r="C2046" s="3"/>
      <c r="D2046" s="3"/>
      <c r="E2046" s="3"/>
      <c r="F2046" s="3"/>
      <c r="G2046" s="3"/>
      <c r="H2046" s="4"/>
      <c r="I2046" s="4"/>
      <c r="J2046" s="114"/>
      <c r="K2046" s="20"/>
      <c r="L2046" s="5"/>
      <c r="M2046" s="5"/>
      <c r="N2046" s="5"/>
      <c r="O2046" s="5"/>
      <c r="P2046" s="5"/>
      <c r="Q2046" s="5"/>
      <c r="R2046" s="5"/>
      <c r="S2046" s="6"/>
      <c r="T2046" s="6"/>
      <c r="U2046" s="6"/>
      <c r="V2046" s="6"/>
      <c r="W2046" s="6"/>
      <c r="X2046" s="6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/>
      <c r="GH2046" s="4"/>
      <c r="GI2046" s="4"/>
      <c r="GJ2046" s="4"/>
      <c r="GK2046" s="4"/>
      <c r="GL2046" s="4"/>
      <c r="GM2046" s="4"/>
      <c r="GN2046" s="4"/>
      <c r="GO2046" s="4"/>
      <c r="GP2046" s="4"/>
      <c r="GQ2046" s="4"/>
      <c r="GR2046" s="4"/>
      <c r="GS2046" s="4"/>
      <c r="GT2046" s="4"/>
      <c r="GU2046" s="4"/>
      <c r="GV2046" s="4"/>
      <c r="GW2046" s="4"/>
      <c r="GX2046" s="4"/>
      <c r="GY2046" s="4"/>
      <c r="GZ2046" s="4"/>
      <c r="HA2046" s="4"/>
      <c r="HB2046" s="4"/>
      <c r="HC2046" s="4"/>
      <c r="HD2046" s="4"/>
      <c r="HE2046" s="4"/>
      <c r="HF2046" s="4"/>
      <c r="HG2046" s="4"/>
      <c r="HH2046" s="4"/>
      <c r="HI2046" s="4"/>
      <c r="HJ2046" s="4"/>
      <c r="HK2046" s="4"/>
      <c r="HL2046" s="4"/>
      <c r="HM2046" s="4"/>
    </row>
    <row r="2047" spans="1:221" ht="20" customHeight="1">
      <c r="A2047" s="3"/>
      <c r="B2047" s="2"/>
      <c r="C2047" s="3"/>
      <c r="D2047" s="3"/>
      <c r="E2047" s="3"/>
      <c r="F2047" s="3"/>
      <c r="G2047" s="3"/>
      <c r="H2047" s="4"/>
      <c r="I2047" s="4"/>
      <c r="J2047" s="114"/>
      <c r="K2047" s="20"/>
      <c r="L2047" s="5"/>
      <c r="M2047" s="5"/>
      <c r="N2047" s="5"/>
      <c r="O2047" s="5"/>
      <c r="P2047" s="5"/>
      <c r="Q2047" s="5"/>
      <c r="R2047" s="5"/>
      <c r="S2047" s="6"/>
      <c r="T2047" s="6"/>
      <c r="U2047" s="6"/>
      <c r="V2047" s="6"/>
      <c r="W2047" s="6"/>
      <c r="X2047" s="6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/>
      <c r="GH2047" s="4"/>
      <c r="GI2047" s="4"/>
      <c r="GJ2047" s="4"/>
      <c r="GK2047" s="4"/>
      <c r="GL2047" s="4"/>
      <c r="GM2047" s="4"/>
      <c r="GN2047" s="4"/>
      <c r="GO2047" s="4"/>
      <c r="GP2047" s="4"/>
      <c r="GQ2047" s="4"/>
      <c r="GR2047" s="4"/>
      <c r="GS2047" s="4"/>
      <c r="GT2047" s="4"/>
      <c r="GU2047" s="4"/>
      <c r="GV2047" s="4"/>
      <c r="GW2047" s="4"/>
      <c r="GX2047" s="4"/>
      <c r="GY2047" s="4"/>
      <c r="GZ2047" s="4"/>
      <c r="HA2047" s="4"/>
      <c r="HB2047" s="4"/>
      <c r="HC2047" s="4"/>
      <c r="HD2047" s="4"/>
      <c r="HE2047" s="4"/>
      <c r="HF2047" s="4"/>
      <c r="HG2047" s="4"/>
      <c r="HH2047" s="4"/>
      <c r="HI2047" s="4"/>
      <c r="HJ2047" s="4"/>
      <c r="HK2047" s="4"/>
      <c r="HL2047" s="4"/>
      <c r="HM2047" s="4"/>
    </row>
    <row r="2048" spans="1:221" ht="20" customHeight="1">
      <c r="A2048" s="3"/>
      <c r="B2048" s="2"/>
      <c r="C2048" s="3"/>
      <c r="D2048" s="3"/>
      <c r="E2048" s="3"/>
      <c r="F2048" s="3"/>
      <c r="G2048" s="3"/>
      <c r="H2048" s="4"/>
      <c r="I2048" s="4"/>
      <c r="J2048" s="114"/>
      <c r="K2048" s="20"/>
      <c r="L2048" s="5"/>
      <c r="M2048" s="5"/>
      <c r="N2048" s="5"/>
      <c r="O2048" s="5"/>
      <c r="P2048" s="5"/>
      <c r="Q2048" s="5"/>
      <c r="R2048" s="5"/>
      <c r="S2048" s="6"/>
      <c r="T2048" s="6"/>
      <c r="U2048" s="6"/>
      <c r="V2048" s="6"/>
      <c r="W2048" s="6"/>
      <c r="X2048" s="6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/>
      <c r="GH2048" s="4"/>
      <c r="GI2048" s="4"/>
      <c r="GJ2048" s="4"/>
      <c r="GK2048" s="4"/>
      <c r="GL2048" s="4"/>
      <c r="GM2048" s="4"/>
      <c r="GN2048" s="4"/>
      <c r="GO2048" s="4"/>
      <c r="GP2048" s="4"/>
      <c r="GQ2048" s="4"/>
      <c r="GR2048" s="4"/>
      <c r="GS2048" s="4"/>
      <c r="GT2048" s="4"/>
      <c r="GU2048" s="4"/>
      <c r="GV2048" s="4"/>
      <c r="GW2048" s="4"/>
      <c r="GX2048" s="4"/>
      <c r="GY2048" s="4"/>
      <c r="GZ2048" s="4"/>
      <c r="HA2048" s="4"/>
      <c r="HB2048" s="4"/>
      <c r="HC2048" s="4"/>
      <c r="HD2048" s="4"/>
      <c r="HE2048" s="4"/>
      <c r="HF2048" s="4"/>
      <c r="HG2048" s="4"/>
      <c r="HH2048" s="4"/>
      <c r="HI2048" s="4"/>
      <c r="HJ2048" s="4"/>
      <c r="HK2048" s="4"/>
      <c r="HL2048" s="4"/>
      <c r="HM2048" s="4"/>
    </row>
    <row r="2049" spans="1:221" ht="20" customHeight="1">
      <c r="A2049" s="3"/>
      <c r="B2049" s="2"/>
      <c r="C2049" s="3"/>
      <c r="D2049" s="3"/>
      <c r="E2049" s="3"/>
      <c r="F2049" s="3"/>
      <c r="G2049" s="3"/>
      <c r="H2049" s="4"/>
      <c r="I2049" s="4"/>
      <c r="J2049" s="114"/>
      <c r="K2049" s="20"/>
      <c r="L2049" s="5"/>
      <c r="M2049" s="5"/>
      <c r="N2049" s="5"/>
      <c r="O2049" s="5"/>
      <c r="P2049" s="5"/>
      <c r="Q2049" s="5"/>
      <c r="R2049" s="5"/>
      <c r="S2049" s="6"/>
      <c r="T2049" s="6"/>
      <c r="U2049" s="6"/>
      <c r="V2049" s="6"/>
      <c r="W2049" s="6"/>
      <c r="X2049" s="6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/>
      <c r="GH2049" s="4"/>
      <c r="GI2049" s="4"/>
      <c r="GJ2049" s="4"/>
      <c r="GK2049" s="4"/>
      <c r="GL2049" s="4"/>
      <c r="GM2049" s="4"/>
      <c r="GN2049" s="4"/>
      <c r="GO2049" s="4"/>
      <c r="GP2049" s="4"/>
      <c r="GQ2049" s="4"/>
      <c r="GR2049" s="4"/>
      <c r="GS2049" s="4"/>
      <c r="GT2049" s="4"/>
      <c r="GU2049" s="4"/>
      <c r="GV2049" s="4"/>
      <c r="GW2049" s="4"/>
      <c r="GX2049" s="4"/>
      <c r="GY2049" s="4"/>
      <c r="GZ2049" s="4"/>
      <c r="HA2049" s="4"/>
      <c r="HB2049" s="4"/>
      <c r="HC2049" s="4"/>
      <c r="HD2049" s="4"/>
      <c r="HE2049" s="4"/>
      <c r="HF2049" s="4"/>
      <c r="HG2049" s="4"/>
      <c r="HH2049" s="4"/>
      <c r="HI2049" s="4"/>
      <c r="HJ2049" s="4"/>
      <c r="HK2049" s="4"/>
      <c r="HL2049" s="4"/>
      <c r="HM2049" s="4"/>
    </row>
    <row r="2050" spans="1:221" ht="20" customHeight="1">
      <c r="A2050" s="3"/>
      <c r="B2050" s="2"/>
      <c r="C2050" s="3"/>
      <c r="D2050" s="3"/>
      <c r="E2050" s="3"/>
      <c r="F2050" s="3"/>
      <c r="G2050" s="3"/>
      <c r="H2050" s="4"/>
      <c r="I2050" s="4"/>
      <c r="J2050" s="114"/>
      <c r="K2050" s="20"/>
      <c r="L2050" s="5"/>
      <c r="M2050" s="5"/>
      <c r="N2050" s="5"/>
      <c r="O2050" s="5"/>
      <c r="P2050" s="5"/>
      <c r="Q2050" s="5"/>
      <c r="R2050" s="5"/>
      <c r="S2050" s="6"/>
      <c r="T2050" s="6"/>
      <c r="U2050" s="6"/>
      <c r="V2050" s="6"/>
      <c r="W2050" s="6"/>
      <c r="X2050" s="6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  <c r="GG2050" s="4"/>
      <c r="GH2050" s="4"/>
      <c r="GI2050" s="4"/>
      <c r="GJ2050" s="4"/>
      <c r="GK2050" s="4"/>
      <c r="GL2050" s="4"/>
      <c r="GM2050" s="4"/>
      <c r="GN2050" s="4"/>
      <c r="GO2050" s="4"/>
      <c r="GP2050" s="4"/>
      <c r="GQ2050" s="4"/>
      <c r="GR2050" s="4"/>
      <c r="GS2050" s="4"/>
      <c r="GT2050" s="4"/>
      <c r="GU2050" s="4"/>
      <c r="GV2050" s="4"/>
      <c r="GW2050" s="4"/>
      <c r="GX2050" s="4"/>
      <c r="GY2050" s="4"/>
      <c r="GZ2050" s="4"/>
      <c r="HA2050" s="4"/>
      <c r="HB2050" s="4"/>
      <c r="HC2050" s="4"/>
      <c r="HD2050" s="4"/>
      <c r="HE2050" s="4"/>
      <c r="HF2050" s="4"/>
      <c r="HG2050" s="4"/>
      <c r="HH2050" s="4"/>
      <c r="HI2050" s="4"/>
      <c r="HJ2050" s="4"/>
      <c r="HK2050" s="4"/>
      <c r="HL2050" s="4"/>
      <c r="HM2050" s="4"/>
    </row>
    <row r="2051" spans="1:221" ht="20" customHeight="1">
      <c r="A2051" s="3"/>
      <c r="B2051" s="2"/>
      <c r="C2051" s="3"/>
      <c r="D2051" s="3"/>
      <c r="E2051" s="3"/>
      <c r="F2051" s="3"/>
      <c r="G2051" s="3"/>
      <c r="H2051" s="4"/>
      <c r="I2051" s="4"/>
      <c r="J2051" s="114"/>
      <c r="K2051" s="20"/>
      <c r="L2051" s="5"/>
      <c r="M2051" s="5"/>
      <c r="N2051" s="5"/>
      <c r="O2051" s="5"/>
      <c r="P2051" s="5"/>
      <c r="Q2051" s="5"/>
      <c r="R2051" s="5"/>
      <c r="S2051" s="6"/>
      <c r="T2051" s="6"/>
      <c r="U2051" s="6"/>
      <c r="V2051" s="6"/>
      <c r="W2051" s="6"/>
      <c r="X2051" s="6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/>
      <c r="GH2051" s="4"/>
      <c r="GI2051" s="4"/>
      <c r="GJ2051" s="4"/>
      <c r="GK2051" s="4"/>
      <c r="GL2051" s="4"/>
      <c r="GM2051" s="4"/>
      <c r="GN2051" s="4"/>
      <c r="GO2051" s="4"/>
      <c r="GP2051" s="4"/>
      <c r="GQ2051" s="4"/>
      <c r="GR2051" s="4"/>
      <c r="GS2051" s="4"/>
      <c r="GT2051" s="4"/>
      <c r="GU2051" s="4"/>
      <c r="GV2051" s="4"/>
      <c r="GW2051" s="4"/>
      <c r="GX2051" s="4"/>
      <c r="GY2051" s="4"/>
      <c r="GZ2051" s="4"/>
      <c r="HA2051" s="4"/>
      <c r="HB2051" s="4"/>
      <c r="HC2051" s="4"/>
      <c r="HD2051" s="4"/>
      <c r="HE2051" s="4"/>
      <c r="HF2051" s="4"/>
      <c r="HG2051" s="4"/>
      <c r="HH2051" s="4"/>
      <c r="HI2051" s="4"/>
      <c r="HJ2051" s="4"/>
      <c r="HK2051" s="4"/>
      <c r="HL2051" s="4"/>
      <c r="HM2051" s="4"/>
    </row>
    <row r="2052" spans="1:221" ht="20" customHeight="1">
      <c r="A2052" s="3"/>
      <c r="B2052" s="2"/>
      <c r="C2052" s="3"/>
      <c r="D2052" s="3"/>
      <c r="E2052" s="3"/>
      <c r="F2052" s="3"/>
      <c r="G2052" s="3"/>
      <c r="H2052" s="4"/>
      <c r="I2052" s="4"/>
      <c r="J2052" s="114"/>
      <c r="K2052" s="20"/>
      <c r="L2052" s="5"/>
      <c r="M2052" s="5"/>
      <c r="N2052" s="5"/>
      <c r="O2052" s="5"/>
      <c r="P2052" s="5"/>
      <c r="Q2052" s="5"/>
      <c r="R2052" s="5"/>
      <c r="S2052" s="6"/>
      <c r="T2052" s="6"/>
      <c r="U2052" s="6"/>
      <c r="V2052" s="6"/>
      <c r="W2052" s="6"/>
      <c r="X2052" s="6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  <c r="GG2052" s="4"/>
      <c r="GH2052" s="4"/>
      <c r="GI2052" s="4"/>
      <c r="GJ2052" s="4"/>
      <c r="GK2052" s="4"/>
      <c r="GL2052" s="4"/>
      <c r="GM2052" s="4"/>
      <c r="GN2052" s="4"/>
      <c r="GO2052" s="4"/>
      <c r="GP2052" s="4"/>
      <c r="GQ2052" s="4"/>
      <c r="GR2052" s="4"/>
      <c r="GS2052" s="4"/>
      <c r="GT2052" s="4"/>
      <c r="GU2052" s="4"/>
      <c r="GV2052" s="4"/>
      <c r="GW2052" s="4"/>
      <c r="GX2052" s="4"/>
      <c r="GY2052" s="4"/>
      <c r="GZ2052" s="4"/>
      <c r="HA2052" s="4"/>
      <c r="HB2052" s="4"/>
      <c r="HC2052" s="4"/>
      <c r="HD2052" s="4"/>
      <c r="HE2052" s="4"/>
      <c r="HF2052" s="4"/>
      <c r="HG2052" s="4"/>
      <c r="HH2052" s="4"/>
      <c r="HI2052" s="4"/>
      <c r="HJ2052" s="4"/>
      <c r="HK2052" s="4"/>
      <c r="HL2052" s="4"/>
      <c r="HM2052" s="4"/>
    </row>
    <row r="2053" spans="1:221" ht="20" customHeight="1">
      <c r="A2053" s="3"/>
      <c r="B2053" s="2"/>
      <c r="C2053" s="3"/>
      <c r="D2053" s="3"/>
      <c r="E2053" s="3"/>
      <c r="F2053" s="3"/>
      <c r="G2053" s="3"/>
      <c r="H2053" s="4"/>
      <c r="I2053" s="4"/>
      <c r="J2053" s="114"/>
      <c r="K2053" s="20"/>
      <c r="L2053" s="5"/>
      <c r="M2053" s="5"/>
      <c r="N2053" s="5"/>
      <c r="O2053" s="5"/>
      <c r="P2053" s="5"/>
      <c r="Q2053" s="5"/>
      <c r="R2053" s="5"/>
      <c r="S2053" s="6"/>
      <c r="T2053" s="6"/>
      <c r="U2053" s="6"/>
      <c r="V2053" s="6"/>
      <c r="W2053" s="6"/>
      <c r="X2053" s="6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  <c r="GG2053" s="4"/>
      <c r="GH2053" s="4"/>
      <c r="GI2053" s="4"/>
      <c r="GJ2053" s="4"/>
      <c r="GK2053" s="4"/>
      <c r="GL2053" s="4"/>
      <c r="GM2053" s="4"/>
      <c r="GN2053" s="4"/>
      <c r="GO2053" s="4"/>
      <c r="GP2053" s="4"/>
      <c r="GQ2053" s="4"/>
      <c r="GR2053" s="4"/>
      <c r="GS2053" s="4"/>
      <c r="GT2053" s="4"/>
      <c r="GU2053" s="4"/>
      <c r="GV2053" s="4"/>
      <c r="GW2053" s="4"/>
      <c r="GX2053" s="4"/>
      <c r="GY2053" s="4"/>
      <c r="GZ2053" s="4"/>
      <c r="HA2053" s="4"/>
      <c r="HB2053" s="4"/>
      <c r="HC2053" s="4"/>
      <c r="HD2053" s="4"/>
      <c r="HE2053" s="4"/>
      <c r="HF2053" s="4"/>
      <c r="HG2053" s="4"/>
      <c r="HH2053" s="4"/>
      <c r="HI2053" s="4"/>
      <c r="HJ2053" s="4"/>
      <c r="HK2053" s="4"/>
      <c r="HL2053" s="4"/>
      <c r="HM2053" s="4"/>
    </row>
    <row r="2054" spans="1:221" ht="20" customHeight="1">
      <c r="A2054" s="3"/>
      <c r="B2054" s="2"/>
      <c r="C2054" s="3"/>
      <c r="D2054" s="3"/>
      <c r="E2054" s="3"/>
      <c r="F2054" s="3"/>
      <c r="G2054" s="3"/>
      <c r="H2054" s="4"/>
      <c r="I2054" s="4"/>
      <c r="J2054" s="114"/>
      <c r="K2054" s="20"/>
      <c r="L2054" s="5"/>
      <c r="M2054" s="5"/>
      <c r="N2054" s="5"/>
      <c r="O2054" s="5"/>
      <c r="P2054" s="5"/>
      <c r="Q2054" s="5"/>
      <c r="R2054" s="5"/>
      <c r="S2054" s="6"/>
      <c r="T2054" s="6"/>
      <c r="U2054" s="6"/>
      <c r="V2054" s="6"/>
      <c r="W2054" s="6"/>
      <c r="X2054" s="6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  <c r="GL2054" s="4"/>
      <c r="GM2054" s="4"/>
      <c r="GN2054" s="4"/>
      <c r="GO2054" s="4"/>
      <c r="GP2054" s="4"/>
      <c r="GQ2054" s="4"/>
      <c r="GR2054" s="4"/>
      <c r="GS2054" s="4"/>
      <c r="GT2054" s="4"/>
      <c r="GU2054" s="4"/>
      <c r="GV2054" s="4"/>
      <c r="GW2054" s="4"/>
      <c r="GX2054" s="4"/>
      <c r="GY2054" s="4"/>
      <c r="GZ2054" s="4"/>
      <c r="HA2054" s="4"/>
      <c r="HB2054" s="4"/>
      <c r="HC2054" s="4"/>
      <c r="HD2054" s="4"/>
      <c r="HE2054" s="4"/>
      <c r="HF2054" s="4"/>
      <c r="HG2054" s="4"/>
      <c r="HH2054" s="4"/>
      <c r="HI2054" s="4"/>
      <c r="HJ2054" s="4"/>
      <c r="HK2054" s="4"/>
      <c r="HL2054" s="4"/>
      <c r="HM2054" s="4"/>
    </row>
    <row r="2055" spans="1:221" ht="20" customHeight="1">
      <c r="A2055" s="3"/>
      <c r="B2055" s="2"/>
      <c r="C2055" s="3"/>
      <c r="D2055" s="3"/>
      <c r="E2055" s="3"/>
      <c r="F2055" s="3"/>
      <c r="G2055" s="3"/>
      <c r="H2055" s="4"/>
      <c r="I2055" s="4"/>
      <c r="J2055" s="114"/>
      <c r="K2055" s="20"/>
      <c r="L2055" s="5"/>
      <c r="M2055" s="5"/>
      <c r="N2055" s="5"/>
      <c r="O2055" s="5"/>
      <c r="P2055" s="5"/>
      <c r="Q2055" s="5"/>
      <c r="R2055" s="5"/>
      <c r="S2055" s="6"/>
      <c r="T2055" s="6"/>
      <c r="U2055" s="6"/>
      <c r="V2055" s="6"/>
      <c r="W2055" s="6"/>
      <c r="X2055" s="6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/>
      <c r="GK2055" s="4"/>
      <c r="GL2055" s="4"/>
      <c r="GM2055" s="4"/>
      <c r="GN2055" s="4"/>
      <c r="GO2055" s="4"/>
      <c r="GP2055" s="4"/>
      <c r="GQ2055" s="4"/>
      <c r="GR2055" s="4"/>
      <c r="GS2055" s="4"/>
      <c r="GT2055" s="4"/>
      <c r="GU2055" s="4"/>
      <c r="GV2055" s="4"/>
      <c r="GW2055" s="4"/>
      <c r="GX2055" s="4"/>
      <c r="GY2055" s="4"/>
      <c r="GZ2055" s="4"/>
      <c r="HA2055" s="4"/>
      <c r="HB2055" s="4"/>
      <c r="HC2055" s="4"/>
      <c r="HD2055" s="4"/>
      <c r="HE2055" s="4"/>
      <c r="HF2055" s="4"/>
      <c r="HG2055" s="4"/>
      <c r="HH2055" s="4"/>
      <c r="HI2055" s="4"/>
      <c r="HJ2055" s="4"/>
      <c r="HK2055" s="4"/>
      <c r="HL2055" s="4"/>
      <c r="HM2055" s="4"/>
    </row>
    <row r="2056" spans="1:221" ht="20" customHeight="1">
      <c r="A2056" s="3"/>
      <c r="B2056" s="2"/>
      <c r="C2056" s="3"/>
      <c r="D2056" s="3"/>
      <c r="E2056" s="3"/>
      <c r="F2056" s="3"/>
      <c r="G2056" s="3"/>
      <c r="H2056" s="4"/>
      <c r="I2056" s="4"/>
      <c r="J2056" s="114"/>
      <c r="K2056" s="20"/>
      <c r="L2056" s="5"/>
      <c r="M2056" s="5"/>
      <c r="N2056" s="5"/>
      <c r="O2056" s="5"/>
      <c r="P2056" s="5"/>
      <c r="Q2056" s="5"/>
      <c r="R2056" s="5"/>
      <c r="S2056" s="6"/>
      <c r="T2056" s="6"/>
      <c r="U2056" s="6"/>
      <c r="V2056" s="6"/>
      <c r="W2056" s="6"/>
      <c r="X2056" s="6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  <c r="GI2056" s="4"/>
      <c r="GJ2056" s="4"/>
      <c r="GK2056" s="4"/>
      <c r="GL2056" s="4"/>
      <c r="GM2056" s="4"/>
      <c r="GN2056" s="4"/>
      <c r="GO2056" s="4"/>
      <c r="GP2056" s="4"/>
      <c r="GQ2056" s="4"/>
      <c r="GR2056" s="4"/>
      <c r="GS2056" s="4"/>
      <c r="GT2056" s="4"/>
      <c r="GU2056" s="4"/>
      <c r="GV2056" s="4"/>
      <c r="GW2056" s="4"/>
      <c r="GX2056" s="4"/>
      <c r="GY2056" s="4"/>
      <c r="GZ2056" s="4"/>
      <c r="HA2056" s="4"/>
      <c r="HB2056" s="4"/>
      <c r="HC2056" s="4"/>
      <c r="HD2056" s="4"/>
      <c r="HE2056" s="4"/>
      <c r="HF2056" s="4"/>
      <c r="HG2056" s="4"/>
      <c r="HH2056" s="4"/>
      <c r="HI2056" s="4"/>
      <c r="HJ2056" s="4"/>
      <c r="HK2056" s="4"/>
      <c r="HL2056" s="4"/>
      <c r="HM2056" s="4"/>
    </row>
    <row r="2057" spans="1:221" ht="20" customHeight="1">
      <c r="A2057" s="3"/>
      <c r="B2057" s="2"/>
      <c r="C2057" s="3"/>
      <c r="D2057" s="3"/>
      <c r="E2057" s="3"/>
      <c r="F2057" s="3"/>
      <c r="G2057" s="3"/>
      <c r="H2057" s="4"/>
      <c r="I2057" s="4"/>
      <c r="J2057" s="114"/>
      <c r="K2057" s="20"/>
      <c r="L2057" s="5"/>
      <c r="M2057" s="5"/>
      <c r="N2057" s="5"/>
      <c r="O2057" s="5"/>
      <c r="P2057" s="5"/>
      <c r="Q2057" s="5"/>
      <c r="R2057" s="5"/>
      <c r="S2057" s="6"/>
      <c r="T2057" s="6"/>
      <c r="U2057" s="6"/>
      <c r="V2057" s="6"/>
      <c r="W2057" s="6"/>
      <c r="X2057" s="6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/>
      <c r="GH2057" s="4"/>
      <c r="GI2057" s="4"/>
      <c r="GJ2057" s="4"/>
      <c r="GK2057" s="4"/>
      <c r="GL2057" s="4"/>
      <c r="GM2057" s="4"/>
      <c r="GN2057" s="4"/>
      <c r="GO2057" s="4"/>
      <c r="GP2057" s="4"/>
      <c r="GQ2057" s="4"/>
      <c r="GR2057" s="4"/>
      <c r="GS2057" s="4"/>
      <c r="GT2057" s="4"/>
      <c r="GU2057" s="4"/>
      <c r="GV2057" s="4"/>
      <c r="GW2057" s="4"/>
      <c r="GX2057" s="4"/>
      <c r="GY2057" s="4"/>
      <c r="GZ2057" s="4"/>
      <c r="HA2057" s="4"/>
      <c r="HB2057" s="4"/>
      <c r="HC2057" s="4"/>
      <c r="HD2057" s="4"/>
      <c r="HE2057" s="4"/>
      <c r="HF2057" s="4"/>
      <c r="HG2057" s="4"/>
      <c r="HH2057" s="4"/>
      <c r="HI2057" s="4"/>
      <c r="HJ2057" s="4"/>
      <c r="HK2057" s="4"/>
      <c r="HL2057" s="4"/>
      <c r="HM2057" s="4"/>
    </row>
    <row r="2058" spans="1:221" ht="20" customHeight="1">
      <c r="A2058" s="3"/>
      <c r="B2058" s="2"/>
      <c r="C2058" s="3"/>
      <c r="D2058" s="3"/>
      <c r="E2058" s="3"/>
      <c r="F2058" s="3"/>
      <c r="G2058" s="3"/>
      <c r="H2058" s="4"/>
      <c r="I2058" s="4"/>
      <c r="J2058" s="114"/>
      <c r="K2058" s="20"/>
      <c r="L2058" s="5"/>
      <c r="M2058" s="5"/>
      <c r="N2058" s="5"/>
      <c r="O2058" s="5"/>
      <c r="P2058" s="5"/>
      <c r="Q2058" s="5"/>
      <c r="R2058" s="5"/>
      <c r="S2058" s="6"/>
      <c r="T2058" s="6"/>
      <c r="U2058" s="6"/>
      <c r="V2058" s="6"/>
      <c r="W2058" s="6"/>
      <c r="X2058" s="6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  <c r="GI2058" s="4"/>
      <c r="GJ2058" s="4"/>
      <c r="GK2058" s="4"/>
      <c r="GL2058" s="4"/>
      <c r="GM2058" s="4"/>
      <c r="GN2058" s="4"/>
      <c r="GO2058" s="4"/>
      <c r="GP2058" s="4"/>
      <c r="GQ2058" s="4"/>
      <c r="GR2058" s="4"/>
      <c r="GS2058" s="4"/>
      <c r="GT2058" s="4"/>
      <c r="GU2058" s="4"/>
      <c r="GV2058" s="4"/>
      <c r="GW2058" s="4"/>
      <c r="GX2058" s="4"/>
      <c r="GY2058" s="4"/>
      <c r="GZ2058" s="4"/>
      <c r="HA2058" s="4"/>
      <c r="HB2058" s="4"/>
      <c r="HC2058" s="4"/>
      <c r="HD2058" s="4"/>
      <c r="HE2058" s="4"/>
      <c r="HF2058" s="4"/>
      <c r="HG2058" s="4"/>
      <c r="HH2058" s="4"/>
      <c r="HI2058" s="4"/>
      <c r="HJ2058" s="4"/>
      <c r="HK2058" s="4"/>
      <c r="HL2058" s="4"/>
      <c r="HM2058" s="4"/>
    </row>
    <row r="2059" spans="1:221" ht="20" customHeight="1">
      <c r="A2059" s="3"/>
      <c r="B2059" s="2"/>
      <c r="C2059" s="3"/>
      <c r="D2059" s="3"/>
      <c r="E2059" s="3"/>
      <c r="F2059" s="3"/>
      <c r="G2059" s="3"/>
      <c r="H2059" s="4"/>
      <c r="I2059" s="4"/>
      <c r="J2059" s="114"/>
      <c r="K2059" s="20"/>
      <c r="L2059" s="5"/>
      <c r="M2059" s="5"/>
      <c r="N2059" s="5"/>
      <c r="O2059" s="5"/>
      <c r="P2059" s="5"/>
      <c r="Q2059" s="5"/>
      <c r="R2059" s="5"/>
      <c r="S2059" s="6"/>
      <c r="T2059" s="6"/>
      <c r="U2059" s="6"/>
      <c r="V2059" s="6"/>
      <c r="W2059" s="6"/>
      <c r="X2059" s="6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  <c r="GI2059" s="4"/>
      <c r="GJ2059" s="4"/>
      <c r="GK2059" s="4"/>
      <c r="GL2059" s="4"/>
      <c r="GM2059" s="4"/>
      <c r="GN2059" s="4"/>
      <c r="GO2059" s="4"/>
      <c r="GP2059" s="4"/>
      <c r="GQ2059" s="4"/>
      <c r="GR2059" s="4"/>
      <c r="GS2059" s="4"/>
      <c r="GT2059" s="4"/>
      <c r="GU2059" s="4"/>
      <c r="GV2059" s="4"/>
      <c r="GW2059" s="4"/>
      <c r="GX2059" s="4"/>
      <c r="GY2059" s="4"/>
      <c r="GZ2059" s="4"/>
      <c r="HA2059" s="4"/>
      <c r="HB2059" s="4"/>
      <c r="HC2059" s="4"/>
      <c r="HD2059" s="4"/>
      <c r="HE2059" s="4"/>
      <c r="HF2059" s="4"/>
      <c r="HG2059" s="4"/>
      <c r="HH2059" s="4"/>
      <c r="HI2059" s="4"/>
      <c r="HJ2059" s="4"/>
      <c r="HK2059" s="4"/>
      <c r="HL2059" s="4"/>
      <c r="HM2059" s="4"/>
    </row>
    <row r="2060" spans="1:221" ht="20" customHeight="1">
      <c r="A2060" s="3"/>
      <c r="B2060" s="2"/>
      <c r="C2060" s="3"/>
      <c r="D2060" s="3"/>
      <c r="E2060" s="3"/>
      <c r="F2060" s="3"/>
      <c r="G2060" s="3"/>
      <c r="H2060" s="4"/>
      <c r="I2060" s="4"/>
      <c r="J2060" s="114"/>
      <c r="K2060" s="20"/>
      <c r="L2060" s="5"/>
      <c r="M2060" s="5"/>
      <c r="N2060" s="5"/>
      <c r="O2060" s="5"/>
      <c r="P2060" s="5"/>
      <c r="Q2060" s="5"/>
      <c r="R2060" s="5"/>
      <c r="S2060" s="6"/>
      <c r="T2060" s="6"/>
      <c r="U2060" s="6"/>
      <c r="V2060" s="6"/>
      <c r="W2060" s="6"/>
      <c r="X2060" s="6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  <c r="GI2060" s="4"/>
      <c r="GJ2060" s="4"/>
      <c r="GK2060" s="4"/>
      <c r="GL2060" s="4"/>
      <c r="GM2060" s="4"/>
      <c r="GN2060" s="4"/>
      <c r="GO2060" s="4"/>
      <c r="GP2060" s="4"/>
      <c r="GQ2060" s="4"/>
      <c r="GR2060" s="4"/>
      <c r="GS2060" s="4"/>
      <c r="GT2060" s="4"/>
      <c r="GU2060" s="4"/>
      <c r="GV2060" s="4"/>
      <c r="GW2060" s="4"/>
      <c r="GX2060" s="4"/>
      <c r="GY2060" s="4"/>
      <c r="GZ2060" s="4"/>
      <c r="HA2060" s="4"/>
      <c r="HB2060" s="4"/>
      <c r="HC2060" s="4"/>
      <c r="HD2060" s="4"/>
      <c r="HE2060" s="4"/>
      <c r="HF2060" s="4"/>
      <c r="HG2060" s="4"/>
      <c r="HH2060" s="4"/>
      <c r="HI2060" s="4"/>
      <c r="HJ2060" s="4"/>
      <c r="HK2060" s="4"/>
      <c r="HL2060" s="4"/>
      <c r="HM2060" s="4"/>
    </row>
    <row r="2061" spans="1:221" ht="20" customHeight="1">
      <c r="A2061" s="3"/>
      <c r="B2061" s="2"/>
      <c r="C2061" s="3"/>
      <c r="D2061" s="3"/>
      <c r="E2061" s="3"/>
      <c r="F2061" s="3"/>
      <c r="G2061" s="3"/>
      <c r="H2061" s="4"/>
      <c r="I2061" s="4"/>
      <c r="J2061" s="114"/>
      <c r="K2061" s="20"/>
      <c r="L2061" s="5"/>
      <c r="M2061" s="5"/>
      <c r="N2061" s="5"/>
      <c r="O2061" s="5"/>
      <c r="P2061" s="5"/>
      <c r="Q2061" s="5"/>
      <c r="R2061" s="5"/>
      <c r="S2061" s="6"/>
      <c r="T2061" s="6"/>
      <c r="U2061" s="6"/>
      <c r="V2061" s="6"/>
      <c r="W2061" s="6"/>
      <c r="X2061" s="6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  <c r="GG2061" s="4"/>
      <c r="GH2061" s="4"/>
      <c r="GI2061" s="4"/>
      <c r="GJ2061" s="4"/>
      <c r="GK2061" s="4"/>
      <c r="GL2061" s="4"/>
      <c r="GM2061" s="4"/>
      <c r="GN2061" s="4"/>
      <c r="GO2061" s="4"/>
      <c r="GP2061" s="4"/>
      <c r="GQ2061" s="4"/>
      <c r="GR2061" s="4"/>
      <c r="GS2061" s="4"/>
      <c r="GT2061" s="4"/>
      <c r="GU2061" s="4"/>
      <c r="GV2061" s="4"/>
      <c r="GW2061" s="4"/>
      <c r="GX2061" s="4"/>
      <c r="GY2061" s="4"/>
      <c r="GZ2061" s="4"/>
      <c r="HA2061" s="4"/>
      <c r="HB2061" s="4"/>
      <c r="HC2061" s="4"/>
      <c r="HD2061" s="4"/>
      <c r="HE2061" s="4"/>
      <c r="HF2061" s="4"/>
      <c r="HG2061" s="4"/>
      <c r="HH2061" s="4"/>
      <c r="HI2061" s="4"/>
      <c r="HJ2061" s="4"/>
      <c r="HK2061" s="4"/>
      <c r="HL2061" s="4"/>
      <c r="HM2061" s="4"/>
    </row>
    <row r="2062" spans="1:221" ht="20" customHeight="1">
      <c r="A2062" s="3"/>
      <c r="B2062" s="2"/>
      <c r="C2062" s="3"/>
      <c r="D2062" s="3"/>
      <c r="E2062" s="3"/>
      <c r="F2062" s="3"/>
      <c r="G2062" s="3"/>
      <c r="H2062" s="4"/>
      <c r="I2062" s="4"/>
      <c r="J2062" s="114"/>
      <c r="K2062" s="20"/>
      <c r="L2062" s="5"/>
      <c r="M2062" s="5"/>
      <c r="N2062" s="5"/>
      <c r="O2062" s="5"/>
      <c r="P2062" s="5"/>
      <c r="Q2062" s="5"/>
      <c r="R2062" s="5"/>
      <c r="S2062" s="6"/>
      <c r="T2062" s="6"/>
      <c r="U2062" s="6"/>
      <c r="V2062" s="6"/>
      <c r="W2062" s="6"/>
      <c r="X2062" s="6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  <c r="GI2062" s="4"/>
      <c r="GJ2062" s="4"/>
      <c r="GK2062" s="4"/>
      <c r="GL2062" s="4"/>
      <c r="GM2062" s="4"/>
      <c r="GN2062" s="4"/>
      <c r="GO2062" s="4"/>
      <c r="GP2062" s="4"/>
      <c r="GQ2062" s="4"/>
      <c r="GR2062" s="4"/>
      <c r="GS2062" s="4"/>
      <c r="GT2062" s="4"/>
      <c r="GU2062" s="4"/>
      <c r="GV2062" s="4"/>
      <c r="GW2062" s="4"/>
      <c r="GX2062" s="4"/>
      <c r="GY2062" s="4"/>
      <c r="GZ2062" s="4"/>
      <c r="HA2062" s="4"/>
      <c r="HB2062" s="4"/>
      <c r="HC2062" s="4"/>
      <c r="HD2062" s="4"/>
      <c r="HE2062" s="4"/>
      <c r="HF2062" s="4"/>
      <c r="HG2062" s="4"/>
      <c r="HH2062" s="4"/>
      <c r="HI2062" s="4"/>
      <c r="HJ2062" s="4"/>
      <c r="HK2062" s="4"/>
      <c r="HL2062" s="4"/>
      <c r="HM2062" s="4"/>
    </row>
    <row r="2063" spans="1:221" ht="20" customHeight="1">
      <c r="A2063" s="3"/>
      <c r="B2063" s="2"/>
      <c r="C2063" s="3"/>
      <c r="D2063" s="3"/>
      <c r="E2063" s="3"/>
      <c r="F2063" s="3"/>
      <c r="G2063" s="3"/>
      <c r="H2063" s="4"/>
      <c r="I2063" s="4"/>
      <c r="J2063" s="114"/>
      <c r="K2063" s="20"/>
      <c r="L2063" s="5"/>
      <c r="M2063" s="5"/>
      <c r="N2063" s="5"/>
      <c r="O2063" s="5"/>
      <c r="P2063" s="5"/>
      <c r="Q2063" s="5"/>
      <c r="R2063" s="5"/>
      <c r="S2063" s="6"/>
      <c r="T2063" s="6"/>
      <c r="U2063" s="6"/>
      <c r="V2063" s="6"/>
      <c r="W2063" s="6"/>
      <c r="X2063" s="6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  <c r="GG2063" s="4"/>
      <c r="GH2063" s="4"/>
      <c r="GI2063" s="4"/>
      <c r="GJ2063" s="4"/>
      <c r="GK2063" s="4"/>
      <c r="GL2063" s="4"/>
      <c r="GM2063" s="4"/>
      <c r="GN2063" s="4"/>
      <c r="GO2063" s="4"/>
      <c r="GP2063" s="4"/>
      <c r="GQ2063" s="4"/>
      <c r="GR2063" s="4"/>
      <c r="GS2063" s="4"/>
      <c r="GT2063" s="4"/>
      <c r="GU2063" s="4"/>
      <c r="GV2063" s="4"/>
      <c r="GW2063" s="4"/>
      <c r="GX2063" s="4"/>
      <c r="GY2063" s="4"/>
      <c r="GZ2063" s="4"/>
      <c r="HA2063" s="4"/>
      <c r="HB2063" s="4"/>
      <c r="HC2063" s="4"/>
      <c r="HD2063" s="4"/>
      <c r="HE2063" s="4"/>
      <c r="HF2063" s="4"/>
      <c r="HG2063" s="4"/>
      <c r="HH2063" s="4"/>
      <c r="HI2063" s="4"/>
      <c r="HJ2063" s="4"/>
      <c r="HK2063" s="4"/>
      <c r="HL2063" s="4"/>
      <c r="HM2063" s="4"/>
    </row>
    <row r="2064" spans="1:221" ht="20" customHeight="1">
      <c r="A2064" s="3"/>
      <c r="B2064" s="2"/>
      <c r="C2064" s="3"/>
      <c r="D2064" s="3"/>
      <c r="E2064" s="3"/>
      <c r="F2064" s="3"/>
      <c r="G2064" s="3"/>
      <c r="H2064" s="4"/>
      <c r="I2064" s="4"/>
      <c r="J2064" s="114"/>
      <c r="K2064" s="20"/>
      <c r="L2064" s="5"/>
      <c r="M2064" s="5"/>
      <c r="N2064" s="5"/>
      <c r="O2064" s="5"/>
      <c r="P2064" s="5"/>
      <c r="Q2064" s="5"/>
      <c r="R2064" s="5"/>
      <c r="S2064" s="6"/>
      <c r="T2064" s="6"/>
      <c r="U2064" s="6"/>
      <c r="V2064" s="6"/>
      <c r="W2064" s="6"/>
      <c r="X2064" s="6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/>
      <c r="GK2064" s="4"/>
      <c r="GL2064" s="4"/>
      <c r="GM2064" s="4"/>
      <c r="GN2064" s="4"/>
      <c r="GO2064" s="4"/>
      <c r="GP2064" s="4"/>
      <c r="GQ2064" s="4"/>
      <c r="GR2064" s="4"/>
      <c r="GS2064" s="4"/>
      <c r="GT2064" s="4"/>
      <c r="GU2064" s="4"/>
      <c r="GV2064" s="4"/>
      <c r="GW2064" s="4"/>
      <c r="GX2064" s="4"/>
      <c r="GY2064" s="4"/>
      <c r="GZ2064" s="4"/>
      <c r="HA2064" s="4"/>
      <c r="HB2064" s="4"/>
      <c r="HC2064" s="4"/>
      <c r="HD2064" s="4"/>
      <c r="HE2064" s="4"/>
      <c r="HF2064" s="4"/>
      <c r="HG2064" s="4"/>
      <c r="HH2064" s="4"/>
      <c r="HI2064" s="4"/>
      <c r="HJ2064" s="4"/>
      <c r="HK2064" s="4"/>
      <c r="HL2064" s="4"/>
      <c r="HM2064" s="4"/>
    </row>
    <row r="2065" spans="1:221" ht="20" customHeight="1">
      <c r="A2065" s="3"/>
      <c r="B2065" s="2"/>
      <c r="C2065" s="3"/>
      <c r="D2065" s="3"/>
      <c r="E2065" s="3"/>
      <c r="F2065" s="3"/>
      <c r="G2065" s="3"/>
      <c r="H2065" s="4"/>
      <c r="I2065" s="4"/>
      <c r="J2065" s="114"/>
      <c r="K2065" s="20"/>
      <c r="L2065" s="5"/>
      <c r="M2065" s="5"/>
      <c r="N2065" s="5"/>
      <c r="O2065" s="5"/>
      <c r="P2065" s="5"/>
      <c r="Q2065" s="5"/>
      <c r="R2065" s="5"/>
      <c r="S2065" s="6"/>
      <c r="T2065" s="6"/>
      <c r="U2065" s="6"/>
      <c r="V2065" s="6"/>
      <c r="W2065" s="6"/>
      <c r="X2065" s="6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  <c r="GI2065" s="4"/>
      <c r="GJ2065" s="4"/>
      <c r="GK2065" s="4"/>
      <c r="GL2065" s="4"/>
      <c r="GM2065" s="4"/>
      <c r="GN2065" s="4"/>
      <c r="GO2065" s="4"/>
      <c r="GP2065" s="4"/>
      <c r="GQ2065" s="4"/>
      <c r="GR2065" s="4"/>
      <c r="GS2065" s="4"/>
      <c r="GT2065" s="4"/>
      <c r="GU2065" s="4"/>
      <c r="GV2065" s="4"/>
      <c r="GW2065" s="4"/>
      <c r="GX2065" s="4"/>
      <c r="GY2065" s="4"/>
      <c r="GZ2065" s="4"/>
      <c r="HA2065" s="4"/>
      <c r="HB2065" s="4"/>
      <c r="HC2065" s="4"/>
      <c r="HD2065" s="4"/>
      <c r="HE2065" s="4"/>
      <c r="HF2065" s="4"/>
      <c r="HG2065" s="4"/>
      <c r="HH2065" s="4"/>
      <c r="HI2065" s="4"/>
      <c r="HJ2065" s="4"/>
      <c r="HK2065" s="4"/>
      <c r="HL2065" s="4"/>
      <c r="HM2065" s="4"/>
    </row>
    <row r="2066" spans="1:221" ht="20" customHeight="1">
      <c r="A2066" s="3"/>
      <c r="B2066" s="2"/>
      <c r="C2066" s="3"/>
      <c r="D2066" s="3"/>
      <c r="E2066" s="3"/>
      <c r="F2066" s="3"/>
      <c r="G2066" s="3"/>
      <c r="H2066" s="4"/>
      <c r="I2066" s="4"/>
      <c r="J2066" s="114"/>
      <c r="K2066" s="20"/>
      <c r="L2066" s="5"/>
      <c r="M2066" s="5"/>
      <c r="N2066" s="5"/>
      <c r="O2066" s="5"/>
      <c r="P2066" s="5"/>
      <c r="Q2066" s="5"/>
      <c r="R2066" s="5"/>
      <c r="S2066" s="6"/>
      <c r="T2066" s="6"/>
      <c r="U2066" s="6"/>
      <c r="V2066" s="6"/>
      <c r="W2066" s="6"/>
      <c r="X2066" s="6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  <c r="GI2066" s="4"/>
      <c r="GJ2066" s="4"/>
      <c r="GK2066" s="4"/>
      <c r="GL2066" s="4"/>
      <c r="GM2066" s="4"/>
      <c r="GN2066" s="4"/>
      <c r="GO2066" s="4"/>
      <c r="GP2066" s="4"/>
      <c r="GQ2066" s="4"/>
      <c r="GR2066" s="4"/>
      <c r="GS2066" s="4"/>
      <c r="GT2066" s="4"/>
      <c r="GU2066" s="4"/>
      <c r="GV2066" s="4"/>
      <c r="GW2066" s="4"/>
      <c r="GX2066" s="4"/>
      <c r="GY2066" s="4"/>
      <c r="GZ2066" s="4"/>
      <c r="HA2066" s="4"/>
      <c r="HB2066" s="4"/>
      <c r="HC2066" s="4"/>
      <c r="HD2066" s="4"/>
      <c r="HE2066" s="4"/>
      <c r="HF2066" s="4"/>
      <c r="HG2066" s="4"/>
      <c r="HH2066" s="4"/>
      <c r="HI2066" s="4"/>
      <c r="HJ2066" s="4"/>
      <c r="HK2066" s="4"/>
      <c r="HL2066" s="4"/>
      <c r="HM2066" s="4"/>
    </row>
    <row r="2067" spans="1:221" ht="20" customHeight="1">
      <c r="A2067" s="3"/>
      <c r="B2067" s="2"/>
      <c r="C2067" s="3"/>
      <c r="D2067" s="3"/>
      <c r="E2067" s="3"/>
      <c r="F2067" s="3"/>
      <c r="G2067" s="3"/>
      <c r="H2067" s="4"/>
      <c r="I2067" s="4"/>
      <c r="J2067" s="114"/>
      <c r="K2067" s="20"/>
      <c r="L2067" s="5"/>
      <c r="M2067" s="5"/>
      <c r="N2067" s="5"/>
      <c r="O2067" s="5"/>
      <c r="P2067" s="5"/>
      <c r="Q2067" s="5"/>
      <c r="R2067" s="5"/>
      <c r="S2067" s="6"/>
      <c r="T2067" s="6"/>
      <c r="U2067" s="6"/>
      <c r="V2067" s="6"/>
      <c r="W2067" s="6"/>
      <c r="X2067" s="6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  <c r="GI2067" s="4"/>
      <c r="GJ2067" s="4"/>
      <c r="GK2067" s="4"/>
      <c r="GL2067" s="4"/>
      <c r="GM2067" s="4"/>
      <c r="GN2067" s="4"/>
      <c r="GO2067" s="4"/>
      <c r="GP2067" s="4"/>
      <c r="GQ2067" s="4"/>
      <c r="GR2067" s="4"/>
      <c r="GS2067" s="4"/>
      <c r="GT2067" s="4"/>
      <c r="GU2067" s="4"/>
      <c r="GV2067" s="4"/>
      <c r="GW2067" s="4"/>
      <c r="GX2067" s="4"/>
      <c r="GY2067" s="4"/>
      <c r="GZ2067" s="4"/>
      <c r="HA2067" s="4"/>
      <c r="HB2067" s="4"/>
      <c r="HC2067" s="4"/>
      <c r="HD2067" s="4"/>
      <c r="HE2067" s="4"/>
      <c r="HF2067" s="4"/>
      <c r="HG2067" s="4"/>
      <c r="HH2067" s="4"/>
      <c r="HI2067" s="4"/>
      <c r="HJ2067" s="4"/>
      <c r="HK2067" s="4"/>
      <c r="HL2067" s="4"/>
      <c r="HM2067" s="4"/>
    </row>
    <row r="2068" spans="1:221" ht="20" customHeight="1">
      <c r="A2068" s="3"/>
      <c r="B2068" s="2"/>
      <c r="C2068" s="3"/>
      <c r="D2068" s="3"/>
      <c r="E2068" s="3"/>
      <c r="F2068" s="3"/>
      <c r="G2068" s="3"/>
      <c r="H2068" s="4"/>
      <c r="I2068" s="4"/>
      <c r="J2068" s="114"/>
      <c r="K2068" s="20"/>
      <c r="L2068" s="5"/>
      <c r="M2068" s="5"/>
      <c r="N2068" s="5"/>
      <c r="O2068" s="5"/>
      <c r="P2068" s="5"/>
      <c r="Q2068" s="5"/>
      <c r="R2068" s="5"/>
      <c r="S2068" s="6"/>
      <c r="T2068" s="6"/>
      <c r="U2068" s="6"/>
      <c r="V2068" s="6"/>
      <c r="W2068" s="6"/>
      <c r="X2068" s="6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/>
      <c r="GH2068" s="4"/>
      <c r="GI2068" s="4"/>
      <c r="GJ2068" s="4"/>
      <c r="GK2068" s="4"/>
      <c r="GL2068" s="4"/>
      <c r="GM2068" s="4"/>
      <c r="GN2068" s="4"/>
      <c r="GO2068" s="4"/>
      <c r="GP2068" s="4"/>
      <c r="GQ2068" s="4"/>
      <c r="GR2068" s="4"/>
      <c r="GS2068" s="4"/>
      <c r="GT2068" s="4"/>
      <c r="GU2068" s="4"/>
      <c r="GV2068" s="4"/>
      <c r="GW2068" s="4"/>
      <c r="GX2068" s="4"/>
      <c r="GY2068" s="4"/>
      <c r="GZ2068" s="4"/>
      <c r="HA2068" s="4"/>
      <c r="HB2068" s="4"/>
      <c r="HC2068" s="4"/>
      <c r="HD2068" s="4"/>
      <c r="HE2068" s="4"/>
      <c r="HF2068" s="4"/>
      <c r="HG2068" s="4"/>
      <c r="HH2068" s="4"/>
      <c r="HI2068" s="4"/>
      <c r="HJ2068" s="4"/>
      <c r="HK2068" s="4"/>
      <c r="HL2068" s="4"/>
      <c r="HM2068" s="4"/>
    </row>
    <row r="2069" spans="1:221" ht="20" customHeight="1">
      <c r="A2069" s="3"/>
      <c r="B2069" s="2"/>
      <c r="C2069" s="3"/>
      <c r="D2069" s="3"/>
      <c r="E2069" s="3"/>
      <c r="F2069" s="3"/>
      <c r="G2069" s="3"/>
      <c r="H2069" s="4"/>
      <c r="I2069" s="4"/>
      <c r="J2069" s="114"/>
      <c r="K2069" s="20"/>
      <c r="L2069" s="5"/>
      <c r="M2069" s="5"/>
      <c r="N2069" s="5"/>
      <c r="O2069" s="5"/>
      <c r="P2069" s="5"/>
      <c r="Q2069" s="5"/>
      <c r="R2069" s="5"/>
      <c r="S2069" s="6"/>
      <c r="T2069" s="6"/>
      <c r="U2069" s="6"/>
      <c r="V2069" s="6"/>
      <c r="W2069" s="6"/>
      <c r="X2069" s="6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  <c r="GI2069" s="4"/>
      <c r="GJ2069" s="4"/>
      <c r="GK2069" s="4"/>
      <c r="GL2069" s="4"/>
      <c r="GM2069" s="4"/>
      <c r="GN2069" s="4"/>
      <c r="GO2069" s="4"/>
      <c r="GP2069" s="4"/>
      <c r="GQ2069" s="4"/>
      <c r="GR2069" s="4"/>
      <c r="GS2069" s="4"/>
      <c r="GT2069" s="4"/>
      <c r="GU2069" s="4"/>
      <c r="GV2069" s="4"/>
      <c r="GW2069" s="4"/>
      <c r="GX2069" s="4"/>
      <c r="GY2069" s="4"/>
      <c r="GZ2069" s="4"/>
      <c r="HA2069" s="4"/>
      <c r="HB2069" s="4"/>
      <c r="HC2069" s="4"/>
      <c r="HD2069" s="4"/>
      <c r="HE2069" s="4"/>
      <c r="HF2069" s="4"/>
      <c r="HG2069" s="4"/>
      <c r="HH2069" s="4"/>
      <c r="HI2069" s="4"/>
      <c r="HJ2069" s="4"/>
      <c r="HK2069" s="4"/>
      <c r="HL2069" s="4"/>
      <c r="HM2069" s="4"/>
    </row>
    <row r="2070" spans="1:221" ht="20" customHeight="1">
      <c r="A2070" s="3"/>
      <c r="B2070" s="2"/>
      <c r="C2070" s="3"/>
      <c r="D2070" s="3"/>
      <c r="E2070" s="3"/>
      <c r="F2070" s="3"/>
      <c r="G2070" s="3"/>
      <c r="H2070" s="4"/>
      <c r="I2070" s="4"/>
      <c r="J2070" s="114"/>
      <c r="K2070" s="20"/>
      <c r="L2070" s="5"/>
      <c r="M2070" s="5"/>
      <c r="N2070" s="5"/>
      <c r="O2070" s="5"/>
      <c r="P2070" s="5"/>
      <c r="Q2070" s="5"/>
      <c r="R2070" s="5"/>
      <c r="S2070" s="6"/>
      <c r="T2070" s="6"/>
      <c r="U2070" s="6"/>
      <c r="V2070" s="6"/>
      <c r="W2070" s="6"/>
      <c r="X2070" s="6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  <c r="GQ2070" s="4"/>
      <c r="GR2070" s="4"/>
      <c r="GS2070" s="4"/>
      <c r="GT2070" s="4"/>
      <c r="GU2070" s="4"/>
      <c r="GV2070" s="4"/>
      <c r="GW2070" s="4"/>
      <c r="GX2070" s="4"/>
      <c r="GY2070" s="4"/>
      <c r="GZ2070" s="4"/>
      <c r="HA2070" s="4"/>
      <c r="HB2070" s="4"/>
      <c r="HC2070" s="4"/>
      <c r="HD2070" s="4"/>
      <c r="HE2070" s="4"/>
      <c r="HF2070" s="4"/>
      <c r="HG2070" s="4"/>
      <c r="HH2070" s="4"/>
      <c r="HI2070" s="4"/>
      <c r="HJ2070" s="4"/>
      <c r="HK2070" s="4"/>
      <c r="HL2070" s="4"/>
      <c r="HM2070" s="4"/>
    </row>
    <row r="2071" spans="1:221" ht="20" customHeight="1">
      <c r="A2071" s="3"/>
      <c r="B2071" s="2"/>
      <c r="C2071" s="3"/>
      <c r="D2071" s="3"/>
      <c r="E2071" s="3"/>
      <c r="F2071" s="3"/>
      <c r="G2071" s="3"/>
      <c r="H2071" s="4"/>
      <c r="I2071" s="4"/>
      <c r="J2071" s="114"/>
      <c r="K2071" s="20"/>
      <c r="L2071" s="5"/>
      <c r="M2071" s="5"/>
      <c r="N2071" s="5"/>
      <c r="O2071" s="5"/>
      <c r="P2071" s="5"/>
      <c r="Q2071" s="5"/>
      <c r="R2071" s="5"/>
      <c r="S2071" s="6"/>
      <c r="T2071" s="6"/>
      <c r="U2071" s="6"/>
      <c r="V2071" s="6"/>
      <c r="W2071" s="6"/>
      <c r="X2071" s="6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  <c r="GI2071" s="4"/>
      <c r="GJ2071" s="4"/>
      <c r="GK2071" s="4"/>
      <c r="GL2071" s="4"/>
      <c r="GM2071" s="4"/>
      <c r="GN2071" s="4"/>
      <c r="GO2071" s="4"/>
      <c r="GP2071" s="4"/>
      <c r="GQ2071" s="4"/>
      <c r="GR2071" s="4"/>
      <c r="GS2071" s="4"/>
      <c r="GT2071" s="4"/>
      <c r="GU2071" s="4"/>
      <c r="GV2071" s="4"/>
      <c r="GW2071" s="4"/>
      <c r="GX2071" s="4"/>
      <c r="GY2071" s="4"/>
      <c r="GZ2071" s="4"/>
      <c r="HA2071" s="4"/>
      <c r="HB2071" s="4"/>
      <c r="HC2071" s="4"/>
      <c r="HD2071" s="4"/>
      <c r="HE2071" s="4"/>
      <c r="HF2071" s="4"/>
      <c r="HG2071" s="4"/>
      <c r="HH2071" s="4"/>
      <c r="HI2071" s="4"/>
      <c r="HJ2071" s="4"/>
      <c r="HK2071" s="4"/>
      <c r="HL2071" s="4"/>
      <c r="HM2071" s="4"/>
    </row>
    <row r="2072" spans="1:221" ht="20" customHeight="1">
      <c r="A2072" s="3"/>
      <c r="B2072" s="2"/>
      <c r="C2072" s="3"/>
      <c r="D2072" s="3"/>
      <c r="E2072" s="3"/>
      <c r="F2072" s="3"/>
      <c r="G2072" s="3"/>
      <c r="H2072" s="4"/>
      <c r="I2072" s="4"/>
      <c r="J2072" s="114"/>
      <c r="K2072" s="20"/>
      <c r="L2072" s="5"/>
      <c r="M2072" s="5"/>
      <c r="N2072" s="5"/>
      <c r="O2072" s="5"/>
      <c r="P2072" s="5"/>
      <c r="Q2072" s="5"/>
      <c r="R2072" s="5"/>
      <c r="S2072" s="6"/>
      <c r="T2072" s="6"/>
      <c r="U2072" s="6"/>
      <c r="V2072" s="6"/>
      <c r="W2072" s="6"/>
      <c r="X2072" s="6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  <c r="GL2072" s="4"/>
      <c r="GM2072" s="4"/>
      <c r="GN2072" s="4"/>
      <c r="GO2072" s="4"/>
      <c r="GP2072" s="4"/>
      <c r="GQ2072" s="4"/>
      <c r="GR2072" s="4"/>
      <c r="GS2072" s="4"/>
      <c r="GT2072" s="4"/>
      <c r="GU2072" s="4"/>
      <c r="GV2072" s="4"/>
      <c r="GW2072" s="4"/>
      <c r="GX2072" s="4"/>
      <c r="GY2072" s="4"/>
      <c r="GZ2072" s="4"/>
      <c r="HA2072" s="4"/>
      <c r="HB2072" s="4"/>
      <c r="HC2072" s="4"/>
      <c r="HD2072" s="4"/>
      <c r="HE2072" s="4"/>
      <c r="HF2072" s="4"/>
      <c r="HG2072" s="4"/>
      <c r="HH2072" s="4"/>
      <c r="HI2072" s="4"/>
      <c r="HJ2072" s="4"/>
      <c r="HK2072" s="4"/>
      <c r="HL2072" s="4"/>
      <c r="HM2072" s="4"/>
    </row>
    <row r="2073" spans="1:221" ht="20" customHeight="1">
      <c r="A2073" s="3"/>
      <c r="B2073" s="2"/>
      <c r="C2073" s="3"/>
      <c r="D2073" s="3"/>
      <c r="E2073" s="3"/>
      <c r="F2073" s="3"/>
      <c r="G2073" s="3"/>
      <c r="H2073" s="4"/>
      <c r="I2073" s="4"/>
      <c r="J2073" s="114"/>
      <c r="K2073" s="20"/>
      <c r="L2073" s="5"/>
      <c r="M2073" s="5"/>
      <c r="N2073" s="5"/>
      <c r="O2073" s="5"/>
      <c r="P2073" s="5"/>
      <c r="Q2073" s="5"/>
      <c r="R2073" s="5"/>
      <c r="S2073" s="6"/>
      <c r="T2073" s="6"/>
      <c r="U2073" s="6"/>
      <c r="V2073" s="6"/>
      <c r="W2073" s="6"/>
      <c r="X2073" s="6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  <c r="GL2073" s="4"/>
      <c r="GM2073" s="4"/>
      <c r="GN2073" s="4"/>
      <c r="GO2073" s="4"/>
      <c r="GP2073" s="4"/>
      <c r="GQ2073" s="4"/>
      <c r="GR2073" s="4"/>
      <c r="GS2073" s="4"/>
      <c r="GT2073" s="4"/>
      <c r="GU2073" s="4"/>
      <c r="GV2073" s="4"/>
      <c r="GW2073" s="4"/>
      <c r="GX2073" s="4"/>
      <c r="GY2073" s="4"/>
      <c r="GZ2073" s="4"/>
      <c r="HA2073" s="4"/>
      <c r="HB2073" s="4"/>
      <c r="HC2073" s="4"/>
      <c r="HD2073" s="4"/>
      <c r="HE2073" s="4"/>
      <c r="HF2073" s="4"/>
      <c r="HG2073" s="4"/>
      <c r="HH2073" s="4"/>
      <c r="HI2073" s="4"/>
      <c r="HJ2073" s="4"/>
      <c r="HK2073" s="4"/>
      <c r="HL2073" s="4"/>
      <c r="HM2073" s="4"/>
    </row>
    <row r="2074" spans="1:221" ht="20" customHeight="1">
      <c r="A2074" s="3"/>
      <c r="B2074" s="2"/>
      <c r="C2074" s="3"/>
      <c r="D2074" s="3"/>
      <c r="E2074" s="3"/>
      <c r="F2074" s="3"/>
      <c r="G2074" s="3"/>
      <c r="H2074" s="4"/>
      <c r="I2074" s="4"/>
      <c r="J2074" s="114"/>
      <c r="K2074" s="20"/>
      <c r="L2074" s="5"/>
      <c r="M2074" s="5"/>
      <c r="N2074" s="5"/>
      <c r="O2074" s="5"/>
      <c r="P2074" s="5"/>
      <c r="Q2074" s="5"/>
      <c r="R2074" s="5"/>
      <c r="S2074" s="6"/>
      <c r="T2074" s="6"/>
      <c r="U2074" s="6"/>
      <c r="V2074" s="6"/>
      <c r="W2074" s="6"/>
      <c r="X2074" s="6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  <c r="GL2074" s="4"/>
      <c r="GM2074" s="4"/>
      <c r="GN2074" s="4"/>
      <c r="GO2074" s="4"/>
      <c r="GP2074" s="4"/>
      <c r="GQ2074" s="4"/>
      <c r="GR2074" s="4"/>
      <c r="GS2074" s="4"/>
      <c r="GT2074" s="4"/>
      <c r="GU2074" s="4"/>
      <c r="GV2074" s="4"/>
      <c r="GW2074" s="4"/>
      <c r="GX2074" s="4"/>
      <c r="GY2074" s="4"/>
      <c r="GZ2074" s="4"/>
      <c r="HA2074" s="4"/>
      <c r="HB2074" s="4"/>
      <c r="HC2074" s="4"/>
      <c r="HD2074" s="4"/>
      <c r="HE2074" s="4"/>
      <c r="HF2074" s="4"/>
      <c r="HG2074" s="4"/>
      <c r="HH2074" s="4"/>
      <c r="HI2074" s="4"/>
      <c r="HJ2074" s="4"/>
      <c r="HK2074" s="4"/>
      <c r="HL2074" s="4"/>
      <c r="HM2074" s="4"/>
    </row>
    <row r="2075" spans="1:221" ht="20" customHeight="1">
      <c r="A2075" s="3"/>
      <c r="B2075" s="2"/>
      <c r="C2075" s="3"/>
      <c r="D2075" s="3"/>
      <c r="E2075" s="3"/>
      <c r="F2075" s="3"/>
      <c r="G2075" s="3"/>
      <c r="H2075" s="4"/>
      <c r="I2075" s="4"/>
      <c r="J2075" s="114"/>
      <c r="K2075" s="20"/>
      <c r="L2075" s="5"/>
      <c r="M2075" s="5"/>
      <c r="N2075" s="5"/>
      <c r="O2075" s="5"/>
      <c r="P2075" s="5"/>
      <c r="Q2075" s="5"/>
      <c r="R2075" s="5"/>
      <c r="S2075" s="6"/>
      <c r="T2075" s="6"/>
      <c r="U2075" s="6"/>
      <c r="V2075" s="6"/>
      <c r="W2075" s="6"/>
      <c r="X2075" s="6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  <c r="GI2075" s="4"/>
      <c r="GJ2075" s="4"/>
      <c r="GK2075" s="4"/>
      <c r="GL2075" s="4"/>
      <c r="GM2075" s="4"/>
      <c r="GN2075" s="4"/>
      <c r="GO2075" s="4"/>
      <c r="GP2075" s="4"/>
      <c r="GQ2075" s="4"/>
      <c r="GR2075" s="4"/>
      <c r="GS2075" s="4"/>
      <c r="GT2075" s="4"/>
      <c r="GU2075" s="4"/>
      <c r="GV2075" s="4"/>
      <c r="GW2075" s="4"/>
      <c r="GX2075" s="4"/>
      <c r="GY2075" s="4"/>
      <c r="GZ2075" s="4"/>
      <c r="HA2075" s="4"/>
      <c r="HB2075" s="4"/>
      <c r="HC2075" s="4"/>
      <c r="HD2075" s="4"/>
      <c r="HE2075" s="4"/>
      <c r="HF2075" s="4"/>
      <c r="HG2075" s="4"/>
      <c r="HH2075" s="4"/>
      <c r="HI2075" s="4"/>
      <c r="HJ2075" s="4"/>
      <c r="HK2075" s="4"/>
      <c r="HL2075" s="4"/>
      <c r="HM2075" s="4"/>
    </row>
    <row r="2076" spans="1:221" ht="20" customHeight="1">
      <c r="A2076" s="3"/>
      <c r="B2076" s="2"/>
      <c r="C2076" s="3"/>
      <c r="D2076" s="3"/>
      <c r="E2076" s="3"/>
      <c r="F2076" s="3"/>
      <c r="G2076" s="3"/>
      <c r="H2076" s="4"/>
      <c r="I2076" s="4"/>
      <c r="J2076" s="114"/>
      <c r="K2076" s="20"/>
      <c r="L2076" s="5"/>
      <c r="M2076" s="5"/>
      <c r="N2076" s="5"/>
      <c r="O2076" s="5"/>
      <c r="P2076" s="5"/>
      <c r="Q2076" s="5"/>
      <c r="R2076" s="5"/>
      <c r="S2076" s="6"/>
      <c r="T2076" s="6"/>
      <c r="U2076" s="6"/>
      <c r="V2076" s="6"/>
      <c r="W2076" s="6"/>
      <c r="X2076" s="6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/>
      <c r="GH2076" s="4"/>
      <c r="GI2076" s="4"/>
      <c r="GJ2076" s="4"/>
      <c r="GK2076" s="4"/>
      <c r="GL2076" s="4"/>
      <c r="GM2076" s="4"/>
      <c r="GN2076" s="4"/>
      <c r="GO2076" s="4"/>
      <c r="GP2076" s="4"/>
      <c r="GQ2076" s="4"/>
      <c r="GR2076" s="4"/>
      <c r="GS2076" s="4"/>
      <c r="GT2076" s="4"/>
      <c r="GU2076" s="4"/>
      <c r="GV2076" s="4"/>
      <c r="GW2076" s="4"/>
      <c r="GX2076" s="4"/>
      <c r="GY2076" s="4"/>
      <c r="GZ2076" s="4"/>
      <c r="HA2076" s="4"/>
      <c r="HB2076" s="4"/>
      <c r="HC2076" s="4"/>
      <c r="HD2076" s="4"/>
      <c r="HE2076" s="4"/>
      <c r="HF2076" s="4"/>
      <c r="HG2076" s="4"/>
      <c r="HH2076" s="4"/>
      <c r="HI2076" s="4"/>
      <c r="HJ2076" s="4"/>
      <c r="HK2076" s="4"/>
      <c r="HL2076" s="4"/>
      <c r="HM2076" s="4"/>
    </row>
    <row r="2077" spans="1:221" ht="20" customHeight="1">
      <c r="A2077" s="3"/>
      <c r="B2077" s="2"/>
      <c r="C2077" s="3"/>
      <c r="D2077" s="3"/>
      <c r="E2077" s="3"/>
      <c r="F2077" s="3"/>
      <c r="G2077" s="3"/>
      <c r="H2077" s="4"/>
      <c r="I2077" s="4"/>
      <c r="J2077" s="114"/>
      <c r="K2077" s="20"/>
      <c r="L2077" s="5"/>
      <c r="M2077" s="5"/>
      <c r="N2077" s="5"/>
      <c r="O2077" s="5"/>
      <c r="P2077" s="5"/>
      <c r="Q2077" s="5"/>
      <c r="R2077" s="5"/>
      <c r="S2077" s="6"/>
      <c r="T2077" s="6"/>
      <c r="U2077" s="6"/>
      <c r="V2077" s="6"/>
      <c r="W2077" s="6"/>
      <c r="X2077" s="6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/>
      <c r="GH2077" s="4"/>
      <c r="GI2077" s="4"/>
      <c r="GJ2077" s="4"/>
      <c r="GK2077" s="4"/>
      <c r="GL2077" s="4"/>
      <c r="GM2077" s="4"/>
      <c r="GN2077" s="4"/>
      <c r="GO2077" s="4"/>
      <c r="GP2077" s="4"/>
      <c r="GQ2077" s="4"/>
      <c r="GR2077" s="4"/>
      <c r="GS2077" s="4"/>
      <c r="GT2077" s="4"/>
      <c r="GU2077" s="4"/>
      <c r="GV2077" s="4"/>
      <c r="GW2077" s="4"/>
      <c r="GX2077" s="4"/>
      <c r="GY2077" s="4"/>
      <c r="GZ2077" s="4"/>
      <c r="HA2077" s="4"/>
      <c r="HB2077" s="4"/>
      <c r="HC2077" s="4"/>
      <c r="HD2077" s="4"/>
      <c r="HE2077" s="4"/>
      <c r="HF2077" s="4"/>
      <c r="HG2077" s="4"/>
      <c r="HH2077" s="4"/>
      <c r="HI2077" s="4"/>
      <c r="HJ2077" s="4"/>
      <c r="HK2077" s="4"/>
      <c r="HL2077" s="4"/>
      <c r="HM2077" s="4"/>
    </row>
    <row r="2078" spans="1:221" ht="20" customHeight="1">
      <c r="A2078" s="3"/>
      <c r="B2078" s="2"/>
      <c r="C2078" s="3"/>
      <c r="D2078" s="3"/>
      <c r="E2078" s="3"/>
      <c r="F2078" s="3"/>
      <c r="G2078" s="3"/>
      <c r="H2078" s="4"/>
      <c r="I2078" s="4"/>
      <c r="J2078" s="114"/>
      <c r="K2078" s="20"/>
      <c r="L2078" s="5"/>
      <c r="M2078" s="5"/>
      <c r="N2078" s="5"/>
      <c r="O2078" s="5"/>
      <c r="P2078" s="5"/>
      <c r="Q2078" s="5"/>
      <c r="R2078" s="5"/>
      <c r="S2078" s="6"/>
      <c r="T2078" s="6"/>
      <c r="U2078" s="6"/>
      <c r="V2078" s="6"/>
      <c r="W2078" s="6"/>
      <c r="X2078" s="6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  <c r="GI2078" s="4"/>
      <c r="GJ2078" s="4"/>
      <c r="GK2078" s="4"/>
      <c r="GL2078" s="4"/>
      <c r="GM2078" s="4"/>
      <c r="GN2078" s="4"/>
      <c r="GO2078" s="4"/>
      <c r="GP2078" s="4"/>
      <c r="GQ2078" s="4"/>
      <c r="GR2078" s="4"/>
      <c r="GS2078" s="4"/>
      <c r="GT2078" s="4"/>
      <c r="GU2078" s="4"/>
      <c r="GV2078" s="4"/>
      <c r="GW2078" s="4"/>
      <c r="GX2078" s="4"/>
      <c r="GY2078" s="4"/>
      <c r="GZ2078" s="4"/>
      <c r="HA2078" s="4"/>
      <c r="HB2078" s="4"/>
      <c r="HC2078" s="4"/>
      <c r="HD2078" s="4"/>
      <c r="HE2078" s="4"/>
      <c r="HF2078" s="4"/>
      <c r="HG2078" s="4"/>
      <c r="HH2078" s="4"/>
      <c r="HI2078" s="4"/>
      <c r="HJ2078" s="4"/>
      <c r="HK2078" s="4"/>
      <c r="HL2078" s="4"/>
      <c r="HM2078" s="4"/>
    </row>
    <row r="2079" spans="1:221" ht="20" customHeight="1">
      <c r="A2079" s="3"/>
      <c r="B2079" s="2"/>
      <c r="C2079" s="3"/>
      <c r="D2079" s="3"/>
      <c r="E2079" s="3"/>
      <c r="F2079" s="3"/>
      <c r="G2079" s="3"/>
      <c r="H2079" s="4"/>
      <c r="I2079" s="4"/>
      <c r="J2079" s="114"/>
      <c r="K2079" s="20"/>
      <c r="L2079" s="5"/>
      <c r="M2079" s="5"/>
      <c r="N2079" s="5"/>
      <c r="O2079" s="5"/>
      <c r="P2079" s="5"/>
      <c r="Q2079" s="5"/>
      <c r="R2079" s="5"/>
      <c r="S2079" s="6"/>
      <c r="T2079" s="6"/>
      <c r="U2079" s="6"/>
      <c r="V2079" s="6"/>
      <c r="W2079" s="6"/>
      <c r="X2079" s="6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  <c r="GL2079" s="4"/>
      <c r="GM2079" s="4"/>
      <c r="GN2079" s="4"/>
      <c r="GO2079" s="4"/>
      <c r="GP2079" s="4"/>
      <c r="GQ2079" s="4"/>
      <c r="GR2079" s="4"/>
      <c r="GS2079" s="4"/>
      <c r="GT2079" s="4"/>
      <c r="GU2079" s="4"/>
      <c r="GV2079" s="4"/>
      <c r="GW2079" s="4"/>
      <c r="GX2079" s="4"/>
      <c r="GY2079" s="4"/>
      <c r="GZ2079" s="4"/>
      <c r="HA2079" s="4"/>
      <c r="HB2079" s="4"/>
      <c r="HC2079" s="4"/>
      <c r="HD2079" s="4"/>
      <c r="HE2079" s="4"/>
      <c r="HF2079" s="4"/>
      <c r="HG2079" s="4"/>
      <c r="HH2079" s="4"/>
      <c r="HI2079" s="4"/>
      <c r="HJ2079" s="4"/>
      <c r="HK2079" s="4"/>
      <c r="HL2079" s="4"/>
      <c r="HM2079" s="4"/>
    </row>
    <row r="2080" spans="1:221" ht="20" customHeight="1">
      <c r="A2080" s="3"/>
      <c r="B2080" s="2"/>
      <c r="C2080" s="3"/>
      <c r="D2080" s="3"/>
      <c r="E2080" s="3"/>
      <c r="F2080" s="3"/>
      <c r="G2080" s="3"/>
      <c r="H2080" s="4"/>
      <c r="I2080" s="4"/>
      <c r="J2080" s="114"/>
      <c r="K2080" s="20"/>
      <c r="L2080" s="5"/>
      <c r="M2080" s="5"/>
      <c r="N2080" s="5"/>
      <c r="O2080" s="5"/>
      <c r="P2080" s="5"/>
      <c r="Q2080" s="5"/>
      <c r="R2080" s="5"/>
      <c r="S2080" s="6"/>
      <c r="T2080" s="6"/>
      <c r="U2080" s="6"/>
      <c r="V2080" s="6"/>
      <c r="W2080" s="6"/>
      <c r="X2080" s="6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  <c r="GL2080" s="4"/>
      <c r="GM2080" s="4"/>
      <c r="GN2080" s="4"/>
      <c r="GO2080" s="4"/>
      <c r="GP2080" s="4"/>
      <c r="GQ2080" s="4"/>
      <c r="GR2080" s="4"/>
      <c r="GS2080" s="4"/>
      <c r="GT2080" s="4"/>
      <c r="GU2080" s="4"/>
      <c r="GV2080" s="4"/>
      <c r="GW2080" s="4"/>
      <c r="GX2080" s="4"/>
      <c r="GY2080" s="4"/>
      <c r="GZ2080" s="4"/>
      <c r="HA2080" s="4"/>
      <c r="HB2080" s="4"/>
      <c r="HC2080" s="4"/>
      <c r="HD2080" s="4"/>
      <c r="HE2080" s="4"/>
      <c r="HF2080" s="4"/>
      <c r="HG2080" s="4"/>
      <c r="HH2080" s="4"/>
      <c r="HI2080" s="4"/>
      <c r="HJ2080" s="4"/>
      <c r="HK2080" s="4"/>
      <c r="HL2080" s="4"/>
      <c r="HM2080" s="4"/>
    </row>
    <row r="2081" spans="1:221" ht="20" customHeight="1">
      <c r="A2081" s="3"/>
      <c r="B2081" s="2"/>
      <c r="C2081" s="3"/>
      <c r="D2081" s="3"/>
      <c r="E2081" s="3"/>
      <c r="F2081" s="3"/>
      <c r="G2081" s="3"/>
      <c r="H2081" s="4"/>
      <c r="I2081" s="4"/>
      <c r="J2081" s="114"/>
      <c r="K2081" s="20"/>
      <c r="L2081" s="5"/>
      <c r="M2081" s="5"/>
      <c r="N2081" s="5"/>
      <c r="O2081" s="5"/>
      <c r="P2081" s="5"/>
      <c r="Q2081" s="5"/>
      <c r="R2081" s="5"/>
      <c r="S2081" s="6"/>
      <c r="T2081" s="6"/>
      <c r="U2081" s="6"/>
      <c r="V2081" s="6"/>
      <c r="W2081" s="6"/>
      <c r="X2081" s="6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  <c r="GL2081" s="4"/>
      <c r="GM2081" s="4"/>
      <c r="GN2081" s="4"/>
      <c r="GO2081" s="4"/>
      <c r="GP2081" s="4"/>
      <c r="GQ2081" s="4"/>
      <c r="GR2081" s="4"/>
      <c r="GS2081" s="4"/>
      <c r="GT2081" s="4"/>
      <c r="GU2081" s="4"/>
      <c r="GV2081" s="4"/>
      <c r="GW2081" s="4"/>
      <c r="GX2081" s="4"/>
      <c r="GY2081" s="4"/>
      <c r="GZ2081" s="4"/>
      <c r="HA2081" s="4"/>
      <c r="HB2081" s="4"/>
      <c r="HC2081" s="4"/>
      <c r="HD2081" s="4"/>
      <c r="HE2081" s="4"/>
      <c r="HF2081" s="4"/>
      <c r="HG2081" s="4"/>
      <c r="HH2081" s="4"/>
      <c r="HI2081" s="4"/>
      <c r="HJ2081" s="4"/>
      <c r="HK2081" s="4"/>
      <c r="HL2081" s="4"/>
      <c r="HM2081" s="4"/>
    </row>
    <row r="2082" spans="1:221" ht="20" customHeight="1">
      <c r="A2082" s="3"/>
      <c r="B2082" s="2"/>
      <c r="C2082" s="3"/>
      <c r="D2082" s="3"/>
      <c r="E2082" s="3"/>
      <c r="F2082" s="3"/>
      <c r="G2082" s="3"/>
      <c r="H2082" s="4"/>
      <c r="I2082" s="4"/>
      <c r="J2082" s="114"/>
      <c r="K2082" s="20"/>
      <c r="L2082" s="5"/>
      <c r="M2082" s="5"/>
      <c r="N2082" s="5"/>
      <c r="O2082" s="5"/>
      <c r="P2082" s="5"/>
      <c r="Q2082" s="5"/>
      <c r="R2082" s="5"/>
      <c r="S2082" s="6"/>
      <c r="T2082" s="6"/>
      <c r="U2082" s="6"/>
      <c r="V2082" s="6"/>
      <c r="W2082" s="6"/>
      <c r="X2082" s="6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  <c r="GL2082" s="4"/>
      <c r="GM2082" s="4"/>
      <c r="GN2082" s="4"/>
      <c r="GO2082" s="4"/>
      <c r="GP2082" s="4"/>
      <c r="GQ2082" s="4"/>
      <c r="GR2082" s="4"/>
      <c r="GS2082" s="4"/>
      <c r="GT2082" s="4"/>
      <c r="GU2082" s="4"/>
      <c r="GV2082" s="4"/>
      <c r="GW2082" s="4"/>
      <c r="GX2082" s="4"/>
      <c r="GY2082" s="4"/>
      <c r="GZ2082" s="4"/>
      <c r="HA2082" s="4"/>
      <c r="HB2082" s="4"/>
      <c r="HC2082" s="4"/>
      <c r="HD2082" s="4"/>
      <c r="HE2082" s="4"/>
      <c r="HF2082" s="4"/>
      <c r="HG2082" s="4"/>
      <c r="HH2082" s="4"/>
      <c r="HI2082" s="4"/>
      <c r="HJ2082" s="4"/>
      <c r="HK2082" s="4"/>
      <c r="HL2082" s="4"/>
      <c r="HM2082" s="4"/>
    </row>
    <row r="2083" spans="1:221" ht="20" customHeight="1">
      <c r="A2083" s="3"/>
      <c r="B2083" s="2"/>
      <c r="C2083" s="3"/>
      <c r="D2083" s="3"/>
      <c r="E2083" s="3"/>
      <c r="F2083" s="3"/>
      <c r="G2083" s="3"/>
      <c r="H2083" s="4"/>
      <c r="I2083" s="4"/>
      <c r="J2083" s="114"/>
      <c r="K2083" s="20"/>
      <c r="L2083" s="5"/>
      <c r="M2083" s="5"/>
      <c r="N2083" s="5"/>
      <c r="O2083" s="5"/>
      <c r="P2083" s="5"/>
      <c r="Q2083" s="5"/>
      <c r="R2083" s="5"/>
      <c r="S2083" s="6"/>
      <c r="T2083" s="6"/>
      <c r="U2083" s="6"/>
      <c r="V2083" s="6"/>
      <c r="W2083" s="6"/>
      <c r="X2083" s="6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  <c r="GL2083" s="4"/>
      <c r="GM2083" s="4"/>
      <c r="GN2083" s="4"/>
      <c r="GO2083" s="4"/>
      <c r="GP2083" s="4"/>
      <c r="GQ2083" s="4"/>
      <c r="GR2083" s="4"/>
      <c r="GS2083" s="4"/>
      <c r="GT2083" s="4"/>
      <c r="GU2083" s="4"/>
      <c r="GV2083" s="4"/>
      <c r="GW2083" s="4"/>
      <c r="GX2083" s="4"/>
      <c r="GY2083" s="4"/>
      <c r="GZ2083" s="4"/>
      <c r="HA2083" s="4"/>
      <c r="HB2083" s="4"/>
      <c r="HC2083" s="4"/>
      <c r="HD2083" s="4"/>
      <c r="HE2083" s="4"/>
      <c r="HF2083" s="4"/>
      <c r="HG2083" s="4"/>
      <c r="HH2083" s="4"/>
      <c r="HI2083" s="4"/>
      <c r="HJ2083" s="4"/>
      <c r="HK2083" s="4"/>
      <c r="HL2083" s="4"/>
      <c r="HM2083" s="4"/>
    </row>
    <row r="2084" spans="1:221" ht="20" customHeight="1">
      <c r="A2084" s="3"/>
      <c r="B2084" s="2"/>
      <c r="C2084" s="3"/>
      <c r="D2084" s="3"/>
      <c r="E2084" s="3"/>
      <c r="F2084" s="3"/>
      <c r="G2084" s="3"/>
      <c r="H2084" s="4"/>
      <c r="I2084" s="4"/>
      <c r="J2084" s="114"/>
      <c r="K2084" s="20"/>
      <c r="L2084" s="5"/>
      <c r="M2084" s="5"/>
      <c r="N2084" s="5"/>
      <c r="O2084" s="5"/>
      <c r="P2084" s="5"/>
      <c r="Q2084" s="5"/>
      <c r="R2084" s="5"/>
      <c r="S2084" s="6"/>
      <c r="T2084" s="6"/>
      <c r="U2084" s="6"/>
      <c r="V2084" s="6"/>
      <c r="W2084" s="6"/>
      <c r="X2084" s="6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  <c r="GL2084" s="4"/>
      <c r="GM2084" s="4"/>
      <c r="GN2084" s="4"/>
      <c r="GO2084" s="4"/>
      <c r="GP2084" s="4"/>
      <c r="GQ2084" s="4"/>
      <c r="GR2084" s="4"/>
      <c r="GS2084" s="4"/>
      <c r="GT2084" s="4"/>
      <c r="GU2084" s="4"/>
      <c r="GV2084" s="4"/>
      <c r="GW2084" s="4"/>
      <c r="GX2084" s="4"/>
      <c r="GY2084" s="4"/>
      <c r="GZ2084" s="4"/>
      <c r="HA2084" s="4"/>
      <c r="HB2084" s="4"/>
      <c r="HC2084" s="4"/>
      <c r="HD2084" s="4"/>
      <c r="HE2084" s="4"/>
      <c r="HF2084" s="4"/>
      <c r="HG2084" s="4"/>
      <c r="HH2084" s="4"/>
      <c r="HI2084" s="4"/>
      <c r="HJ2084" s="4"/>
      <c r="HK2084" s="4"/>
      <c r="HL2084" s="4"/>
      <c r="HM2084" s="4"/>
    </row>
    <row r="2085" spans="1:221" ht="20" customHeight="1">
      <c r="A2085" s="3"/>
      <c r="B2085" s="2"/>
      <c r="C2085" s="3"/>
      <c r="D2085" s="3"/>
      <c r="E2085" s="3"/>
      <c r="F2085" s="3"/>
      <c r="G2085" s="3"/>
      <c r="H2085" s="4"/>
      <c r="I2085" s="4"/>
      <c r="J2085" s="114"/>
      <c r="K2085" s="20"/>
      <c r="L2085" s="5"/>
      <c r="M2085" s="5"/>
      <c r="N2085" s="5"/>
      <c r="O2085" s="5"/>
      <c r="P2085" s="5"/>
      <c r="Q2085" s="5"/>
      <c r="R2085" s="5"/>
      <c r="S2085" s="6"/>
      <c r="T2085" s="6"/>
      <c r="U2085" s="6"/>
      <c r="V2085" s="6"/>
      <c r="W2085" s="6"/>
      <c r="X2085" s="6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  <c r="GI2085" s="4"/>
      <c r="GJ2085" s="4"/>
      <c r="GK2085" s="4"/>
      <c r="GL2085" s="4"/>
      <c r="GM2085" s="4"/>
      <c r="GN2085" s="4"/>
      <c r="GO2085" s="4"/>
      <c r="GP2085" s="4"/>
      <c r="GQ2085" s="4"/>
      <c r="GR2085" s="4"/>
      <c r="GS2085" s="4"/>
      <c r="GT2085" s="4"/>
      <c r="GU2085" s="4"/>
      <c r="GV2085" s="4"/>
      <c r="GW2085" s="4"/>
      <c r="GX2085" s="4"/>
      <c r="GY2085" s="4"/>
      <c r="GZ2085" s="4"/>
      <c r="HA2085" s="4"/>
      <c r="HB2085" s="4"/>
      <c r="HC2085" s="4"/>
      <c r="HD2085" s="4"/>
      <c r="HE2085" s="4"/>
      <c r="HF2085" s="4"/>
      <c r="HG2085" s="4"/>
      <c r="HH2085" s="4"/>
      <c r="HI2085" s="4"/>
      <c r="HJ2085" s="4"/>
      <c r="HK2085" s="4"/>
      <c r="HL2085" s="4"/>
      <c r="HM2085" s="4"/>
    </row>
    <row r="2086" spans="1:221" ht="20" customHeight="1">
      <c r="A2086" s="3"/>
      <c r="B2086" s="2"/>
      <c r="C2086" s="3"/>
      <c r="D2086" s="3"/>
      <c r="E2086" s="3"/>
      <c r="F2086" s="3"/>
      <c r="G2086" s="3"/>
      <c r="H2086" s="4"/>
      <c r="I2086" s="4"/>
      <c r="J2086" s="114"/>
      <c r="K2086" s="20"/>
      <c r="L2086" s="5"/>
      <c r="M2086" s="5"/>
      <c r="N2086" s="5"/>
      <c r="O2086" s="5"/>
      <c r="P2086" s="5"/>
      <c r="Q2086" s="5"/>
      <c r="R2086" s="5"/>
      <c r="S2086" s="6"/>
      <c r="T2086" s="6"/>
      <c r="U2086" s="6"/>
      <c r="V2086" s="6"/>
      <c r="W2086" s="6"/>
      <c r="X2086" s="6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  <c r="GI2086" s="4"/>
      <c r="GJ2086" s="4"/>
      <c r="GK2086" s="4"/>
      <c r="GL2086" s="4"/>
      <c r="GM2086" s="4"/>
      <c r="GN2086" s="4"/>
      <c r="GO2086" s="4"/>
      <c r="GP2086" s="4"/>
      <c r="GQ2086" s="4"/>
      <c r="GR2086" s="4"/>
      <c r="GS2086" s="4"/>
      <c r="GT2086" s="4"/>
      <c r="GU2086" s="4"/>
      <c r="GV2086" s="4"/>
      <c r="GW2086" s="4"/>
      <c r="GX2086" s="4"/>
      <c r="GY2086" s="4"/>
      <c r="GZ2086" s="4"/>
      <c r="HA2086" s="4"/>
      <c r="HB2086" s="4"/>
      <c r="HC2086" s="4"/>
      <c r="HD2086" s="4"/>
      <c r="HE2086" s="4"/>
      <c r="HF2086" s="4"/>
      <c r="HG2086" s="4"/>
      <c r="HH2086" s="4"/>
      <c r="HI2086" s="4"/>
      <c r="HJ2086" s="4"/>
      <c r="HK2086" s="4"/>
      <c r="HL2086" s="4"/>
      <c r="HM2086" s="4"/>
    </row>
    <row r="2087" spans="1:221" ht="20" customHeight="1">
      <c r="A2087" s="3"/>
      <c r="B2087" s="2"/>
      <c r="C2087" s="3"/>
      <c r="D2087" s="3"/>
      <c r="E2087" s="3"/>
      <c r="F2087" s="3"/>
      <c r="G2087" s="3"/>
      <c r="H2087" s="4"/>
      <c r="I2087" s="4"/>
      <c r="J2087" s="114"/>
      <c r="K2087" s="20"/>
      <c r="L2087" s="5"/>
      <c r="M2087" s="5"/>
      <c r="N2087" s="5"/>
      <c r="O2087" s="5"/>
      <c r="P2087" s="5"/>
      <c r="Q2087" s="5"/>
      <c r="R2087" s="5"/>
      <c r="S2087" s="6"/>
      <c r="T2087" s="6"/>
      <c r="U2087" s="6"/>
      <c r="V2087" s="6"/>
      <c r="W2087" s="6"/>
      <c r="X2087" s="6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/>
      <c r="GL2087" s="4"/>
      <c r="GM2087" s="4"/>
      <c r="GN2087" s="4"/>
      <c r="GO2087" s="4"/>
      <c r="GP2087" s="4"/>
      <c r="GQ2087" s="4"/>
      <c r="GR2087" s="4"/>
      <c r="GS2087" s="4"/>
      <c r="GT2087" s="4"/>
      <c r="GU2087" s="4"/>
      <c r="GV2087" s="4"/>
      <c r="GW2087" s="4"/>
      <c r="GX2087" s="4"/>
      <c r="GY2087" s="4"/>
      <c r="GZ2087" s="4"/>
      <c r="HA2087" s="4"/>
      <c r="HB2087" s="4"/>
      <c r="HC2087" s="4"/>
      <c r="HD2087" s="4"/>
      <c r="HE2087" s="4"/>
      <c r="HF2087" s="4"/>
      <c r="HG2087" s="4"/>
      <c r="HH2087" s="4"/>
      <c r="HI2087" s="4"/>
      <c r="HJ2087" s="4"/>
      <c r="HK2087" s="4"/>
      <c r="HL2087" s="4"/>
      <c r="HM2087" s="4"/>
    </row>
    <row r="2088" spans="1:221" ht="20" customHeight="1">
      <c r="A2088" s="3"/>
      <c r="B2088" s="2"/>
      <c r="C2088" s="3"/>
      <c r="D2088" s="3"/>
      <c r="E2088" s="3"/>
      <c r="F2088" s="3"/>
      <c r="G2088" s="3"/>
      <c r="H2088" s="4"/>
      <c r="I2088" s="4"/>
      <c r="J2088" s="114"/>
      <c r="K2088" s="20"/>
      <c r="L2088" s="5"/>
      <c r="M2088" s="5"/>
      <c r="N2088" s="5"/>
      <c r="O2088" s="5"/>
      <c r="P2088" s="5"/>
      <c r="Q2088" s="5"/>
      <c r="R2088" s="5"/>
      <c r="S2088" s="6"/>
      <c r="T2088" s="6"/>
      <c r="U2088" s="6"/>
      <c r="V2088" s="6"/>
      <c r="W2088" s="6"/>
      <c r="X2088" s="6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/>
      <c r="GH2088" s="4"/>
      <c r="GI2088" s="4"/>
      <c r="GJ2088" s="4"/>
      <c r="GK2088" s="4"/>
      <c r="GL2088" s="4"/>
      <c r="GM2088" s="4"/>
      <c r="GN2088" s="4"/>
      <c r="GO2088" s="4"/>
      <c r="GP2088" s="4"/>
      <c r="GQ2088" s="4"/>
      <c r="GR2088" s="4"/>
      <c r="GS2088" s="4"/>
      <c r="GT2088" s="4"/>
      <c r="GU2088" s="4"/>
      <c r="GV2088" s="4"/>
      <c r="GW2088" s="4"/>
      <c r="GX2088" s="4"/>
      <c r="GY2088" s="4"/>
      <c r="GZ2088" s="4"/>
      <c r="HA2088" s="4"/>
      <c r="HB2088" s="4"/>
      <c r="HC2088" s="4"/>
      <c r="HD2088" s="4"/>
      <c r="HE2088" s="4"/>
      <c r="HF2088" s="4"/>
      <c r="HG2088" s="4"/>
      <c r="HH2088" s="4"/>
      <c r="HI2088" s="4"/>
      <c r="HJ2088" s="4"/>
      <c r="HK2088" s="4"/>
      <c r="HL2088" s="4"/>
      <c r="HM2088" s="4"/>
    </row>
    <row r="2089" spans="1:221" ht="20" customHeight="1">
      <c r="A2089" s="3"/>
      <c r="B2089" s="2"/>
      <c r="C2089" s="3"/>
      <c r="D2089" s="3"/>
      <c r="E2089" s="3"/>
      <c r="F2089" s="3"/>
      <c r="G2089" s="3"/>
      <c r="H2089" s="4"/>
      <c r="I2089" s="4"/>
      <c r="J2089" s="114"/>
      <c r="K2089" s="20"/>
      <c r="L2089" s="5"/>
      <c r="M2089" s="5"/>
      <c r="N2089" s="5"/>
      <c r="O2089" s="5"/>
      <c r="P2089" s="5"/>
      <c r="Q2089" s="5"/>
      <c r="R2089" s="5"/>
      <c r="S2089" s="6"/>
      <c r="T2089" s="6"/>
      <c r="U2089" s="6"/>
      <c r="V2089" s="6"/>
      <c r="W2089" s="6"/>
      <c r="X2089" s="6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/>
      <c r="GH2089" s="4"/>
      <c r="GI2089" s="4"/>
      <c r="GJ2089" s="4"/>
      <c r="GK2089" s="4"/>
      <c r="GL2089" s="4"/>
      <c r="GM2089" s="4"/>
      <c r="GN2089" s="4"/>
      <c r="GO2089" s="4"/>
      <c r="GP2089" s="4"/>
      <c r="GQ2089" s="4"/>
      <c r="GR2089" s="4"/>
      <c r="GS2089" s="4"/>
      <c r="GT2089" s="4"/>
      <c r="GU2089" s="4"/>
      <c r="GV2089" s="4"/>
      <c r="GW2089" s="4"/>
      <c r="GX2089" s="4"/>
      <c r="GY2089" s="4"/>
      <c r="GZ2089" s="4"/>
      <c r="HA2089" s="4"/>
      <c r="HB2089" s="4"/>
      <c r="HC2089" s="4"/>
      <c r="HD2089" s="4"/>
      <c r="HE2089" s="4"/>
      <c r="HF2089" s="4"/>
      <c r="HG2089" s="4"/>
      <c r="HH2089" s="4"/>
      <c r="HI2089" s="4"/>
      <c r="HJ2089" s="4"/>
      <c r="HK2089" s="4"/>
      <c r="HL2089" s="4"/>
      <c r="HM2089" s="4"/>
    </row>
    <row r="2090" spans="1:221" ht="20" customHeight="1">
      <c r="A2090" s="3"/>
      <c r="B2090" s="2"/>
      <c r="C2090" s="3"/>
      <c r="D2090" s="3"/>
      <c r="E2090" s="3"/>
      <c r="F2090" s="3"/>
      <c r="G2090" s="3"/>
      <c r="H2090" s="4"/>
      <c r="I2090" s="4"/>
      <c r="J2090" s="114"/>
      <c r="K2090" s="20"/>
      <c r="L2090" s="5"/>
      <c r="M2090" s="5"/>
      <c r="N2090" s="5"/>
      <c r="O2090" s="5"/>
      <c r="P2090" s="5"/>
      <c r="Q2090" s="5"/>
      <c r="R2090" s="5"/>
      <c r="S2090" s="6"/>
      <c r="T2090" s="6"/>
      <c r="U2090" s="6"/>
      <c r="V2090" s="6"/>
      <c r="W2090" s="6"/>
      <c r="X2090" s="6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  <c r="GI2090" s="4"/>
      <c r="GJ2090" s="4"/>
      <c r="GK2090" s="4"/>
      <c r="GL2090" s="4"/>
      <c r="GM2090" s="4"/>
      <c r="GN2090" s="4"/>
      <c r="GO2090" s="4"/>
      <c r="GP2090" s="4"/>
      <c r="GQ2090" s="4"/>
      <c r="GR2090" s="4"/>
      <c r="GS2090" s="4"/>
      <c r="GT2090" s="4"/>
      <c r="GU2090" s="4"/>
      <c r="GV2090" s="4"/>
      <c r="GW2090" s="4"/>
      <c r="GX2090" s="4"/>
      <c r="GY2090" s="4"/>
      <c r="GZ2090" s="4"/>
      <c r="HA2090" s="4"/>
      <c r="HB2090" s="4"/>
      <c r="HC2090" s="4"/>
      <c r="HD2090" s="4"/>
      <c r="HE2090" s="4"/>
      <c r="HF2090" s="4"/>
      <c r="HG2090" s="4"/>
      <c r="HH2090" s="4"/>
      <c r="HI2090" s="4"/>
      <c r="HJ2090" s="4"/>
      <c r="HK2090" s="4"/>
      <c r="HL2090" s="4"/>
      <c r="HM2090" s="4"/>
    </row>
    <row r="2091" spans="1:221" ht="20" customHeight="1">
      <c r="A2091" s="3"/>
      <c r="B2091" s="2"/>
      <c r="C2091" s="3"/>
      <c r="D2091" s="3"/>
      <c r="E2091" s="3"/>
      <c r="F2091" s="3"/>
      <c r="G2091" s="3"/>
      <c r="H2091" s="4"/>
      <c r="I2091" s="4"/>
      <c r="J2091" s="114"/>
      <c r="K2091" s="20"/>
      <c r="L2091" s="5"/>
      <c r="M2091" s="5"/>
      <c r="N2091" s="5"/>
      <c r="O2091" s="5"/>
      <c r="P2091" s="5"/>
      <c r="Q2091" s="5"/>
      <c r="R2091" s="5"/>
      <c r="S2091" s="6"/>
      <c r="T2091" s="6"/>
      <c r="U2091" s="6"/>
      <c r="V2091" s="6"/>
      <c r="W2091" s="6"/>
      <c r="X2091" s="6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4"/>
      <c r="HE2091" s="4"/>
      <c r="HF2091" s="4"/>
      <c r="HG2091" s="4"/>
      <c r="HH2091" s="4"/>
      <c r="HI2091" s="4"/>
      <c r="HJ2091" s="4"/>
      <c r="HK2091" s="4"/>
      <c r="HL2091" s="4"/>
      <c r="HM2091" s="4"/>
    </row>
    <row r="2092" spans="1:221" ht="20" customHeight="1">
      <c r="A2092" s="3"/>
      <c r="B2092" s="2"/>
      <c r="C2092" s="3"/>
      <c r="D2092" s="3"/>
      <c r="E2092" s="3"/>
      <c r="F2092" s="3"/>
      <c r="G2092" s="3"/>
      <c r="H2092" s="4"/>
      <c r="I2092" s="4"/>
      <c r="J2092" s="114"/>
      <c r="K2092" s="20"/>
      <c r="L2092" s="5"/>
      <c r="M2092" s="5"/>
      <c r="N2092" s="5"/>
      <c r="O2092" s="5"/>
      <c r="P2092" s="5"/>
      <c r="Q2092" s="5"/>
      <c r="R2092" s="5"/>
      <c r="S2092" s="6"/>
      <c r="T2092" s="6"/>
      <c r="U2092" s="6"/>
      <c r="V2092" s="6"/>
      <c r="W2092" s="6"/>
      <c r="X2092" s="6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/>
      <c r="GH2092" s="4"/>
      <c r="GI2092" s="4"/>
      <c r="GJ2092" s="4"/>
      <c r="GK2092" s="4"/>
      <c r="GL2092" s="4"/>
      <c r="GM2092" s="4"/>
      <c r="GN2092" s="4"/>
      <c r="GO2092" s="4"/>
      <c r="GP2092" s="4"/>
      <c r="GQ2092" s="4"/>
      <c r="GR2092" s="4"/>
      <c r="GS2092" s="4"/>
      <c r="GT2092" s="4"/>
      <c r="GU2092" s="4"/>
      <c r="GV2092" s="4"/>
      <c r="GW2092" s="4"/>
      <c r="GX2092" s="4"/>
      <c r="GY2092" s="4"/>
      <c r="GZ2092" s="4"/>
      <c r="HA2092" s="4"/>
      <c r="HB2092" s="4"/>
      <c r="HC2092" s="4"/>
      <c r="HD2092" s="4"/>
      <c r="HE2092" s="4"/>
      <c r="HF2092" s="4"/>
      <c r="HG2092" s="4"/>
      <c r="HH2092" s="4"/>
      <c r="HI2092" s="4"/>
      <c r="HJ2092" s="4"/>
      <c r="HK2092" s="4"/>
      <c r="HL2092" s="4"/>
      <c r="HM2092" s="4"/>
    </row>
    <row r="2093" spans="1:221" ht="20" customHeight="1">
      <c r="A2093" s="3"/>
      <c r="B2093" s="2"/>
      <c r="C2093" s="3"/>
      <c r="D2093" s="3"/>
      <c r="E2093" s="3"/>
      <c r="F2093" s="3"/>
      <c r="G2093" s="3"/>
      <c r="H2093" s="4"/>
      <c r="I2093" s="4"/>
      <c r="J2093" s="114"/>
      <c r="K2093" s="20"/>
      <c r="L2093" s="5"/>
      <c r="M2093" s="5"/>
      <c r="N2093" s="5"/>
      <c r="O2093" s="5"/>
      <c r="P2093" s="5"/>
      <c r="Q2093" s="5"/>
      <c r="R2093" s="5"/>
      <c r="S2093" s="6"/>
      <c r="T2093" s="6"/>
      <c r="U2093" s="6"/>
      <c r="V2093" s="6"/>
      <c r="W2093" s="6"/>
      <c r="X2093" s="6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/>
      <c r="GH2093" s="4"/>
      <c r="GI2093" s="4"/>
      <c r="GJ2093" s="4"/>
      <c r="GK2093" s="4"/>
      <c r="GL2093" s="4"/>
      <c r="GM2093" s="4"/>
      <c r="GN2093" s="4"/>
      <c r="GO2093" s="4"/>
      <c r="GP2093" s="4"/>
      <c r="GQ2093" s="4"/>
      <c r="GR2093" s="4"/>
      <c r="GS2093" s="4"/>
      <c r="GT2093" s="4"/>
      <c r="GU2093" s="4"/>
      <c r="GV2093" s="4"/>
      <c r="GW2093" s="4"/>
      <c r="GX2093" s="4"/>
      <c r="GY2093" s="4"/>
      <c r="GZ2093" s="4"/>
      <c r="HA2093" s="4"/>
      <c r="HB2093" s="4"/>
      <c r="HC2093" s="4"/>
      <c r="HD2093" s="4"/>
      <c r="HE2093" s="4"/>
      <c r="HF2093" s="4"/>
      <c r="HG2093" s="4"/>
      <c r="HH2093" s="4"/>
      <c r="HI2093" s="4"/>
      <c r="HJ2093" s="4"/>
      <c r="HK2093" s="4"/>
      <c r="HL2093" s="4"/>
      <c r="HM2093" s="4"/>
    </row>
    <row r="2094" spans="1:221" ht="20" customHeight="1">
      <c r="A2094" s="3"/>
      <c r="B2094" s="2"/>
      <c r="C2094" s="3"/>
      <c r="D2094" s="3"/>
      <c r="E2094" s="3"/>
      <c r="F2094" s="3"/>
      <c r="G2094" s="3"/>
      <c r="H2094" s="4"/>
      <c r="I2094" s="4"/>
      <c r="J2094" s="114"/>
      <c r="K2094" s="20"/>
      <c r="L2094" s="5"/>
      <c r="M2094" s="5"/>
      <c r="N2094" s="5"/>
      <c r="O2094" s="5"/>
      <c r="P2094" s="5"/>
      <c r="Q2094" s="5"/>
      <c r="R2094" s="5"/>
      <c r="S2094" s="6"/>
      <c r="T2094" s="6"/>
      <c r="U2094" s="6"/>
      <c r="V2094" s="6"/>
      <c r="W2094" s="6"/>
      <c r="X2094" s="6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  <c r="GL2094" s="4"/>
      <c r="GM2094" s="4"/>
      <c r="GN2094" s="4"/>
      <c r="GO2094" s="4"/>
      <c r="GP2094" s="4"/>
      <c r="GQ2094" s="4"/>
      <c r="GR2094" s="4"/>
      <c r="GS2094" s="4"/>
      <c r="GT2094" s="4"/>
      <c r="GU2094" s="4"/>
      <c r="GV2094" s="4"/>
      <c r="GW2094" s="4"/>
      <c r="GX2094" s="4"/>
      <c r="GY2094" s="4"/>
      <c r="GZ2094" s="4"/>
      <c r="HA2094" s="4"/>
      <c r="HB2094" s="4"/>
      <c r="HC2094" s="4"/>
      <c r="HD2094" s="4"/>
      <c r="HE2094" s="4"/>
      <c r="HF2094" s="4"/>
      <c r="HG2094" s="4"/>
      <c r="HH2094" s="4"/>
      <c r="HI2094" s="4"/>
      <c r="HJ2094" s="4"/>
      <c r="HK2094" s="4"/>
      <c r="HL2094" s="4"/>
      <c r="HM2094" s="4"/>
    </row>
    <row r="2095" spans="1:221" ht="20" customHeight="1">
      <c r="A2095" s="3"/>
      <c r="B2095" s="2"/>
      <c r="C2095" s="3"/>
      <c r="D2095" s="3"/>
      <c r="E2095" s="3"/>
      <c r="F2095" s="3"/>
      <c r="G2095" s="3"/>
      <c r="H2095" s="4"/>
      <c r="I2095" s="4"/>
      <c r="J2095" s="114"/>
      <c r="K2095" s="20"/>
      <c r="L2095" s="5"/>
      <c r="M2095" s="5"/>
      <c r="N2095" s="5"/>
      <c r="O2095" s="5"/>
      <c r="P2095" s="5"/>
      <c r="Q2095" s="5"/>
      <c r="R2095" s="5"/>
      <c r="S2095" s="6"/>
      <c r="T2095" s="6"/>
      <c r="U2095" s="6"/>
      <c r="V2095" s="6"/>
      <c r="W2095" s="6"/>
      <c r="X2095" s="6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  <c r="GI2095" s="4"/>
      <c r="GJ2095" s="4"/>
      <c r="GK2095" s="4"/>
      <c r="GL2095" s="4"/>
      <c r="GM2095" s="4"/>
      <c r="GN2095" s="4"/>
      <c r="GO2095" s="4"/>
      <c r="GP2095" s="4"/>
      <c r="GQ2095" s="4"/>
      <c r="GR2095" s="4"/>
      <c r="GS2095" s="4"/>
      <c r="GT2095" s="4"/>
      <c r="GU2095" s="4"/>
      <c r="GV2095" s="4"/>
      <c r="GW2095" s="4"/>
      <c r="GX2095" s="4"/>
      <c r="GY2095" s="4"/>
      <c r="GZ2095" s="4"/>
      <c r="HA2095" s="4"/>
      <c r="HB2095" s="4"/>
      <c r="HC2095" s="4"/>
      <c r="HD2095" s="4"/>
      <c r="HE2095" s="4"/>
      <c r="HF2095" s="4"/>
      <c r="HG2095" s="4"/>
      <c r="HH2095" s="4"/>
      <c r="HI2095" s="4"/>
      <c r="HJ2095" s="4"/>
      <c r="HK2095" s="4"/>
      <c r="HL2095" s="4"/>
      <c r="HM2095" s="4"/>
    </row>
    <row r="2096" spans="1:221" ht="20" customHeight="1">
      <c r="A2096" s="3"/>
      <c r="B2096" s="2"/>
      <c r="C2096" s="3"/>
      <c r="D2096" s="3"/>
      <c r="E2096" s="3"/>
      <c r="F2096" s="3"/>
      <c r="G2096" s="3"/>
      <c r="H2096" s="4"/>
      <c r="I2096" s="4"/>
      <c r="J2096" s="114"/>
      <c r="K2096" s="20"/>
      <c r="L2096" s="5"/>
      <c r="M2096" s="5"/>
      <c r="N2096" s="5"/>
      <c r="O2096" s="5"/>
      <c r="P2096" s="5"/>
      <c r="Q2096" s="5"/>
      <c r="R2096" s="5"/>
      <c r="S2096" s="6"/>
      <c r="T2096" s="6"/>
      <c r="U2096" s="6"/>
      <c r="V2096" s="6"/>
      <c r="W2096" s="6"/>
      <c r="X2096" s="6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  <c r="GL2096" s="4"/>
      <c r="GM2096" s="4"/>
      <c r="GN2096" s="4"/>
      <c r="GO2096" s="4"/>
      <c r="GP2096" s="4"/>
      <c r="GQ2096" s="4"/>
      <c r="GR2096" s="4"/>
      <c r="GS2096" s="4"/>
      <c r="GT2096" s="4"/>
      <c r="GU2096" s="4"/>
      <c r="GV2096" s="4"/>
      <c r="GW2096" s="4"/>
      <c r="GX2096" s="4"/>
      <c r="GY2096" s="4"/>
      <c r="GZ2096" s="4"/>
      <c r="HA2096" s="4"/>
      <c r="HB2096" s="4"/>
      <c r="HC2096" s="4"/>
      <c r="HD2096" s="4"/>
      <c r="HE2096" s="4"/>
      <c r="HF2096" s="4"/>
      <c r="HG2096" s="4"/>
      <c r="HH2096" s="4"/>
      <c r="HI2096" s="4"/>
      <c r="HJ2096" s="4"/>
      <c r="HK2096" s="4"/>
      <c r="HL2096" s="4"/>
      <c r="HM2096" s="4"/>
    </row>
    <row r="2097" spans="1:221" ht="20" customHeight="1">
      <c r="A2097" s="3"/>
      <c r="B2097" s="2"/>
      <c r="C2097" s="3"/>
      <c r="D2097" s="3"/>
      <c r="E2097" s="3"/>
      <c r="F2097" s="3"/>
      <c r="G2097" s="3"/>
      <c r="H2097" s="4"/>
      <c r="I2097" s="4"/>
      <c r="J2097" s="114"/>
      <c r="K2097" s="20"/>
      <c r="L2097" s="5"/>
      <c r="M2097" s="5"/>
      <c r="N2097" s="5"/>
      <c r="O2097" s="5"/>
      <c r="P2097" s="5"/>
      <c r="Q2097" s="5"/>
      <c r="R2097" s="5"/>
      <c r="S2097" s="6"/>
      <c r="T2097" s="6"/>
      <c r="U2097" s="6"/>
      <c r="V2097" s="6"/>
      <c r="W2097" s="6"/>
      <c r="X2097" s="6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  <c r="GL2097" s="4"/>
      <c r="GM2097" s="4"/>
      <c r="GN2097" s="4"/>
      <c r="GO2097" s="4"/>
      <c r="GP2097" s="4"/>
      <c r="GQ2097" s="4"/>
      <c r="GR2097" s="4"/>
      <c r="GS2097" s="4"/>
      <c r="GT2097" s="4"/>
      <c r="GU2097" s="4"/>
      <c r="GV2097" s="4"/>
      <c r="GW2097" s="4"/>
      <c r="GX2097" s="4"/>
      <c r="GY2097" s="4"/>
      <c r="GZ2097" s="4"/>
      <c r="HA2097" s="4"/>
      <c r="HB2097" s="4"/>
      <c r="HC2097" s="4"/>
      <c r="HD2097" s="4"/>
      <c r="HE2097" s="4"/>
      <c r="HF2097" s="4"/>
      <c r="HG2097" s="4"/>
      <c r="HH2097" s="4"/>
      <c r="HI2097" s="4"/>
      <c r="HJ2097" s="4"/>
      <c r="HK2097" s="4"/>
      <c r="HL2097" s="4"/>
      <c r="HM2097" s="4"/>
    </row>
    <row r="2098" spans="1:221" ht="20" customHeight="1">
      <c r="A2098" s="3"/>
      <c r="B2098" s="2"/>
      <c r="C2098" s="3"/>
      <c r="D2098" s="3"/>
      <c r="E2098" s="3"/>
      <c r="F2098" s="3"/>
      <c r="G2098" s="3"/>
      <c r="H2098" s="4"/>
      <c r="I2098" s="4"/>
      <c r="J2098" s="114"/>
      <c r="K2098" s="20"/>
      <c r="L2098" s="5"/>
      <c r="M2098" s="5"/>
      <c r="N2098" s="5"/>
      <c r="O2098" s="5"/>
      <c r="P2098" s="5"/>
      <c r="Q2098" s="5"/>
      <c r="R2098" s="5"/>
      <c r="S2098" s="6"/>
      <c r="T2098" s="6"/>
      <c r="U2098" s="6"/>
      <c r="V2098" s="6"/>
      <c r="W2098" s="6"/>
      <c r="X2098" s="6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  <c r="GL2098" s="4"/>
      <c r="GM2098" s="4"/>
      <c r="GN2098" s="4"/>
      <c r="GO2098" s="4"/>
      <c r="GP2098" s="4"/>
      <c r="GQ2098" s="4"/>
      <c r="GR2098" s="4"/>
      <c r="GS2098" s="4"/>
      <c r="GT2098" s="4"/>
      <c r="GU2098" s="4"/>
      <c r="GV2098" s="4"/>
      <c r="GW2098" s="4"/>
      <c r="GX2098" s="4"/>
      <c r="GY2098" s="4"/>
      <c r="GZ2098" s="4"/>
      <c r="HA2098" s="4"/>
      <c r="HB2098" s="4"/>
      <c r="HC2098" s="4"/>
      <c r="HD2098" s="4"/>
      <c r="HE2098" s="4"/>
      <c r="HF2098" s="4"/>
      <c r="HG2098" s="4"/>
      <c r="HH2098" s="4"/>
      <c r="HI2098" s="4"/>
      <c r="HJ2098" s="4"/>
      <c r="HK2098" s="4"/>
      <c r="HL2098" s="4"/>
      <c r="HM2098" s="4"/>
    </row>
    <row r="2099" spans="1:221" ht="20" customHeight="1">
      <c r="A2099" s="3"/>
      <c r="B2099" s="2"/>
      <c r="C2099" s="3"/>
      <c r="D2099" s="3"/>
      <c r="E2099" s="3"/>
      <c r="F2099" s="3"/>
      <c r="G2099" s="3"/>
      <c r="H2099" s="4"/>
      <c r="I2099" s="4"/>
      <c r="J2099" s="114"/>
      <c r="K2099" s="20"/>
      <c r="L2099" s="5"/>
      <c r="M2099" s="5"/>
      <c r="N2099" s="5"/>
      <c r="O2099" s="5"/>
      <c r="P2099" s="5"/>
      <c r="Q2099" s="5"/>
      <c r="R2099" s="5"/>
      <c r="S2099" s="6"/>
      <c r="T2099" s="6"/>
      <c r="U2099" s="6"/>
      <c r="V2099" s="6"/>
      <c r="W2099" s="6"/>
      <c r="X2099" s="6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/>
      <c r="GL2099" s="4"/>
      <c r="GM2099" s="4"/>
      <c r="GN2099" s="4"/>
      <c r="GO2099" s="4"/>
      <c r="GP2099" s="4"/>
      <c r="GQ2099" s="4"/>
      <c r="GR2099" s="4"/>
      <c r="GS2099" s="4"/>
      <c r="GT2099" s="4"/>
      <c r="GU2099" s="4"/>
      <c r="GV2099" s="4"/>
      <c r="GW2099" s="4"/>
      <c r="GX2099" s="4"/>
      <c r="GY2099" s="4"/>
      <c r="GZ2099" s="4"/>
      <c r="HA2099" s="4"/>
      <c r="HB2099" s="4"/>
      <c r="HC2099" s="4"/>
      <c r="HD2099" s="4"/>
      <c r="HE2099" s="4"/>
      <c r="HF2099" s="4"/>
      <c r="HG2099" s="4"/>
      <c r="HH2099" s="4"/>
      <c r="HI2099" s="4"/>
      <c r="HJ2099" s="4"/>
      <c r="HK2099" s="4"/>
      <c r="HL2099" s="4"/>
      <c r="HM2099" s="4"/>
    </row>
    <row r="2100" spans="1:221" ht="20" customHeight="1">
      <c r="A2100" s="3"/>
      <c r="B2100" s="2"/>
      <c r="C2100" s="3"/>
      <c r="D2100" s="3"/>
      <c r="E2100" s="3"/>
      <c r="F2100" s="3"/>
      <c r="G2100" s="3"/>
      <c r="H2100" s="4"/>
      <c r="I2100" s="4"/>
      <c r="J2100" s="114"/>
      <c r="K2100" s="20"/>
      <c r="L2100" s="5"/>
      <c r="M2100" s="5"/>
      <c r="N2100" s="5"/>
      <c r="O2100" s="5"/>
      <c r="P2100" s="5"/>
      <c r="Q2100" s="5"/>
      <c r="R2100" s="5"/>
      <c r="S2100" s="6"/>
      <c r="T2100" s="6"/>
      <c r="U2100" s="6"/>
      <c r="V2100" s="6"/>
      <c r="W2100" s="6"/>
      <c r="X2100" s="6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  <c r="GI2100" s="4"/>
      <c r="GJ2100" s="4"/>
      <c r="GK2100" s="4"/>
      <c r="GL2100" s="4"/>
      <c r="GM2100" s="4"/>
      <c r="GN2100" s="4"/>
      <c r="GO2100" s="4"/>
      <c r="GP2100" s="4"/>
      <c r="GQ2100" s="4"/>
      <c r="GR2100" s="4"/>
      <c r="GS2100" s="4"/>
      <c r="GT2100" s="4"/>
      <c r="GU2100" s="4"/>
      <c r="GV2100" s="4"/>
      <c r="GW2100" s="4"/>
      <c r="GX2100" s="4"/>
      <c r="GY2100" s="4"/>
      <c r="GZ2100" s="4"/>
      <c r="HA2100" s="4"/>
      <c r="HB2100" s="4"/>
      <c r="HC2100" s="4"/>
      <c r="HD2100" s="4"/>
      <c r="HE2100" s="4"/>
      <c r="HF2100" s="4"/>
      <c r="HG2100" s="4"/>
      <c r="HH2100" s="4"/>
      <c r="HI2100" s="4"/>
      <c r="HJ2100" s="4"/>
      <c r="HK2100" s="4"/>
      <c r="HL2100" s="4"/>
      <c r="HM2100" s="4"/>
    </row>
    <row r="2101" spans="1:221" ht="20" customHeight="1">
      <c r="A2101" s="3"/>
      <c r="B2101" s="2"/>
      <c r="C2101" s="3"/>
      <c r="D2101" s="3"/>
      <c r="E2101" s="3"/>
      <c r="F2101" s="3"/>
      <c r="G2101" s="3"/>
      <c r="H2101" s="4"/>
      <c r="I2101" s="4"/>
      <c r="J2101" s="114"/>
      <c r="K2101" s="20"/>
      <c r="L2101" s="5"/>
      <c r="M2101" s="5"/>
      <c r="N2101" s="5"/>
      <c r="O2101" s="5"/>
      <c r="P2101" s="5"/>
      <c r="Q2101" s="5"/>
      <c r="R2101" s="5"/>
      <c r="S2101" s="6"/>
      <c r="T2101" s="6"/>
      <c r="U2101" s="6"/>
      <c r="V2101" s="6"/>
      <c r="W2101" s="6"/>
      <c r="X2101" s="6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  <c r="GL2101" s="4"/>
      <c r="GM2101" s="4"/>
      <c r="GN2101" s="4"/>
      <c r="GO2101" s="4"/>
      <c r="GP2101" s="4"/>
      <c r="GQ2101" s="4"/>
      <c r="GR2101" s="4"/>
      <c r="GS2101" s="4"/>
      <c r="GT2101" s="4"/>
      <c r="GU2101" s="4"/>
      <c r="GV2101" s="4"/>
      <c r="GW2101" s="4"/>
      <c r="GX2101" s="4"/>
      <c r="GY2101" s="4"/>
      <c r="GZ2101" s="4"/>
      <c r="HA2101" s="4"/>
      <c r="HB2101" s="4"/>
      <c r="HC2101" s="4"/>
      <c r="HD2101" s="4"/>
      <c r="HE2101" s="4"/>
      <c r="HF2101" s="4"/>
      <c r="HG2101" s="4"/>
      <c r="HH2101" s="4"/>
      <c r="HI2101" s="4"/>
      <c r="HJ2101" s="4"/>
      <c r="HK2101" s="4"/>
      <c r="HL2101" s="4"/>
      <c r="HM2101" s="4"/>
    </row>
    <row r="2102" spans="1:221" ht="20" customHeight="1">
      <c r="A2102" s="3"/>
      <c r="B2102" s="2"/>
      <c r="C2102" s="3"/>
      <c r="D2102" s="3"/>
      <c r="E2102" s="3"/>
      <c r="F2102" s="3"/>
      <c r="G2102" s="3"/>
      <c r="H2102" s="4"/>
      <c r="I2102" s="4"/>
      <c r="J2102" s="114"/>
      <c r="K2102" s="20"/>
      <c r="L2102" s="5"/>
      <c r="M2102" s="5"/>
      <c r="N2102" s="5"/>
      <c r="O2102" s="5"/>
      <c r="P2102" s="5"/>
      <c r="Q2102" s="5"/>
      <c r="R2102" s="5"/>
      <c r="S2102" s="6"/>
      <c r="T2102" s="6"/>
      <c r="U2102" s="6"/>
      <c r="V2102" s="6"/>
      <c r="W2102" s="6"/>
      <c r="X2102" s="6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  <c r="GI2102" s="4"/>
      <c r="GJ2102" s="4"/>
      <c r="GK2102" s="4"/>
      <c r="GL2102" s="4"/>
      <c r="GM2102" s="4"/>
      <c r="GN2102" s="4"/>
      <c r="GO2102" s="4"/>
      <c r="GP2102" s="4"/>
      <c r="GQ2102" s="4"/>
      <c r="GR2102" s="4"/>
      <c r="GS2102" s="4"/>
      <c r="GT2102" s="4"/>
      <c r="GU2102" s="4"/>
      <c r="GV2102" s="4"/>
      <c r="GW2102" s="4"/>
      <c r="GX2102" s="4"/>
      <c r="GY2102" s="4"/>
      <c r="GZ2102" s="4"/>
      <c r="HA2102" s="4"/>
      <c r="HB2102" s="4"/>
      <c r="HC2102" s="4"/>
      <c r="HD2102" s="4"/>
      <c r="HE2102" s="4"/>
      <c r="HF2102" s="4"/>
      <c r="HG2102" s="4"/>
      <c r="HH2102" s="4"/>
      <c r="HI2102" s="4"/>
      <c r="HJ2102" s="4"/>
      <c r="HK2102" s="4"/>
      <c r="HL2102" s="4"/>
      <c r="HM2102" s="4"/>
    </row>
    <row r="2103" spans="1:221" ht="20" customHeight="1">
      <c r="A2103" s="3"/>
      <c r="B2103" s="2"/>
      <c r="C2103" s="3"/>
      <c r="D2103" s="3"/>
      <c r="E2103" s="3"/>
      <c r="F2103" s="3"/>
      <c r="G2103" s="3"/>
      <c r="H2103" s="4"/>
      <c r="I2103" s="4"/>
      <c r="J2103" s="114"/>
      <c r="K2103" s="20"/>
      <c r="L2103" s="5"/>
      <c r="M2103" s="5"/>
      <c r="N2103" s="5"/>
      <c r="O2103" s="5"/>
      <c r="P2103" s="5"/>
      <c r="Q2103" s="5"/>
      <c r="R2103" s="5"/>
      <c r="S2103" s="6"/>
      <c r="T2103" s="6"/>
      <c r="U2103" s="6"/>
      <c r="V2103" s="6"/>
      <c r="W2103" s="6"/>
      <c r="X2103" s="6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  <c r="GL2103" s="4"/>
      <c r="GM2103" s="4"/>
      <c r="GN2103" s="4"/>
      <c r="GO2103" s="4"/>
      <c r="GP2103" s="4"/>
      <c r="GQ2103" s="4"/>
      <c r="GR2103" s="4"/>
      <c r="GS2103" s="4"/>
      <c r="GT2103" s="4"/>
      <c r="GU2103" s="4"/>
      <c r="GV2103" s="4"/>
      <c r="GW2103" s="4"/>
      <c r="GX2103" s="4"/>
      <c r="GY2103" s="4"/>
      <c r="GZ2103" s="4"/>
      <c r="HA2103" s="4"/>
      <c r="HB2103" s="4"/>
      <c r="HC2103" s="4"/>
      <c r="HD2103" s="4"/>
      <c r="HE2103" s="4"/>
      <c r="HF2103" s="4"/>
      <c r="HG2103" s="4"/>
      <c r="HH2103" s="4"/>
      <c r="HI2103" s="4"/>
      <c r="HJ2103" s="4"/>
      <c r="HK2103" s="4"/>
      <c r="HL2103" s="4"/>
      <c r="HM2103" s="4"/>
    </row>
    <row r="2104" spans="1:221" ht="20" customHeight="1">
      <c r="A2104" s="3"/>
      <c r="B2104" s="2"/>
      <c r="C2104" s="3"/>
      <c r="D2104" s="3"/>
      <c r="E2104" s="3"/>
      <c r="F2104" s="3"/>
      <c r="G2104" s="3"/>
      <c r="H2104" s="4"/>
      <c r="I2104" s="4"/>
      <c r="J2104" s="114"/>
      <c r="K2104" s="20"/>
      <c r="L2104" s="5"/>
      <c r="M2104" s="5"/>
      <c r="N2104" s="5"/>
      <c r="O2104" s="5"/>
      <c r="P2104" s="5"/>
      <c r="Q2104" s="5"/>
      <c r="R2104" s="5"/>
      <c r="S2104" s="6"/>
      <c r="T2104" s="6"/>
      <c r="U2104" s="6"/>
      <c r="V2104" s="6"/>
      <c r="W2104" s="6"/>
      <c r="X2104" s="6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  <c r="GL2104" s="4"/>
      <c r="GM2104" s="4"/>
      <c r="GN2104" s="4"/>
      <c r="GO2104" s="4"/>
      <c r="GP2104" s="4"/>
      <c r="GQ2104" s="4"/>
      <c r="GR2104" s="4"/>
      <c r="GS2104" s="4"/>
      <c r="GT2104" s="4"/>
      <c r="GU2104" s="4"/>
      <c r="GV2104" s="4"/>
      <c r="GW2104" s="4"/>
      <c r="GX2104" s="4"/>
      <c r="GY2104" s="4"/>
      <c r="GZ2104" s="4"/>
      <c r="HA2104" s="4"/>
      <c r="HB2104" s="4"/>
      <c r="HC2104" s="4"/>
      <c r="HD2104" s="4"/>
      <c r="HE2104" s="4"/>
      <c r="HF2104" s="4"/>
      <c r="HG2104" s="4"/>
      <c r="HH2104" s="4"/>
      <c r="HI2104" s="4"/>
      <c r="HJ2104" s="4"/>
      <c r="HK2104" s="4"/>
      <c r="HL2104" s="4"/>
      <c r="HM2104" s="4"/>
    </row>
    <row r="2105" spans="1:221" ht="20" customHeight="1">
      <c r="A2105" s="3"/>
      <c r="B2105" s="2"/>
      <c r="C2105" s="3"/>
      <c r="D2105" s="3"/>
      <c r="E2105" s="3"/>
      <c r="F2105" s="3"/>
      <c r="G2105" s="3"/>
      <c r="H2105" s="4"/>
      <c r="I2105" s="4"/>
      <c r="J2105" s="114"/>
      <c r="K2105" s="20"/>
      <c r="L2105" s="5"/>
      <c r="M2105" s="5"/>
      <c r="N2105" s="5"/>
      <c r="O2105" s="5"/>
      <c r="P2105" s="5"/>
      <c r="Q2105" s="5"/>
      <c r="R2105" s="5"/>
      <c r="S2105" s="6"/>
      <c r="T2105" s="6"/>
      <c r="U2105" s="6"/>
      <c r="V2105" s="6"/>
      <c r="W2105" s="6"/>
      <c r="X2105" s="6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  <c r="GI2105" s="4"/>
      <c r="GJ2105" s="4"/>
      <c r="GK2105" s="4"/>
      <c r="GL2105" s="4"/>
      <c r="GM2105" s="4"/>
      <c r="GN2105" s="4"/>
      <c r="GO2105" s="4"/>
      <c r="GP2105" s="4"/>
      <c r="GQ2105" s="4"/>
      <c r="GR2105" s="4"/>
      <c r="GS2105" s="4"/>
      <c r="GT2105" s="4"/>
      <c r="GU2105" s="4"/>
      <c r="GV2105" s="4"/>
      <c r="GW2105" s="4"/>
      <c r="GX2105" s="4"/>
      <c r="GY2105" s="4"/>
      <c r="GZ2105" s="4"/>
      <c r="HA2105" s="4"/>
      <c r="HB2105" s="4"/>
      <c r="HC2105" s="4"/>
      <c r="HD2105" s="4"/>
      <c r="HE2105" s="4"/>
      <c r="HF2105" s="4"/>
      <c r="HG2105" s="4"/>
      <c r="HH2105" s="4"/>
      <c r="HI2105" s="4"/>
      <c r="HJ2105" s="4"/>
      <c r="HK2105" s="4"/>
      <c r="HL2105" s="4"/>
      <c r="HM2105" s="4"/>
    </row>
    <row r="2106" spans="1:221" ht="20" customHeight="1">
      <c r="A2106" s="3"/>
      <c r="B2106" s="2"/>
      <c r="C2106" s="3"/>
      <c r="D2106" s="3"/>
      <c r="E2106" s="3"/>
      <c r="F2106" s="3"/>
      <c r="G2106" s="3"/>
      <c r="H2106" s="4"/>
      <c r="I2106" s="4"/>
      <c r="J2106" s="114"/>
      <c r="K2106" s="20"/>
      <c r="L2106" s="5"/>
      <c r="M2106" s="5"/>
      <c r="N2106" s="5"/>
      <c r="O2106" s="5"/>
      <c r="P2106" s="5"/>
      <c r="Q2106" s="5"/>
      <c r="R2106" s="5"/>
      <c r="S2106" s="6"/>
      <c r="T2106" s="6"/>
      <c r="U2106" s="6"/>
      <c r="V2106" s="6"/>
      <c r="W2106" s="6"/>
      <c r="X2106" s="6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  <c r="GI2106" s="4"/>
      <c r="GJ2106" s="4"/>
      <c r="GK2106" s="4"/>
      <c r="GL2106" s="4"/>
      <c r="GM2106" s="4"/>
      <c r="GN2106" s="4"/>
      <c r="GO2106" s="4"/>
      <c r="GP2106" s="4"/>
      <c r="GQ2106" s="4"/>
      <c r="GR2106" s="4"/>
      <c r="GS2106" s="4"/>
      <c r="GT2106" s="4"/>
      <c r="GU2106" s="4"/>
      <c r="GV2106" s="4"/>
      <c r="GW2106" s="4"/>
      <c r="GX2106" s="4"/>
      <c r="GY2106" s="4"/>
      <c r="GZ2106" s="4"/>
      <c r="HA2106" s="4"/>
      <c r="HB2106" s="4"/>
      <c r="HC2106" s="4"/>
      <c r="HD2106" s="4"/>
      <c r="HE2106" s="4"/>
      <c r="HF2106" s="4"/>
      <c r="HG2106" s="4"/>
      <c r="HH2106" s="4"/>
      <c r="HI2106" s="4"/>
      <c r="HJ2106" s="4"/>
      <c r="HK2106" s="4"/>
      <c r="HL2106" s="4"/>
      <c r="HM2106" s="4"/>
    </row>
    <row r="2107" spans="1:221" ht="20" customHeight="1">
      <c r="A2107" s="3"/>
      <c r="B2107" s="2"/>
      <c r="C2107" s="3"/>
      <c r="D2107" s="3"/>
      <c r="E2107" s="3"/>
      <c r="F2107" s="3"/>
      <c r="G2107" s="3"/>
      <c r="H2107" s="4"/>
      <c r="I2107" s="4"/>
      <c r="J2107" s="114"/>
      <c r="K2107" s="20"/>
      <c r="L2107" s="5"/>
      <c r="M2107" s="5"/>
      <c r="N2107" s="5"/>
      <c r="O2107" s="5"/>
      <c r="P2107" s="5"/>
      <c r="Q2107" s="5"/>
      <c r="R2107" s="5"/>
      <c r="S2107" s="6"/>
      <c r="T2107" s="6"/>
      <c r="U2107" s="6"/>
      <c r="V2107" s="6"/>
      <c r="W2107" s="6"/>
      <c r="X2107" s="6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  <c r="GL2107" s="4"/>
      <c r="GM2107" s="4"/>
      <c r="GN2107" s="4"/>
      <c r="GO2107" s="4"/>
      <c r="GP2107" s="4"/>
      <c r="GQ2107" s="4"/>
      <c r="GR2107" s="4"/>
      <c r="GS2107" s="4"/>
      <c r="GT2107" s="4"/>
      <c r="GU2107" s="4"/>
      <c r="GV2107" s="4"/>
      <c r="GW2107" s="4"/>
      <c r="GX2107" s="4"/>
      <c r="GY2107" s="4"/>
      <c r="GZ2107" s="4"/>
      <c r="HA2107" s="4"/>
      <c r="HB2107" s="4"/>
      <c r="HC2107" s="4"/>
      <c r="HD2107" s="4"/>
      <c r="HE2107" s="4"/>
      <c r="HF2107" s="4"/>
      <c r="HG2107" s="4"/>
      <c r="HH2107" s="4"/>
      <c r="HI2107" s="4"/>
      <c r="HJ2107" s="4"/>
      <c r="HK2107" s="4"/>
      <c r="HL2107" s="4"/>
      <c r="HM2107" s="4"/>
    </row>
    <row r="2108" spans="1:221" ht="20" customHeight="1">
      <c r="A2108" s="3"/>
      <c r="B2108" s="2"/>
      <c r="C2108" s="3"/>
      <c r="D2108" s="3"/>
      <c r="E2108" s="3"/>
      <c r="F2108" s="3"/>
      <c r="G2108" s="3"/>
      <c r="H2108" s="4"/>
      <c r="I2108" s="4"/>
      <c r="J2108" s="114"/>
      <c r="K2108" s="20"/>
      <c r="L2108" s="5"/>
      <c r="M2108" s="5"/>
      <c r="N2108" s="5"/>
      <c r="O2108" s="5"/>
      <c r="P2108" s="5"/>
      <c r="Q2108" s="5"/>
      <c r="R2108" s="5"/>
      <c r="S2108" s="6"/>
      <c r="T2108" s="6"/>
      <c r="U2108" s="6"/>
      <c r="V2108" s="6"/>
      <c r="W2108" s="6"/>
      <c r="X2108" s="6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  <c r="GI2108" s="4"/>
      <c r="GJ2108" s="4"/>
      <c r="GK2108" s="4"/>
      <c r="GL2108" s="4"/>
      <c r="GM2108" s="4"/>
      <c r="GN2108" s="4"/>
      <c r="GO2108" s="4"/>
      <c r="GP2108" s="4"/>
      <c r="GQ2108" s="4"/>
      <c r="GR2108" s="4"/>
      <c r="GS2108" s="4"/>
      <c r="GT2108" s="4"/>
      <c r="GU2108" s="4"/>
      <c r="GV2108" s="4"/>
      <c r="GW2108" s="4"/>
      <c r="GX2108" s="4"/>
      <c r="GY2108" s="4"/>
      <c r="GZ2108" s="4"/>
      <c r="HA2108" s="4"/>
      <c r="HB2108" s="4"/>
      <c r="HC2108" s="4"/>
      <c r="HD2108" s="4"/>
      <c r="HE2108" s="4"/>
      <c r="HF2108" s="4"/>
      <c r="HG2108" s="4"/>
      <c r="HH2108" s="4"/>
      <c r="HI2108" s="4"/>
      <c r="HJ2108" s="4"/>
      <c r="HK2108" s="4"/>
      <c r="HL2108" s="4"/>
      <c r="HM2108" s="4"/>
    </row>
    <row r="2109" spans="1:221" ht="20" customHeight="1">
      <c r="A2109" s="3"/>
      <c r="B2109" s="2"/>
      <c r="C2109" s="3"/>
      <c r="D2109" s="3"/>
      <c r="E2109" s="3"/>
      <c r="F2109" s="3"/>
      <c r="G2109" s="3"/>
      <c r="H2109" s="4"/>
      <c r="I2109" s="4"/>
      <c r="J2109" s="114"/>
      <c r="K2109" s="20"/>
      <c r="L2109" s="5"/>
      <c r="M2109" s="5"/>
      <c r="N2109" s="5"/>
      <c r="O2109" s="5"/>
      <c r="P2109" s="5"/>
      <c r="Q2109" s="5"/>
      <c r="R2109" s="5"/>
      <c r="S2109" s="6"/>
      <c r="T2109" s="6"/>
      <c r="U2109" s="6"/>
      <c r="V2109" s="6"/>
      <c r="W2109" s="6"/>
      <c r="X2109" s="6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/>
      <c r="GH2109" s="4"/>
      <c r="GI2109" s="4"/>
      <c r="GJ2109" s="4"/>
      <c r="GK2109" s="4"/>
      <c r="GL2109" s="4"/>
      <c r="GM2109" s="4"/>
      <c r="GN2109" s="4"/>
      <c r="GO2109" s="4"/>
      <c r="GP2109" s="4"/>
      <c r="GQ2109" s="4"/>
      <c r="GR2109" s="4"/>
      <c r="GS2109" s="4"/>
      <c r="GT2109" s="4"/>
      <c r="GU2109" s="4"/>
      <c r="GV2109" s="4"/>
      <c r="GW2109" s="4"/>
      <c r="GX2109" s="4"/>
      <c r="GY2109" s="4"/>
      <c r="GZ2109" s="4"/>
      <c r="HA2109" s="4"/>
      <c r="HB2109" s="4"/>
      <c r="HC2109" s="4"/>
      <c r="HD2109" s="4"/>
      <c r="HE2109" s="4"/>
      <c r="HF2109" s="4"/>
      <c r="HG2109" s="4"/>
      <c r="HH2109" s="4"/>
      <c r="HI2109" s="4"/>
      <c r="HJ2109" s="4"/>
      <c r="HK2109" s="4"/>
      <c r="HL2109" s="4"/>
      <c r="HM2109" s="4"/>
    </row>
    <row r="2110" spans="1:221" ht="20" customHeight="1">
      <c r="A2110" s="3"/>
      <c r="B2110" s="2"/>
      <c r="C2110" s="3"/>
      <c r="D2110" s="3"/>
      <c r="E2110" s="3"/>
      <c r="F2110" s="3"/>
      <c r="G2110" s="3"/>
      <c r="H2110" s="4"/>
      <c r="I2110" s="4"/>
      <c r="J2110" s="114"/>
      <c r="K2110" s="20"/>
      <c r="L2110" s="5"/>
      <c r="M2110" s="5"/>
      <c r="N2110" s="5"/>
      <c r="O2110" s="5"/>
      <c r="P2110" s="5"/>
      <c r="Q2110" s="5"/>
      <c r="R2110" s="5"/>
      <c r="S2110" s="6"/>
      <c r="T2110" s="6"/>
      <c r="U2110" s="6"/>
      <c r="V2110" s="6"/>
      <c r="W2110" s="6"/>
      <c r="X2110" s="6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  <c r="GI2110" s="4"/>
      <c r="GJ2110" s="4"/>
      <c r="GK2110" s="4"/>
      <c r="GL2110" s="4"/>
      <c r="GM2110" s="4"/>
      <c r="GN2110" s="4"/>
      <c r="GO2110" s="4"/>
      <c r="GP2110" s="4"/>
      <c r="GQ2110" s="4"/>
      <c r="GR2110" s="4"/>
      <c r="GS2110" s="4"/>
      <c r="GT2110" s="4"/>
      <c r="GU2110" s="4"/>
      <c r="GV2110" s="4"/>
      <c r="GW2110" s="4"/>
      <c r="GX2110" s="4"/>
      <c r="GY2110" s="4"/>
      <c r="GZ2110" s="4"/>
      <c r="HA2110" s="4"/>
      <c r="HB2110" s="4"/>
      <c r="HC2110" s="4"/>
      <c r="HD2110" s="4"/>
      <c r="HE2110" s="4"/>
      <c r="HF2110" s="4"/>
      <c r="HG2110" s="4"/>
      <c r="HH2110" s="4"/>
      <c r="HI2110" s="4"/>
      <c r="HJ2110" s="4"/>
      <c r="HK2110" s="4"/>
      <c r="HL2110" s="4"/>
      <c r="HM2110" s="4"/>
    </row>
    <row r="2111" spans="1:221" ht="20" customHeight="1">
      <c r="A2111" s="3"/>
      <c r="B2111" s="2"/>
      <c r="C2111" s="3"/>
      <c r="D2111" s="3"/>
      <c r="E2111" s="3"/>
      <c r="F2111" s="3"/>
      <c r="G2111" s="3"/>
      <c r="H2111" s="4"/>
      <c r="I2111" s="4"/>
      <c r="J2111" s="114"/>
      <c r="K2111" s="20"/>
      <c r="L2111" s="5"/>
      <c r="M2111" s="5"/>
      <c r="N2111" s="5"/>
      <c r="O2111" s="5"/>
      <c r="P2111" s="5"/>
      <c r="Q2111" s="5"/>
      <c r="R2111" s="5"/>
      <c r="S2111" s="6"/>
      <c r="T2111" s="6"/>
      <c r="U2111" s="6"/>
      <c r="V2111" s="6"/>
      <c r="W2111" s="6"/>
      <c r="X2111" s="6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/>
      <c r="GH2111" s="4"/>
      <c r="GI2111" s="4"/>
      <c r="GJ2111" s="4"/>
      <c r="GK2111" s="4"/>
      <c r="GL2111" s="4"/>
      <c r="GM2111" s="4"/>
      <c r="GN2111" s="4"/>
      <c r="GO2111" s="4"/>
      <c r="GP2111" s="4"/>
      <c r="GQ2111" s="4"/>
      <c r="GR2111" s="4"/>
      <c r="GS2111" s="4"/>
      <c r="GT2111" s="4"/>
      <c r="GU2111" s="4"/>
      <c r="GV2111" s="4"/>
      <c r="GW2111" s="4"/>
      <c r="GX2111" s="4"/>
      <c r="GY2111" s="4"/>
      <c r="GZ2111" s="4"/>
      <c r="HA2111" s="4"/>
      <c r="HB2111" s="4"/>
      <c r="HC2111" s="4"/>
      <c r="HD2111" s="4"/>
      <c r="HE2111" s="4"/>
      <c r="HF2111" s="4"/>
      <c r="HG2111" s="4"/>
      <c r="HH2111" s="4"/>
      <c r="HI2111" s="4"/>
      <c r="HJ2111" s="4"/>
      <c r="HK2111" s="4"/>
      <c r="HL2111" s="4"/>
      <c r="HM2111" s="4"/>
    </row>
    <row r="2112" spans="1:221" ht="20" customHeight="1">
      <c r="A2112" s="3"/>
      <c r="B2112" s="2"/>
      <c r="C2112" s="3"/>
      <c r="D2112" s="3"/>
      <c r="E2112" s="3"/>
      <c r="F2112" s="3"/>
      <c r="G2112" s="3"/>
      <c r="H2112" s="4"/>
      <c r="I2112" s="4"/>
      <c r="J2112" s="114"/>
      <c r="K2112" s="20"/>
      <c r="L2112" s="5"/>
      <c r="M2112" s="5"/>
      <c r="N2112" s="5"/>
      <c r="O2112" s="5"/>
      <c r="P2112" s="5"/>
      <c r="Q2112" s="5"/>
      <c r="R2112" s="5"/>
      <c r="S2112" s="6"/>
      <c r="T2112" s="6"/>
      <c r="U2112" s="6"/>
      <c r="V2112" s="6"/>
      <c r="W2112" s="6"/>
      <c r="X2112" s="6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/>
      <c r="GH2112" s="4"/>
      <c r="GI2112" s="4"/>
      <c r="GJ2112" s="4"/>
      <c r="GK2112" s="4"/>
      <c r="GL2112" s="4"/>
      <c r="GM2112" s="4"/>
      <c r="GN2112" s="4"/>
      <c r="GO2112" s="4"/>
      <c r="GP2112" s="4"/>
      <c r="GQ2112" s="4"/>
      <c r="GR2112" s="4"/>
      <c r="GS2112" s="4"/>
      <c r="GT2112" s="4"/>
      <c r="GU2112" s="4"/>
      <c r="GV2112" s="4"/>
      <c r="GW2112" s="4"/>
      <c r="GX2112" s="4"/>
      <c r="GY2112" s="4"/>
      <c r="GZ2112" s="4"/>
      <c r="HA2112" s="4"/>
      <c r="HB2112" s="4"/>
      <c r="HC2112" s="4"/>
      <c r="HD2112" s="4"/>
      <c r="HE2112" s="4"/>
      <c r="HF2112" s="4"/>
      <c r="HG2112" s="4"/>
      <c r="HH2112" s="4"/>
      <c r="HI2112" s="4"/>
      <c r="HJ2112" s="4"/>
      <c r="HK2112" s="4"/>
      <c r="HL2112" s="4"/>
      <c r="HM2112" s="4"/>
    </row>
    <row r="2113" spans="1:221" ht="20" customHeight="1">
      <c r="A2113" s="3"/>
      <c r="B2113" s="2"/>
      <c r="C2113" s="3"/>
      <c r="D2113" s="3"/>
      <c r="E2113" s="3"/>
      <c r="F2113" s="3"/>
      <c r="G2113" s="3"/>
      <c r="H2113" s="4"/>
      <c r="I2113" s="4"/>
      <c r="J2113" s="114"/>
      <c r="K2113" s="20"/>
      <c r="L2113" s="5"/>
      <c r="M2113" s="5"/>
      <c r="N2113" s="5"/>
      <c r="O2113" s="5"/>
      <c r="P2113" s="5"/>
      <c r="Q2113" s="5"/>
      <c r="R2113" s="5"/>
      <c r="S2113" s="6"/>
      <c r="T2113" s="6"/>
      <c r="U2113" s="6"/>
      <c r="V2113" s="6"/>
      <c r="W2113" s="6"/>
      <c r="X2113" s="6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/>
      <c r="GI2113" s="4"/>
      <c r="GJ2113" s="4"/>
      <c r="GK2113" s="4"/>
      <c r="GL2113" s="4"/>
      <c r="GM2113" s="4"/>
      <c r="GN2113" s="4"/>
      <c r="GO2113" s="4"/>
      <c r="GP2113" s="4"/>
      <c r="GQ2113" s="4"/>
      <c r="GR2113" s="4"/>
      <c r="GS2113" s="4"/>
      <c r="GT2113" s="4"/>
      <c r="GU2113" s="4"/>
      <c r="GV2113" s="4"/>
      <c r="GW2113" s="4"/>
      <c r="GX2113" s="4"/>
      <c r="GY2113" s="4"/>
      <c r="GZ2113" s="4"/>
      <c r="HA2113" s="4"/>
      <c r="HB2113" s="4"/>
      <c r="HC2113" s="4"/>
      <c r="HD2113" s="4"/>
      <c r="HE2113" s="4"/>
      <c r="HF2113" s="4"/>
      <c r="HG2113" s="4"/>
      <c r="HH2113" s="4"/>
      <c r="HI2113" s="4"/>
      <c r="HJ2113" s="4"/>
      <c r="HK2113" s="4"/>
      <c r="HL2113" s="4"/>
      <c r="HM2113" s="4"/>
    </row>
    <row r="2114" spans="1:221" ht="20" customHeight="1">
      <c r="A2114" s="3"/>
      <c r="B2114" s="2"/>
      <c r="C2114" s="3"/>
      <c r="D2114" s="3"/>
      <c r="E2114" s="3"/>
      <c r="F2114" s="3"/>
      <c r="G2114" s="3"/>
      <c r="H2114" s="4"/>
      <c r="I2114" s="4"/>
      <c r="J2114" s="114"/>
      <c r="K2114" s="20"/>
      <c r="L2114" s="5"/>
      <c r="M2114" s="5"/>
      <c r="N2114" s="5"/>
      <c r="O2114" s="5"/>
      <c r="P2114" s="5"/>
      <c r="Q2114" s="5"/>
      <c r="R2114" s="5"/>
      <c r="S2114" s="6"/>
      <c r="T2114" s="6"/>
      <c r="U2114" s="6"/>
      <c r="V2114" s="6"/>
      <c r="W2114" s="6"/>
      <c r="X2114" s="6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/>
      <c r="GH2114" s="4"/>
      <c r="GI2114" s="4"/>
      <c r="GJ2114" s="4"/>
      <c r="GK2114" s="4"/>
      <c r="GL2114" s="4"/>
      <c r="GM2114" s="4"/>
      <c r="GN2114" s="4"/>
      <c r="GO2114" s="4"/>
      <c r="GP2114" s="4"/>
      <c r="GQ2114" s="4"/>
      <c r="GR2114" s="4"/>
      <c r="GS2114" s="4"/>
      <c r="GT2114" s="4"/>
      <c r="GU2114" s="4"/>
      <c r="GV2114" s="4"/>
      <c r="GW2114" s="4"/>
      <c r="GX2114" s="4"/>
      <c r="GY2114" s="4"/>
      <c r="GZ2114" s="4"/>
      <c r="HA2114" s="4"/>
      <c r="HB2114" s="4"/>
      <c r="HC2114" s="4"/>
      <c r="HD2114" s="4"/>
      <c r="HE2114" s="4"/>
      <c r="HF2114" s="4"/>
      <c r="HG2114" s="4"/>
      <c r="HH2114" s="4"/>
      <c r="HI2114" s="4"/>
      <c r="HJ2114" s="4"/>
      <c r="HK2114" s="4"/>
      <c r="HL2114" s="4"/>
      <c r="HM2114" s="4"/>
    </row>
    <row r="2115" spans="1:221" ht="20" customHeight="1">
      <c r="A2115" s="3"/>
      <c r="B2115" s="2"/>
      <c r="C2115" s="3"/>
      <c r="D2115" s="3"/>
      <c r="E2115" s="3"/>
      <c r="F2115" s="3"/>
      <c r="G2115" s="3"/>
      <c r="H2115" s="4"/>
      <c r="I2115" s="4"/>
      <c r="J2115" s="114"/>
      <c r="K2115" s="20"/>
      <c r="L2115" s="5"/>
      <c r="M2115" s="5"/>
      <c r="N2115" s="5"/>
      <c r="O2115" s="5"/>
      <c r="P2115" s="5"/>
      <c r="Q2115" s="5"/>
      <c r="R2115" s="5"/>
      <c r="S2115" s="6"/>
      <c r="T2115" s="6"/>
      <c r="U2115" s="6"/>
      <c r="V2115" s="6"/>
      <c r="W2115" s="6"/>
      <c r="X2115" s="6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/>
      <c r="GI2115" s="4"/>
      <c r="GJ2115" s="4"/>
      <c r="GK2115" s="4"/>
      <c r="GL2115" s="4"/>
      <c r="GM2115" s="4"/>
      <c r="GN2115" s="4"/>
      <c r="GO2115" s="4"/>
      <c r="GP2115" s="4"/>
      <c r="GQ2115" s="4"/>
      <c r="GR2115" s="4"/>
      <c r="GS2115" s="4"/>
      <c r="GT2115" s="4"/>
      <c r="GU2115" s="4"/>
      <c r="GV2115" s="4"/>
      <c r="GW2115" s="4"/>
      <c r="GX2115" s="4"/>
      <c r="GY2115" s="4"/>
      <c r="GZ2115" s="4"/>
      <c r="HA2115" s="4"/>
      <c r="HB2115" s="4"/>
      <c r="HC2115" s="4"/>
      <c r="HD2115" s="4"/>
      <c r="HE2115" s="4"/>
      <c r="HF2115" s="4"/>
      <c r="HG2115" s="4"/>
      <c r="HH2115" s="4"/>
      <c r="HI2115" s="4"/>
      <c r="HJ2115" s="4"/>
      <c r="HK2115" s="4"/>
      <c r="HL2115" s="4"/>
      <c r="HM2115" s="4"/>
    </row>
    <row r="2116" spans="1:221" ht="20" customHeight="1">
      <c r="A2116" s="3"/>
      <c r="B2116" s="2"/>
      <c r="C2116" s="3"/>
      <c r="D2116" s="3"/>
      <c r="E2116" s="3"/>
      <c r="F2116" s="3"/>
      <c r="G2116" s="3"/>
      <c r="H2116" s="4"/>
      <c r="I2116" s="4"/>
      <c r="J2116" s="114"/>
      <c r="K2116" s="20"/>
      <c r="L2116" s="5"/>
      <c r="M2116" s="5"/>
      <c r="N2116" s="5"/>
      <c r="O2116" s="5"/>
      <c r="P2116" s="5"/>
      <c r="Q2116" s="5"/>
      <c r="R2116" s="5"/>
      <c r="S2116" s="6"/>
      <c r="T2116" s="6"/>
      <c r="U2116" s="6"/>
      <c r="V2116" s="6"/>
      <c r="W2116" s="6"/>
      <c r="X2116" s="6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/>
      <c r="GI2116" s="4"/>
      <c r="GJ2116" s="4"/>
      <c r="GK2116" s="4"/>
      <c r="GL2116" s="4"/>
      <c r="GM2116" s="4"/>
      <c r="GN2116" s="4"/>
      <c r="GO2116" s="4"/>
      <c r="GP2116" s="4"/>
      <c r="GQ2116" s="4"/>
      <c r="GR2116" s="4"/>
      <c r="GS2116" s="4"/>
      <c r="GT2116" s="4"/>
      <c r="GU2116" s="4"/>
      <c r="GV2116" s="4"/>
      <c r="GW2116" s="4"/>
      <c r="GX2116" s="4"/>
      <c r="GY2116" s="4"/>
      <c r="GZ2116" s="4"/>
      <c r="HA2116" s="4"/>
      <c r="HB2116" s="4"/>
      <c r="HC2116" s="4"/>
      <c r="HD2116" s="4"/>
      <c r="HE2116" s="4"/>
      <c r="HF2116" s="4"/>
      <c r="HG2116" s="4"/>
      <c r="HH2116" s="4"/>
      <c r="HI2116" s="4"/>
      <c r="HJ2116" s="4"/>
      <c r="HK2116" s="4"/>
      <c r="HL2116" s="4"/>
      <c r="HM2116" s="4"/>
    </row>
    <row r="2117" spans="1:221" ht="20" customHeight="1">
      <c r="A2117" s="3"/>
      <c r="B2117" s="2"/>
      <c r="C2117" s="3"/>
      <c r="D2117" s="3"/>
      <c r="E2117" s="3"/>
      <c r="F2117" s="3"/>
      <c r="G2117" s="3"/>
      <c r="H2117" s="4"/>
      <c r="I2117" s="4"/>
      <c r="J2117" s="114"/>
      <c r="K2117" s="20"/>
      <c r="L2117" s="5"/>
      <c r="M2117" s="5"/>
      <c r="N2117" s="5"/>
      <c r="O2117" s="5"/>
      <c r="P2117" s="5"/>
      <c r="Q2117" s="5"/>
      <c r="R2117" s="5"/>
      <c r="S2117" s="6"/>
      <c r="T2117" s="6"/>
      <c r="U2117" s="6"/>
      <c r="V2117" s="6"/>
      <c r="W2117" s="6"/>
      <c r="X2117" s="6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/>
      <c r="GG2117" s="4"/>
      <c r="GH2117" s="4"/>
      <c r="GI2117" s="4"/>
      <c r="GJ2117" s="4"/>
      <c r="GK2117" s="4"/>
      <c r="GL2117" s="4"/>
      <c r="GM2117" s="4"/>
      <c r="GN2117" s="4"/>
      <c r="GO2117" s="4"/>
      <c r="GP2117" s="4"/>
      <c r="GQ2117" s="4"/>
      <c r="GR2117" s="4"/>
      <c r="GS2117" s="4"/>
      <c r="GT2117" s="4"/>
      <c r="GU2117" s="4"/>
      <c r="GV2117" s="4"/>
      <c r="GW2117" s="4"/>
      <c r="GX2117" s="4"/>
      <c r="GY2117" s="4"/>
      <c r="GZ2117" s="4"/>
      <c r="HA2117" s="4"/>
      <c r="HB2117" s="4"/>
      <c r="HC2117" s="4"/>
      <c r="HD2117" s="4"/>
      <c r="HE2117" s="4"/>
      <c r="HF2117" s="4"/>
      <c r="HG2117" s="4"/>
      <c r="HH2117" s="4"/>
      <c r="HI2117" s="4"/>
      <c r="HJ2117" s="4"/>
      <c r="HK2117" s="4"/>
      <c r="HL2117" s="4"/>
      <c r="HM2117" s="4"/>
    </row>
    <row r="2118" spans="1:221" ht="20" customHeight="1">
      <c r="A2118" s="3"/>
      <c r="B2118" s="2"/>
      <c r="C2118" s="3"/>
      <c r="D2118" s="3"/>
      <c r="E2118" s="3"/>
      <c r="F2118" s="3"/>
      <c r="G2118" s="3"/>
      <c r="H2118" s="4"/>
      <c r="I2118" s="4"/>
      <c r="J2118" s="114"/>
      <c r="K2118" s="20"/>
      <c r="L2118" s="5"/>
      <c r="M2118" s="5"/>
      <c r="N2118" s="5"/>
      <c r="O2118" s="5"/>
      <c r="P2118" s="5"/>
      <c r="Q2118" s="5"/>
      <c r="R2118" s="5"/>
      <c r="S2118" s="6"/>
      <c r="T2118" s="6"/>
      <c r="U2118" s="6"/>
      <c r="V2118" s="6"/>
      <c r="W2118" s="6"/>
      <c r="X2118" s="6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/>
      <c r="GI2118" s="4"/>
      <c r="GJ2118" s="4"/>
      <c r="GK2118" s="4"/>
      <c r="GL2118" s="4"/>
      <c r="GM2118" s="4"/>
      <c r="GN2118" s="4"/>
      <c r="GO2118" s="4"/>
      <c r="GP2118" s="4"/>
      <c r="GQ2118" s="4"/>
      <c r="GR2118" s="4"/>
      <c r="GS2118" s="4"/>
      <c r="GT2118" s="4"/>
      <c r="GU2118" s="4"/>
      <c r="GV2118" s="4"/>
      <c r="GW2118" s="4"/>
      <c r="GX2118" s="4"/>
      <c r="GY2118" s="4"/>
      <c r="GZ2118" s="4"/>
      <c r="HA2118" s="4"/>
      <c r="HB2118" s="4"/>
      <c r="HC2118" s="4"/>
      <c r="HD2118" s="4"/>
      <c r="HE2118" s="4"/>
      <c r="HF2118" s="4"/>
      <c r="HG2118" s="4"/>
      <c r="HH2118" s="4"/>
      <c r="HI2118" s="4"/>
      <c r="HJ2118" s="4"/>
      <c r="HK2118" s="4"/>
      <c r="HL2118" s="4"/>
      <c r="HM2118" s="4"/>
    </row>
    <row r="2119" spans="1:221" ht="20" customHeight="1">
      <c r="A2119" s="3"/>
      <c r="B2119" s="2"/>
      <c r="C2119" s="3"/>
      <c r="D2119" s="3"/>
      <c r="E2119" s="3"/>
      <c r="F2119" s="3"/>
      <c r="G2119" s="3"/>
      <c r="H2119" s="4"/>
      <c r="I2119" s="4"/>
      <c r="J2119" s="114"/>
      <c r="K2119" s="20"/>
      <c r="L2119" s="5"/>
      <c r="M2119" s="5"/>
      <c r="N2119" s="5"/>
      <c r="O2119" s="5"/>
      <c r="P2119" s="5"/>
      <c r="Q2119" s="5"/>
      <c r="R2119" s="5"/>
      <c r="S2119" s="6"/>
      <c r="T2119" s="6"/>
      <c r="U2119" s="6"/>
      <c r="V2119" s="6"/>
      <c r="W2119" s="6"/>
      <c r="X2119" s="6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/>
      <c r="GD2119" s="4"/>
      <c r="GE2119" s="4"/>
      <c r="GF2119" s="4"/>
      <c r="GG2119" s="4"/>
      <c r="GH2119" s="4"/>
      <c r="GI2119" s="4"/>
      <c r="GJ2119" s="4"/>
      <c r="GK2119" s="4"/>
      <c r="GL2119" s="4"/>
      <c r="GM2119" s="4"/>
      <c r="GN2119" s="4"/>
      <c r="GO2119" s="4"/>
      <c r="GP2119" s="4"/>
      <c r="GQ2119" s="4"/>
      <c r="GR2119" s="4"/>
      <c r="GS2119" s="4"/>
      <c r="GT2119" s="4"/>
      <c r="GU2119" s="4"/>
      <c r="GV2119" s="4"/>
      <c r="GW2119" s="4"/>
      <c r="GX2119" s="4"/>
      <c r="GY2119" s="4"/>
      <c r="GZ2119" s="4"/>
      <c r="HA2119" s="4"/>
      <c r="HB2119" s="4"/>
      <c r="HC2119" s="4"/>
      <c r="HD2119" s="4"/>
      <c r="HE2119" s="4"/>
      <c r="HF2119" s="4"/>
      <c r="HG2119" s="4"/>
      <c r="HH2119" s="4"/>
      <c r="HI2119" s="4"/>
      <c r="HJ2119" s="4"/>
      <c r="HK2119" s="4"/>
      <c r="HL2119" s="4"/>
      <c r="HM2119" s="4"/>
    </row>
    <row r="2120" spans="1:221" ht="20" customHeight="1">
      <c r="A2120" s="3"/>
      <c r="B2120" s="2"/>
      <c r="C2120" s="3"/>
      <c r="D2120" s="3"/>
      <c r="E2120" s="3"/>
      <c r="F2120" s="3"/>
      <c r="G2120" s="3"/>
      <c r="H2120" s="4"/>
      <c r="I2120" s="4"/>
      <c r="J2120" s="114"/>
      <c r="K2120" s="20"/>
      <c r="L2120" s="5"/>
      <c r="M2120" s="5"/>
      <c r="N2120" s="5"/>
      <c r="O2120" s="5"/>
      <c r="P2120" s="5"/>
      <c r="Q2120" s="5"/>
      <c r="R2120" s="5"/>
      <c r="S2120" s="6"/>
      <c r="T2120" s="6"/>
      <c r="U2120" s="6"/>
      <c r="V2120" s="6"/>
      <c r="W2120" s="6"/>
      <c r="X2120" s="6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/>
      <c r="GI2120" s="4"/>
      <c r="GJ2120" s="4"/>
      <c r="GK2120" s="4"/>
      <c r="GL2120" s="4"/>
      <c r="GM2120" s="4"/>
      <c r="GN2120" s="4"/>
      <c r="GO2120" s="4"/>
      <c r="GP2120" s="4"/>
      <c r="GQ2120" s="4"/>
      <c r="GR2120" s="4"/>
      <c r="GS2120" s="4"/>
      <c r="GT2120" s="4"/>
      <c r="GU2120" s="4"/>
      <c r="GV2120" s="4"/>
      <c r="GW2120" s="4"/>
      <c r="GX2120" s="4"/>
      <c r="GY2120" s="4"/>
      <c r="GZ2120" s="4"/>
      <c r="HA2120" s="4"/>
      <c r="HB2120" s="4"/>
      <c r="HC2120" s="4"/>
      <c r="HD2120" s="4"/>
      <c r="HE2120" s="4"/>
      <c r="HF2120" s="4"/>
      <c r="HG2120" s="4"/>
      <c r="HH2120" s="4"/>
      <c r="HI2120" s="4"/>
      <c r="HJ2120" s="4"/>
      <c r="HK2120" s="4"/>
      <c r="HL2120" s="4"/>
      <c r="HM2120" s="4"/>
    </row>
    <row r="2121" spans="1:221" ht="20" customHeight="1">
      <c r="A2121" s="3"/>
      <c r="B2121" s="2"/>
      <c r="C2121" s="3"/>
      <c r="D2121" s="3"/>
      <c r="E2121" s="3"/>
      <c r="F2121" s="3"/>
      <c r="G2121" s="3"/>
      <c r="H2121" s="4"/>
      <c r="I2121" s="4"/>
      <c r="J2121" s="114"/>
      <c r="K2121" s="20"/>
      <c r="L2121" s="5"/>
      <c r="M2121" s="5"/>
      <c r="N2121" s="5"/>
      <c r="O2121" s="5"/>
      <c r="P2121" s="5"/>
      <c r="Q2121" s="5"/>
      <c r="R2121" s="5"/>
      <c r="S2121" s="6"/>
      <c r="T2121" s="6"/>
      <c r="U2121" s="6"/>
      <c r="V2121" s="6"/>
      <c r="W2121" s="6"/>
      <c r="X2121" s="6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/>
      <c r="GI2121" s="4"/>
      <c r="GJ2121" s="4"/>
      <c r="GK2121" s="4"/>
      <c r="GL2121" s="4"/>
      <c r="GM2121" s="4"/>
      <c r="GN2121" s="4"/>
      <c r="GO2121" s="4"/>
      <c r="GP2121" s="4"/>
      <c r="GQ2121" s="4"/>
      <c r="GR2121" s="4"/>
      <c r="GS2121" s="4"/>
      <c r="GT2121" s="4"/>
      <c r="GU2121" s="4"/>
      <c r="GV2121" s="4"/>
      <c r="GW2121" s="4"/>
      <c r="GX2121" s="4"/>
      <c r="GY2121" s="4"/>
      <c r="GZ2121" s="4"/>
      <c r="HA2121" s="4"/>
      <c r="HB2121" s="4"/>
      <c r="HC2121" s="4"/>
      <c r="HD2121" s="4"/>
      <c r="HE2121" s="4"/>
      <c r="HF2121" s="4"/>
      <c r="HG2121" s="4"/>
      <c r="HH2121" s="4"/>
      <c r="HI2121" s="4"/>
      <c r="HJ2121" s="4"/>
      <c r="HK2121" s="4"/>
      <c r="HL2121" s="4"/>
      <c r="HM2121" s="4"/>
    </row>
    <row r="2122" spans="1:221" ht="20" customHeight="1">
      <c r="A2122" s="3"/>
      <c r="B2122" s="2"/>
      <c r="C2122" s="3"/>
      <c r="D2122" s="3"/>
      <c r="E2122" s="3"/>
      <c r="F2122" s="3"/>
      <c r="G2122" s="3"/>
      <c r="H2122" s="4"/>
      <c r="I2122" s="4"/>
      <c r="J2122" s="114"/>
      <c r="K2122" s="20"/>
      <c r="L2122" s="5"/>
      <c r="M2122" s="5"/>
      <c r="N2122" s="5"/>
      <c r="O2122" s="5"/>
      <c r="P2122" s="5"/>
      <c r="Q2122" s="5"/>
      <c r="R2122" s="5"/>
      <c r="S2122" s="6"/>
      <c r="T2122" s="6"/>
      <c r="U2122" s="6"/>
      <c r="V2122" s="6"/>
      <c r="W2122" s="6"/>
      <c r="X2122" s="6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  <c r="GI2122" s="4"/>
      <c r="GJ2122" s="4"/>
      <c r="GK2122" s="4"/>
      <c r="GL2122" s="4"/>
      <c r="GM2122" s="4"/>
      <c r="GN2122" s="4"/>
      <c r="GO2122" s="4"/>
      <c r="GP2122" s="4"/>
      <c r="GQ2122" s="4"/>
      <c r="GR2122" s="4"/>
      <c r="GS2122" s="4"/>
      <c r="GT2122" s="4"/>
      <c r="GU2122" s="4"/>
      <c r="GV2122" s="4"/>
      <c r="GW2122" s="4"/>
      <c r="GX2122" s="4"/>
      <c r="GY2122" s="4"/>
      <c r="GZ2122" s="4"/>
      <c r="HA2122" s="4"/>
      <c r="HB2122" s="4"/>
      <c r="HC2122" s="4"/>
      <c r="HD2122" s="4"/>
      <c r="HE2122" s="4"/>
      <c r="HF2122" s="4"/>
      <c r="HG2122" s="4"/>
      <c r="HH2122" s="4"/>
      <c r="HI2122" s="4"/>
      <c r="HJ2122" s="4"/>
      <c r="HK2122" s="4"/>
      <c r="HL2122" s="4"/>
      <c r="HM2122" s="4"/>
    </row>
    <row r="2123" spans="1:221" ht="20" customHeight="1">
      <c r="A2123" s="3"/>
      <c r="B2123" s="2"/>
      <c r="C2123" s="3"/>
      <c r="D2123" s="3"/>
      <c r="E2123" s="3"/>
      <c r="F2123" s="3"/>
      <c r="G2123" s="3"/>
      <c r="H2123" s="4"/>
      <c r="I2123" s="4"/>
      <c r="J2123" s="114"/>
      <c r="K2123" s="20"/>
      <c r="L2123" s="5"/>
      <c r="M2123" s="5"/>
      <c r="N2123" s="5"/>
      <c r="O2123" s="5"/>
      <c r="P2123" s="5"/>
      <c r="Q2123" s="5"/>
      <c r="R2123" s="5"/>
      <c r="S2123" s="6"/>
      <c r="T2123" s="6"/>
      <c r="U2123" s="6"/>
      <c r="V2123" s="6"/>
      <c r="W2123" s="6"/>
      <c r="X2123" s="6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  <c r="GI2123" s="4"/>
      <c r="GJ2123" s="4"/>
      <c r="GK2123" s="4"/>
      <c r="GL2123" s="4"/>
      <c r="GM2123" s="4"/>
      <c r="GN2123" s="4"/>
      <c r="GO2123" s="4"/>
      <c r="GP2123" s="4"/>
      <c r="GQ2123" s="4"/>
      <c r="GR2123" s="4"/>
      <c r="GS2123" s="4"/>
      <c r="GT2123" s="4"/>
      <c r="GU2123" s="4"/>
      <c r="GV2123" s="4"/>
      <c r="GW2123" s="4"/>
      <c r="GX2123" s="4"/>
      <c r="GY2123" s="4"/>
      <c r="GZ2123" s="4"/>
      <c r="HA2123" s="4"/>
      <c r="HB2123" s="4"/>
      <c r="HC2123" s="4"/>
      <c r="HD2123" s="4"/>
      <c r="HE2123" s="4"/>
      <c r="HF2123" s="4"/>
      <c r="HG2123" s="4"/>
      <c r="HH2123" s="4"/>
      <c r="HI2123" s="4"/>
      <c r="HJ2123" s="4"/>
      <c r="HK2123" s="4"/>
      <c r="HL2123" s="4"/>
      <c r="HM2123" s="4"/>
    </row>
    <row r="2124" spans="1:221" ht="20" customHeight="1">
      <c r="A2124" s="3"/>
      <c r="B2124" s="2"/>
      <c r="C2124" s="3"/>
      <c r="D2124" s="3"/>
      <c r="E2124" s="3"/>
      <c r="F2124" s="3"/>
      <c r="G2124" s="3"/>
      <c r="H2124" s="4"/>
      <c r="I2124" s="4"/>
      <c r="J2124" s="114"/>
      <c r="K2124" s="20"/>
      <c r="L2124" s="5"/>
      <c r="M2124" s="5"/>
      <c r="N2124" s="5"/>
      <c r="O2124" s="5"/>
      <c r="P2124" s="5"/>
      <c r="Q2124" s="5"/>
      <c r="R2124" s="5"/>
      <c r="S2124" s="6"/>
      <c r="T2124" s="6"/>
      <c r="U2124" s="6"/>
      <c r="V2124" s="6"/>
      <c r="W2124" s="6"/>
      <c r="X2124" s="6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  <c r="BC2124" s="4"/>
      <c r="BD2124" s="4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/>
      <c r="GI2124" s="4"/>
      <c r="GJ2124" s="4"/>
      <c r="GK2124" s="4"/>
      <c r="GL2124" s="4"/>
      <c r="GM2124" s="4"/>
      <c r="GN2124" s="4"/>
      <c r="GO2124" s="4"/>
      <c r="GP2124" s="4"/>
      <c r="GQ2124" s="4"/>
      <c r="GR2124" s="4"/>
      <c r="GS2124" s="4"/>
      <c r="GT2124" s="4"/>
      <c r="GU2124" s="4"/>
      <c r="GV2124" s="4"/>
      <c r="GW2124" s="4"/>
      <c r="GX2124" s="4"/>
      <c r="GY2124" s="4"/>
      <c r="GZ2124" s="4"/>
      <c r="HA2124" s="4"/>
      <c r="HB2124" s="4"/>
      <c r="HC2124" s="4"/>
      <c r="HD2124" s="4"/>
      <c r="HE2124" s="4"/>
      <c r="HF2124" s="4"/>
      <c r="HG2124" s="4"/>
      <c r="HH2124" s="4"/>
      <c r="HI2124" s="4"/>
      <c r="HJ2124" s="4"/>
      <c r="HK2124" s="4"/>
      <c r="HL2124" s="4"/>
      <c r="HM2124" s="4"/>
    </row>
    <row r="2125" spans="1:221" ht="20" customHeight="1">
      <c r="A2125" s="3"/>
      <c r="B2125" s="2"/>
      <c r="C2125" s="3"/>
      <c r="D2125" s="3"/>
      <c r="E2125" s="3"/>
      <c r="F2125" s="3"/>
      <c r="G2125" s="3"/>
      <c r="H2125" s="4"/>
      <c r="I2125" s="4"/>
      <c r="J2125" s="114"/>
      <c r="K2125" s="20"/>
      <c r="L2125" s="5"/>
      <c r="M2125" s="5"/>
      <c r="N2125" s="5"/>
      <c r="O2125" s="5"/>
      <c r="P2125" s="5"/>
      <c r="Q2125" s="5"/>
      <c r="R2125" s="5"/>
      <c r="S2125" s="6"/>
      <c r="T2125" s="6"/>
      <c r="U2125" s="6"/>
      <c r="V2125" s="6"/>
      <c r="W2125" s="6"/>
      <c r="X2125" s="6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  <c r="BC2125" s="4"/>
      <c r="BD2125" s="4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  <c r="GQ2125" s="4"/>
      <c r="GR2125" s="4"/>
      <c r="GS2125" s="4"/>
      <c r="GT2125" s="4"/>
      <c r="GU2125" s="4"/>
      <c r="GV2125" s="4"/>
      <c r="GW2125" s="4"/>
      <c r="GX2125" s="4"/>
      <c r="GY2125" s="4"/>
      <c r="GZ2125" s="4"/>
      <c r="HA2125" s="4"/>
      <c r="HB2125" s="4"/>
      <c r="HC2125" s="4"/>
      <c r="HD2125" s="4"/>
      <c r="HE2125" s="4"/>
      <c r="HF2125" s="4"/>
      <c r="HG2125" s="4"/>
      <c r="HH2125" s="4"/>
      <c r="HI2125" s="4"/>
      <c r="HJ2125" s="4"/>
      <c r="HK2125" s="4"/>
      <c r="HL2125" s="4"/>
      <c r="HM2125" s="4"/>
    </row>
    <row r="2126" spans="1:221" ht="20" customHeight="1">
      <c r="A2126" s="3"/>
      <c r="B2126" s="2"/>
      <c r="C2126" s="3"/>
      <c r="D2126" s="3"/>
      <c r="E2126" s="3"/>
      <c r="F2126" s="3"/>
      <c r="G2126" s="3"/>
      <c r="H2126" s="4"/>
      <c r="I2126" s="4"/>
      <c r="J2126" s="114"/>
      <c r="K2126" s="20"/>
      <c r="L2126" s="5"/>
      <c r="M2126" s="5"/>
      <c r="N2126" s="5"/>
      <c r="O2126" s="5"/>
      <c r="P2126" s="5"/>
      <c r="Q2126" s="5"/>
      <c r="R2126" s="5"/>
      <c r="S2126" s="6"/>
      <c r="T2126" s="6"/>
      <c r="U2126" s="6"/>
      <c r="V2126" s="6"/>
      <c r="W2126" s="6"/>
      <c r="X2126" s="6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/>
      <c r="GS2126" s="4"/>
      <c r="GT2126" s="4"/>
      <c r="GU2126" s="4"/>
      <c r="GV2126" s="4"/>
      <c r="GW2126" s="4"/>
      <c r="GX2126" s="4"/>
      <c r="GY2126" s="4"/>
      <c r="GZ2126" s="4"/>
      <c r="HA2126" s="4"/>
      <c r="HB2126" s="4"/>
      <c r="HC2126" s="4"/>
      <c r="HD2126" s="4"/>
      <c r="HE2126" s="4"/>
      <c r="HF2126" s="4"/>
      <c r="HG2126" s="4"/>
      <c r="HH2126" s="4"/>
      <c r="HI2126" s="4"/>
      <c r="HJ2126" s="4"/>
      <c r="HK2126" s="4"/>
      <c r="HL2126" s="4"/>
      <c r="HM2126" s="4"/>
    </row>
    <row r="2127" spans="1:221" ht="20" customHeight="1">
      <c r="A2127" s="3"/>
      <c r="B2127" s="2"/>
      <c r="C2127" s="3"/>
      <c r="D2127" s="3"/>
      <c r="E2127" s="3"/>
      <c r="F2127" s="3"/>
      <c r="G2127" s="3"/>
      <c r="H2127" s="4"/>
      <c r="I2127" s="4"/>
      <c r="J2127" s="114"/>
      <c r="K2127" s="20"/>
      <c r="L2127" s="5"/>
      <c r="M2127" s="5"/>
      <c r="N2127" s="5"/>
      <c r="O2127" s="5"/>
      <c r="P2127" s="5"/>
      <c r="Q2127" s="5"/>
      <c r="R2127" s="5"/>
      <c r="S2127" s="6"/>
      <c r="T2127" s="6"/>
      <c r="U2127" s="6"/>
      <c r="V2127" s="6"/>
      <c r="W2127" s="6"/>
      <c r="X2127" s="6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  <c r="GL2127" s="4"/>
      <c r="GM2127" s="4"/>
      <c r="GN2127" s="4"/>
      <c r="GO2127" s="4"/>
      <c r="GP2127" s="4"/>
      <c r="GQ2127" s="4"/>
      <c r="GR2127" s="4"/>
      <c r="GS2127" s="4"/>
      <c r="GT2127" s="4"/>
      <c r="GU2127" s="4"/>
      <c r="GV2127" s="4"/>
      <c r="GW2127" s="4"/>
      <c r="GX2127" s="4"/>
      <c r="GY2127" s="4"/>
      <c r="GZ2127" s="4"/>
      <c r="HA2127" s="4"/>
      <c r="HB2127" s="4"/>
      <c r="HC2127" s="4"/>
      <c r="HD2127" s="4"/>
      <c r="HE2127" s="4"/>
      <c r="HF2127" s="4"/>
      <c r="HG2127" s="4"/>
      <c r="HH2127" s="4"/>
      <c r="HI2127" s="4"/>
      <c r="HJ2127" s="4"/>
      <c r="HK2127" s="4"/>
      <c r="HL2127" s="4"/>
      <c r="HM2127" s="4"/>
    </row>
    <row r="2128" spans="1:221" ht="20" customHeight="1">
      <c r="A2128" s="3"/>
      <c r="B2128" s="2"/>
      <c r="C2128" s="3"/>
      <c r="D2128" s="3"/>
      <c r="E2128" s="3"/>
      <c r="F2128" s="3"/>
      <c r="G2128" s="3"/>
      <c r="H2128" s="4"/>
      <c r="I2128" s="4"/>
      <c r="J2128" s="114"/>
      <c r="K2128" s="20"/>
      <c r="L2128" s="5"/>
      <c r="M2128" s="5"/>
      <c r="N2128" s="5"/>
      <c r="O2128" s="5"/>
      <c r="P2128" s="5"/>
      <c r="Q2128" s="5"/>
      <c r="R2128" s="5"/>
      <c r="S2128" s="6"/>
      <c r="T2128" s="6"/>
      <c r="U2128" s="6"/>
      <c r="V2128" s="6"/>
      <c r="W2128" s="6"/>
      <c r="X2128" s="6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  <c r="GL2128" s="4"/>
      <c r="GM2128" s="4"/>
      <c r="GN2128" s="4"/>
      <c r="GO2128" s="4"/>
      <c r="GP2128" s="4"/>
      <c r="GQ2128" s="4"/>
      <c r="GR2128" s="4"/>
      <c r="GS2128" s="4"/>
      <c r="GT2128" s="4"/>
      <c r="GU2128" s="4"/>
      <c r="GV2128" s="4"/>
      <c r="GW2128" s="4"/>
      <c r="GX2128" s="4"/>
      <c r="GY2128" s="4"/>
      <c r="GZ2128" s="4"/>
      <c r="HA2128" s="4"/>
      <c r="HB2128" s="4"/>
      <c r="HC2128" s="4"/>
      <c r="HD2128" s="4"/>
      <c r="HE2128" s="4"/>
      <c r="HF2128" s="4"/>
      <c r="HG2128" s="4"/>
      <c r="HH2128" s="4"/>
      <c r="HI2128" s="4"/>
      <c r="HJ2128" s="4"/>
      <c r="HK2128" s="4"/>
      <c r="HL2128" s="4"/>
      <c r="HM2128" s="4"/>
    </row>
    <row r="2129" spans="1:221" ht="20" customHeight="1">
      <c r="A2129" s="3"/>
      <c r="B2129" s="2"/>
      <c r="C2129" s="3"/>
      <c r="D2129" s="3"/>
      <c r="E2129" s="3"/>
      <c r="F2129" s="3"/>
      <c r="G2129" s="3"/>
      <c r="H2129" s="4"/>
      <c r="I2129" s="4"/>
      <c r="J2129" s="114"/>
      <c r="K2129" s="20"/>
      <c r="L2129" s="5"/>
      <c r="M2129" s="5"/>
      <c r="N2129" s="5"/>
      <c r="O2129" s="5"/>
      <c r="P2129" s="5"/>
      <c r="Q2129" s="5"/>
      <c r="R2129" s="5"/>
      <c r="S2129" s="6"/>
      <c r="T2129" s="6"/>
      <c r="U2129" s="6"/>
      <c r="V2129" s="6"/>
      <c r="W2129" s="6"/>
      <c r="X2129" s="6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  <c r="BC2129" s="4"/>
      <c r="BD2129" s="4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/>
      <c r="GI2129" s="4"/>
      <c r="GJ2129" s="4"/>
      <c r="GK2129" s="4"/>
      <c r="GL2129" s="4"/>
      <c r="GM2129" s="4"/>
      <c r="GN2129" s="4"/>
      <c r="GO2129" s="4"/>
      <c r="GP2129" s="4"/>
      <c r="GQ2129" s="4"/>
      <c r="GR2129" s="4"/>
      <c r="GS2129" s="4"/>
      <c r="GT2129" s="4"/>
      <c r="GU2129" s="4"/>
      <c r="GV2129" s="4"/>
      <c r="GW2129" s="4"/>
      <c r="GX2129" s="4"/>
      <c r="GY2129" s="4"/>
      <c r="GZ2129" s="4"/>
      <c r="HA2129" s="4"/>
      <c r="HB2129" s="4"/>
      <c r="HC2129" s="4"/>
      <c r="HD2129" s="4"/>
      <c r="HE2129" s="4"/>
      <c r="HF2129" s="4"/>
      <c r="HG2129" s="4"/>
      <c r="HH2129" s="4"/>
      <c r="HI2129" s="4"/>
      <c r="HJ2129" s="4"/>
      <c r="HK2129" s="4"/>
      <c r="HL2129" s="4"/>
      <c r="HM2129" s="4"/>
    </row>
    <row r="2130" spans="1:221" ht="20" customHeight="1">
      <c r="A2130" s="3"/>
      <c r="B2130" s="2"/>
      <c r="C2130" s="3"/>
      <c r="D2130" s="3"/>
      <c r="E2130" s="3"/>
      <c r="F2130" s="3"/>
      <c r="G2130" s="3"/>
      <c r="H2130" s="4"/>
      <c r="I2130" s="4"/>
      <c r="J2130" s="114"/>
      <c r="K2130" s="20"/>
      <c r="L2130" s="5"/>
      <c r="M2130" s="5"/>
      <c r="N2130" s="5"/>
      <c r="O2130" s="5"/>
      <c r="P2130" s="5"/>
      <c r="Q2130" s="5"/>
      <c r="R2130" s="5"/>
      <c r="S2130" s="6"/>
      <c r="T2130" s="6"/>
      <c r="U2130" s="6"/>
      <c r="V2130" s="6"/>
      <c r="W2130" s="6"/>
      <c r="X2130" s="6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4"/>
      <c r="BB2130" s="4"/>
      <c r="BC2130" s="4"/>
      <c r="BD2130" s="4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  <c r="GI2130" s="4"/>
      <c r="GJ2130" s="4"/>
      <c r="GK2130" s="4"/>
      <c r="GL2130" s="4"/>
      <c r="GM2130" s="4"/>
      <c r="GN2130" s="4"/>
      <c r="GO2130" s="4"/>
      <c r="GP2130" s="4"/>
      <c r="GQ2130" s="4"/>
      <c r="GR2130" s="4"/>
      <c r="GS2130" s="4"/>
      <c r="GT2130" s="4"/>
      <c r="GU2130" s="4"/>
      <c r="GV2130" s="4"/>
      <c r="GW2130" s="4"/>
      <c r="GX2130" s="4"/>
      <c r="GY2130" s="4"/>
      <c r="GZ2130" s="4"/>
      <c r="HA2130" s="4"/>
      <c r="HB2130" s="4"/>
      <c r="HC2130" s="4"/>
      <c r="HD2130" s="4"/>
      <c r="HE2130" s="4"/>
      <c r="HF2130" s="4"/>
      <c r="HG2130" s="4"/>
      <c r="HH2130" s="4"/>
      <c r="HI2130" s="4"/>
      <c r="HJ2130" s="4"/>
      <c r="HK2130" s="4"/>
      <c r="HL2130" s="4"/>
      <c r="HM2130" s="4"/>
    </row>
    <row r="2131" spans="1:221" ht="20" customHeight="1">
      <c r="A2131" s="3"/>
      <c r="B2131" s="2"/>
      <c r="C2131" s="3"/>
      <c r="D2131" s="3"/>
      <c r="E2131" s="3"/>
      <c r="F2131" s="3"/>
      <c r="G2131" s="3"/>
      <c r="H2131" s="4"/>
      <c r="I2131" s="4"/>
      <c r="J2131" s="114"/>
      <c r="K2131" s="20"/>
      <c r="L2131" s="5"/>
      <c r="M2131" s="5"/>
      <c r="N2131" s="5"/>
      <c r="O2131" s="5"/>
      <c r="P2131" s="5"/>
      <c r="Q2131" s="5"/>
      <c r="R2131" s="5"/>
      <c r="S2131" s="6"/>
      <c r="T2131" s="6"/>
      <c r="U2131" s="6"/>
      <c r="V2131" s="6"/>
      <c r="W2131" s="6"/>
      <c r="X2131" s="6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/>
      <c r="GI2131" s="4"/>
      <c r="GJ2131" s="4"/>
      <c r="GK2131" s="4"/>
      <c r="GL2131" s="4"/>
      <c r="GM2131" s="4"/>
      <c r="GN2131" s="4"/>
      <c r="GO2131" s="4"/>
      <c r="GP2131" s="4"/>
      <c r="GQ2131" s="4"/>
      <c r="GR2131" s="4"/>
      <c r="GS2131" s="4"/>
      <c r="GT2131" s="4"/>
      <c r="GU2131" s="4"/>
      <c r="GV2131" s="4"/>
      <c r="GW2131" s="4"/>
      <c r="GX2131" s="4"/>
      <c r="GY2131" s="4"/>
      <c r="GZ2131" s="4"/>
      <c r="HA2131" s="4"/>
      <c r="HB2131" s="4"/>
      <c r="HC2131" s="4"/>
      <c r="HD2131" s="4"/>
      <c r="HE2131" s="4"/>
      <c r="HF2131" s="4"/>
      <c r="HG2131" s="4"/>
      <c r="HH2131" s="4"/>
      <c r="HI2131" s="4"/>
      <c r="HJ2131" s="4"/>
      <c r="HK2131" s="4"/>
      <c r="HL2131" s="4"/>
      <c r="HM2131" s="4"/>
    </row>
    <row r="2132" spans="1:221" ht="20" customHeight="1">
      <c r="A2132" s="3"/>
      <c r="B2132" s="2"/>
      <c r="C2132" s="3"/>
      <c r="D2132" s="3"/>
      <c r="E2132" s="3"/>
      <c r="F2132" s="3"/>
      <c r="G2132" s="3"/>
      <c r="H2132" s="4"/>
      <c r="I2132" s="4"/>
      <c r="J2132" s="114"/>
      <c r="K2132" s="20"/>
      <c r="L2132" s="5"/>
      <c r="M2132" s="5"/>
      <c r="N2132" s="5"/>
      <c r="O2132" s="5"/>
      <c r="P2132" s="5"/>
      <c r="Q2132" s="5"/>
      <c r="R2132" s="5"/>
      <c r="S2132" s="6"/>
      <c r="T2132" s="6"/>
      <c r="U2132" s="6"/>
      <c r="V2132" s="6"/>
      <c r="W2132" s="6"/>
      <c r="X2132" s="6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  <c r="GI2132" s="4"/>
      <c r="GJ2132" s="4"/>
      <c r="GK2132" s="4"/>
      <c r="GL2132" s="4"/>
      <c r="GM2132" s="4"/>
      <c r="GN2132" s="4"/>
      <c r="GO2132" s="4"/>
      <c r="GP2132" s="4"/>
      <c r="GQ2132" s="4"/>
      <c r="GR2132" s="4"/>
      <c r="GS2132" s="4"/>
      <c r="GT2132" s="4"/>
      <c r="GU2132" s="4"/>
      <c r="GV2132" s="4"/>
      <c r="GW2132" s="4"/>
      <c r="GX2132" s="4"/>
      <c r="GY2132" s="4"/>
      <c r="GZ2132" s="4"/>
      <c r="HA2132" s="4"/>
      <c r="HB2132" s="4"/>
      <c r="HC2132" s="4"/>
      <c r="HD2132" s="4"/>
      <c r="HE2132" s="4"/>
      <c r="HF2132" s="4"/>
      <c r="HG2132" s="4"/>
      <c r="HH2132" s="4"/>
      <c r="HI2132" s="4"/>
      <c r="HJ2132" s="4"/>
      <c r="HK2132" s="4"/>
      <c r="HL2132" s="4"/>
      <c r="HM2132" s="4"/>
    </row>
    <row r="2133" spans="1:221" ht="20" customHeight="1">
      <c r="A2133" s="3"/>
      <c r="B2133" s="2"/>
      <c r="C2133" s="3"/>
      <c r="D2133" s="3"/>
      <c r="E2133" s="3"/>
      <c r="F2133" s="3"/>
      <c r="G2133" s="3"/>
      <c r="H2133" s="4"/>
      <c r="I2133" s="4"/>
      <c r="J2133" s="114"/>
      <c r="K2133" s="20"/>
      <c r="L2133" s="5"/>
      <c r="M2133" s="5"/>
      <c r="N2133" s="5"/>
      <c r="O2133" s="5"/>
      <c r="P2133" s="5"/>
      <c r="Q2133" s="5"/>
      <c r="R2133" s="5"/>
      <c r="S2133" s="6"/>
      <c r="T2133" s="6"/>
      <c r="U2133" s="6"/>
      <c r="V2133" s="6"/>
      <c r="W2133" s="6"/>
      <c r="X2133" s="6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/>
      <c r="GI2133" s="4"/>
      <c r="GJ2133" s="4"/>
      <c r="GK2133" s="4"/>
      <c r="GL2133" s="4"/>
      <c r="GM2133" s="4"/>
      <c r="GN2133" s="4"/>
      <c r="GO2133" s="4"/>
      <c r="GP2133" s="4"/>
      <c r="GQ2133" s="4"/>
      <c r="GR2133" s="4"/>
      <c r="GS2133" s="4"/>
      <c r="GT2133" s="4"/>
      <c r="GU2133" s="4"/>
      <c r="GV2133" s="4"/>
      <c r="GW2133" s="4"/>
      <c r="GX2133" s="4"/>
      <c r="GY2133" s="4"/>
      <c r="GZ2133" s="4"/>
      <c r="HA2133" s="4"/>
      <c r="HB2133" s="4"/>
      <c r="HC2133" s="4"/>
      <c r="HD2133" s="4"/>
      <c r="HE2133" s="4"/>
      <c r="HF2133" s="4"/>
      <c r="HG2133" s="4"/>
      <c r="HH2133" s="4"/>
      <c r="HI2133" s="4"/>
      <c r="HJ2133" s="4"/>
      <c r="HK2133" s="4"/>
      <c r="HL2133" s="4"/>
      <c r="HM2133" s="4"/>
    </row>
    <row r="2134" spans="1:221" ht="20" customHeight="1">
      <c r="A2134" s="3"/>
      <c r="B2134" s="2"/>
      <c r="C2134" s="3"/>
      <c r="D2134" s="3"/>
      <c r="E2134" s="3"/>
      <c r="F2134" s="3"/>
      <c r="G2134" s="3"/>
      <c r="H2134" s="4"/>
      <c r="I2134" s="4"/>
      <c r="J2134" s="114"/>
      <c r="K2134" s="20"/>
      <c r="L2134" s="5"/>
      <c r="M2134" s="5"/>
      <c r="N2134" s="5"/>
      <c r="O2134" s="5"/>
      <c r="P2134" s="5"/>
      <c r="Q2134" s="5"/>
      <c r="R2134" s="5"/>
      <c r="S2134" s="6"/>
      <c r="T2134" s="6"/>
      <c r="U2134" s="6"/>
      <c r="V2134" s="6"/>
      <c r="W2134" s="6"/>
      <c r="X2134" s="6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/>
      <c r="GI2134" s="4"/>
      <c r="GJ2134" s="4"/>
      <c r="GK2134" s="4"/>
      <c r="GL2134" s="4"/>
      <c r="GM2134" s="4"/>
      <c r="GN2134" s="4"/>
      <c r="GO2134" s="4"/>
      <c r="GP2134" s="4"/>
      <c r="GQ2134" s="4"/>
      <c r="GR2134" s="4"/>
      <c r="GS2134" s="4"/>
      <c r="GT2134" s="4"/>
      <c r="GU2134" s="4"/>
      <c r="GV2134" s="4"/>
      <c r="GW2134" s="4"/>
      <c r="GX2134" s="4"/>
      <c r="GY2134" s="4"/>
      <c r="GZ2134" s="4"/>
      <c r="HA2134" s="4"/>
      <c r="HB2134" s="4"/>
      <c r="HC2134" s="4"/>
      <c r="HD2134" s="4"/>
      <c r="HE2134" s="4"/>
      <c r="HF2134" s="4"/>
      <c r="HG2134" s="4"/>
      <c r="HH2134" s="4"/>
      <c r="HI2134" s="4"/>
      <c r="HJ2134" s="4"/>
      <c r="HK2134" s="4"/>
      <c r="HL2134" s="4"/>
      <c r="HM2134" s="4"/>
    </row>
    <row r="2135" spans="1:221" ht="20" customHeight="1">
      <c r="A2135" s="3"/>
      <c r="B2135" s="2"/>
      <c r="C2135" s="3"/>
      <c r="D2135" s="3"/>
      <c r="E2135" s="3"/>
      <c r="F2135" s="3"/>
      <c r="G2135" s="3"/>
      <c r="H2135" s="4"/>
      <c r="I2135" s="4"/>
      <c r="J2135" s="114"/>
      <c r="K2135" s="20"/>
      <c r="L2135" s="5"/>
      <c r="M2135" s="5"/>
      <c r="N2135" s="5"/>
      <c r="O2135" s="5"/>
      <c r="P2135" s="5"/>
      <c r="Q2135" s="5"/>
      <c r="R2135" s="5"/>
      <c r="S2135" s="6"/>
      <c r="T2135" s="6"/>
      <c r="U2135" s="6"/>
      <c r="V2135" s="6"/>
      <c r="W2135" s="6"/>
      <c r="X2135" s="6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  <c r="GQ2135" s="4"/>
      <c r="GR2135" s="4"/>
      <c r="GS2135" s="4"/>
      <c r="GT2135" s="4"/>
      <c r="GU2135" s="4"/>
      <c r="GV2135" s="4"/>
      <c r="GW2135" s="4"/>
      <c r="GX2135" s="4"/>
      <c r="GY2135" s="4"/>
      <c r="GZ2135" s="4"/>
      <c r="HA2135" s="4"/>
      <c r="HB2135" s="4"/>
      <c r="HC2135" s="4"/>
      <c r="HD2135" s="4"/>
      <c r="HE2135" s="4"/>
      <c r="HF2135" s="4"/>
      <c r="HG2135" s="4"/>
      <c r="HH2135" s="4"/>
      <c r="HI2135" s="4"/>
      <c r="HJ2135" s="4"/>
      <c r="HK2135" s="4"/>
      <c r="HL2135" s="4"/>
      <c r="HM2135" s="4"/>
    </row>
    <row r="2136" spans="1:221" ht="20" customHeight="1">
      <c r="A2136" s="3"/>
      <c r="B2136" s="2"/>
      <c r="C2136" s="3"/>
      <c r="D2136" s="3"/>
      <c r="E2136" s="3"/>
      <c r="F2136" s="3"/>
      <c r="G2136" s="3"/>
      <c r="H2136" s="4"/>
      <c r="I2136" s="4"/>
      <c r="J2136" s="114"/>
      <c r="K2136" s="20"/>
      <c r="L2136" s="5"/>
      <c r="M2136" s="5"/>
      <c r="N2136" s="5"/>
      <c r="O2136" s="5"/>
      <c r="P2136" s="5"/>
      <c r="Q2136" s="5"/>
      <c r="R2136" s="5"/>
      <c r="S2136" s="6"/>
      <c r="T2136" s="6"/>
      <c r="U2136" s="6"/>
      <c r="V2136" s="6"/>
      <c r="W2136" s="6"/>
      <c r="X2136" s="6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  <c r="BC2136" s="4"/>
      <c r="BD2136" s="4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/>
      <c r="GI2136" s="4"/>
      <c r="GJ2136" s="4"/>
      <c r="GK2136" s="4"/>
      <c r="GL2136" s="4"/>
      <c r="GM2136" s="4"/>
      <c r="GN2136" s="4"/>
      <c r="GO2136" s="4"/>
      <c r="GP2136" s="4"/>
      <c r="GQ2136" s="4"/>
      <c r="GR2136" s="4"/>
      <c r="GS2136" s="4"/>
      <c r="GT2136" s="4"/>
      <c r="GU2136" s="4"/>
      <c r="GV2136" s="4"/>
      <c r="GW2136" s="4"/>
      <c r="GX2136" s="4"/>
      <c r="GY2136" s="4"/>
      <c r="GZ2136" s="4"/>
      <c r="HA2136" s="4"/>
      <c r="HB2136" s="4"/>
      <c r="HC2136" s="4"/>
      <c r="HD2136" s="4"/>
      <c r="HE2136" s="4"/>
      <c r="HF2136" s="4"/>
      <c r="HG2136" s="4"/>
      <c r="HH2136" s="4"/>
      <c r="HI2136" s="4"/>
      <c r="HJ2136" s="4"/>
      <c r="HK2136" s="4"/>
      <c r="HL2136" s="4"/>
      <c r="HM2136" s="4"/>
    </row>
    <row r="2137" spans="1:221" ht="20" customHeight="1">
      <c r="A2137" s="3"/>
      <c r="B2137" s="2"/>
      <c r="C2137" s="3"/>
      <c r="D2137" s="3"/>
      <c r="E2137" s="3"/>
      <c r="F2137" s="3"/>
      <c r="G2137" s="3"/>
      <c r="H2137" s="4"/>
      <c r="I2137" s="4"/>
      <c r="J2137" s="114"/>
      <c r="K2137" s="20"/>
      <c r="L2137" s="5"/>
      <c r="M2137" s="5"/>
      <c r="N2137" s="5"/>
      <c r="O2137" s="5"/>
      <c r="P2137" s="5"/>
      <c r="Q2137" s="5"/>
      <c r="R2137" s="5"/>
      <c r="S2137" s="6"/>
      <c r="T2137" s="6"/>
      <c r="U2137" s="6"/>
      <c r="V2137" s="6"/>
      <c r="W2137" s="6"/>
      <c r="X2137" s="6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  <c r="BC2137" s="4"/>
      <c r="BD2137" s="4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  <c r="GI2137" s="4"/>
      <c r="GJ2137" s="4"/>
      <c r="GK2137" s="4"/>
      <c r="GL2137" s="4"/>
      <c r="GM2137" s="4"/>
      <c r="GN2137" s="4"/>
      <c r="GO2137" s="4"/>
      <c r="GP2137" s="4"/>
      <c r="GQ2137" s="4"/>
      <c r="GR2137" s="4"/>
      <c r="GS2137" s="4"/>
      <c r="GT2137" s="4"/>
      <c r="GU2137" s="4"/>
      <c r="GV2137" s="4"/>
      <c r="GW2137" s="4"/>
      <c r="GX2137" s="4"/>
      <c r="GY2137" s="4"/>
      <c r="GZ2137" s="4"/>
      <c r="HA2137" s="4"/>
      <c r="HB2137" s="4"/>
      <c r="HC2137" s="4"/>
      <c r="HD2137" s="4"/>
      <c r="HE2137" s="4"/>
      <c r="HF2137" s="4"/>
      <c r="HG2137" s="4"/>
      <c r="HH2137" s="4"/>
      <c r="HI2137" s="4"/>
      <c r="HJ2137" s="4"/>
      <c r="HK2137" s="4"/>
      <c r="HL2137" s="4"/>
      <c r="HM2137" s="4"/>
    </row>
    <row r="2138" spans="1:221" ht="20" customHeight="1">
      <c r="A2138" s="3"/>
      <c r="B2138" s="2"/>
      <c r="C2138" s="3"/>
      <c r="D2138" s="3"/>
      <c r="E2138" s="3"/>
      <c r="F2138" s="3"/>
      <c r="G2138" s="3"/>
      <c r="H2138" s="4"/>
      <c r="I2138" s="4"/>
      <c r="J2138" s="114"/>
      <c r="K2138" s="20"/>
      <c r="L2138" s="5"/>
      <c r="M2138" s="5"/>
      <c r="N2138" s="5"/>
      <c r="O2138" s="5"/>
      <c r="P2138" s="5"/>
      <c r="Q2138" s="5"/>
      <c r="R2138" s="5"/>
      <c r="S2138" s="6"/>
      <c r="T2138" s="6"/>
      <c r="U2138" s="6"/>
      <c r="V2138" s="6"/>
      <c r="W2138" s="6"/>
      <c r="X2138" s="6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  <c r="GI2138" s="4"/>
      <c r="GJ2138" s="4"/>
      <c r="GK2138" s="4"/>
      <c r="GL2138" s="4"/>
      <c r="GM2138" s="4"/>
      <c r="GN2138" s="4"/>
      <c r="GO2138" s="4"/>
      <c r="GP2138" s="4"/>
      <c r="GQ2138" s="4"/>
      <c r="GR2138" s="4"/>
      <c r="GS2138" s="4"/>
      <c r="GT2138" s="4"/>
      <c r="GU2138" s="4"/>
      <c r="GV2138" s="4"/>
      <c r="GW2138" s="4"/>
      <c r="GX2138" s="4"/>
      <c r="GY2138" s="4"/>
      <c r="GZ2138" s="4"/>
      <c r="HA2138" s="4"/>
      <c r="HB2138" s="4"/>
      <c r="HC2138" s="4"/>
      <c r="HD2138" s="4"/>
      <c r="HE2138" s="4"/>
      <c r="HF2138" s="4"/>
      <c r="HG2138" s="4"/>
      <c r="HH2138" s="4"/>
      <c r="HI2138" s="4"/>
      <c r="HJ2138" s="4"/>
      <c r="HK2138" s="4"/>
      <c r="HL2138" s="4"/>
      <c r="HM2138" s="4"/>
    </row>
    <row r="2139" spans="1:221" ht="20" customHeight="1">
      <c r="A2139" s="3"/>
      <c r="B2139" s="2"/>
      <c r="C2139" s="3"/>
      <c r="D2139" s="3"/>
      <c r="E2139" s="3"/>
      <c r="F2139" s="3"/>
      <c r="G2139" s="3"/>
      <c r="H2139" s="4"/>
      <c r="I2139" s="4"/>
      <c r="J2139" s="114"/>
      <c r="K2139" s="20"/>
      <c r="L2139" s="5"/>
      <c r="M2139" s="5"/>
      <c r="N2139" s="5"/>
      <c r="O2139" s="5"/>
      <c r="P2139" s="5"/>
      <c r="Q2139" s="5"/>
      <c r="R2139" s="5"/>
      <c r="S2139" s="6"/>
      <c r="T2139" s="6"/>
      <c r="U2139" s="6"/>
      <c r="V2139" s="6"/>
      <c r="W2139" s="6"/>
      <c r="X2139" s="6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  <c r="GI2139" s="4"/>
      <c r="GJ2139" s="4"/>
      <c r="GK2139" s="4"/>
      <c r="GL2139" s="4"/>
      <c r="GM2139" s="4"/>
      <c r="GN2139" s="4"/>
      <c r="GO2139" s="4"/>
      <c r="GP2139" s="4"/>
      <c r="GQ2139" s="4"/>
      <c r="GR2139" s="4"/>
      <c r="GS2139" s="4"/>
      <c r="GT2139" s="4"/>
      <c r="GU2139" s="4"/>
      <c r="GV2139" s="4"/>
      <c r="GW2139" s="4"/>
      <c r="GX2139" s="4"/>
      <c r="GY2139" s="4"/>
      <c r="GZ2139" s="4"/>
      <c r="HA2139" s="4"/>
      <c r="HB2139" s="4"/>
      <c r="HC2139" s="4"/>
      <c r="HD2139" s="4"/>
      <c r="HE2139" s="4"/>
      <c r="HF2139" s="4"/>
      <c r="HG2139" s="4"/>
      <c r="HH2139" s="4"/>
      <c r="HI2139" s="4"/>
      <c r="HJ2139" s="4"/>
      <c r="HK2139" s="4"/>
      <c r="HL2139" s="4"/>
      <c r="HM2139" s="4"/>
    </row>
    <row r="2140" spans="1:221" ht="20" customHeight="1">
      <c r="A2140" s="3"/>
      <c r="B2140" s="2"/>
      <c r="C2140" s="3"/>
      <c r="D2140" s="3"/>
      <c r="E2140" s="3"/>
      <c r="F2140" s="3"/>
      <c r="G2140" s="3"/>
      <c r="H2140" s="4"/>
      <c r="I2140" s="4"/>
      <c r="J2140" s="114"/>
      <c r="K2140" s="20"/>
      <c r="L2140" s="5"/>
      <c r="M2140" s="5"/>
      <c r="N2140" s="5"/>
      <c r="O2140" s="5"/>
      <c r="P2140" s="5"/>
      <c r="Q2140" s="5"/>
      <c r="R2140" s="5"/>
      <c r="S2140" s="6"/>
      <c r="T2140" s="6"/>
      <c r="U2140" s="6"/>
      <c r="V2140" s="6"/>
      <c r="W2140" s="6"/>
      <c r="X2140" s="6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4"/>
      <c r="BB2140" s="4"/>
      <c r="BC2140" s="4"/>
      <c r="BD2140" s="4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  <c r="GI2140" s="4"/>
      <c r="GJ2140" s="4"/>
      <c r="GK2140" s="4"/>
      <c r="GL2140" s="4"/>
      <c r="GM2140" s="4"/>
      <c r="GN2140" s="4"/>
      <c r="GO2140" s="4"/>
      <c r="GP2140" s="4"/>
      <c r="GQ2140" s="4"/>
      <c r="GR2140" s="4"/>
      <c r="GS2140" s="4"/>
      <c r="GT2140" s="4"/>
      <c r="GU2140" s="4"/>
      <c r="GV2140" s="4"/>
      <c r="GW2140" s="4"/>
      <c r="GX2140" s="4"/>
      <c r="GY2140" s="4"/>
      <c r="GZ2140" s="4"/>
      <c r="HA2140" s="4"/>
      <c r="HB2140" s="4"/>
      <c r="HC2140" s="4"/>
      <c r="HD2140" s="4"/>
      <c r="HE2140" s="4"/>
      <c r="HF2140" s="4"/>
      <c r="HG2140" s="4"/>
      <c r="HH2140" s="4"/>
      <c r="HI2140" s="4"/>
      <c r="HJ2140" s="4"/>
      <c r="HK2140" s="4"/>
      <c r="HL2140" s="4"/>
      <c r="HM2140" s="4"/>
    </row>
    <row r="2141" spans="1:221" ht="20" customHeight="1">
      <c r="A2141" s="3"/>
      <c r="B2141" s="2"/>
      <c r="C2141" s="3"/>
      <c r="D2141" s="3"/>
      <c r="E2141" s="3"/>
      <c r="F2141" s="3"/>
      <c r="G2141" s="3"/>
      <c r="H2141" s="4"/>
      <c r="I2141" s="4"/>
      <c r="J2141" s="114"/>
      <c r="K2141" s="20"/>
      <c r="L2141" s="5"/>
      <c r="M2141" s="5"/>
      <c r="N2141" s="5"/>
      <c r="O2141" s="5"/>
      <c r="P2141" s="5"/>
      <c r="Q2141" s="5"/>
      <c r="R2141" s="5"/>
      <c r="S2141" s="6"/>
      <c r="T2141" s="6"/>
      <c r="U2141" s="6"/>
      <c r="V2141" s="6"/>
      <c r="W2141" s="6"/>
      <c r="X2141" s="6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  <c r="GI2141" s="4"/>
      <c r="GJ2141" s="4"/>
      <c r="GK2141" s="4"/>
      <c r="GL2141" s="4"/>
      <c r="GM2141" s="4"/>
      <c r="GN2141" s="4"/>
      <c r="GO2141" s="4"/>
      <c r="GP2141" s="4"/>
      <c r="GQ2141" s="4"/>
      <c r="GR2141" s="4"/>
      <c r="GS2141" s="4"/>
      <c r="GT2141" s="4"/>
      <c r="GU2141" s="4"/>
      <c r="GV2141" s="4"/>
      <c r="GW2141" s="4"/>
      <c r="GX2141" s="4"/>
      <c r="GY2141" s="4"/>
      <c r="GZ2141" s="4"/>
      <c r="HA2141" s="4"/>
      <c r="HB2141" s="4"/>
      <c r="HC2141" s="4"/>
      <c r="HD2141" s="4"/>
      <c r="HE2141" s="4"/>
      <c r="HF2141" s="4"/>
      <c r="HG2141" s="4"/>
      <c r="HH2141" s="4"/>
      <c r="HI2141" s="4"/>
      <c r="HJ2141" s="4"/>
      <c r="HK2141" s="4"/>
      <c r="HL2141" s="4"/>
      <c r="HM2141" s="4"/>
    </row>
    <row r="2142" spans="1:221" ht="20" customHeight="1">
      <c r="A2142" s="3"/>
      <c r="B2142" s="2"/>
      <c r="C2142" s="3"/>
      <c r="D2142" s="3"/>
      <c r="E2142" s="3"/>
      <c r="F2142" s="3"/>
      <c r="G2142" s="3"/>
      <c r="H2142" s="4"/>
      <c r="I2142" s="4"/>
      <c r="J2142" s="114"/>
      <c r="K2142" s="20"/>
      <c r="L2142" s="5"/>
      <c r="M2142" s="5"/>
      <c r="N2142" s="5"/>
      <c r="O2142" s="5"/>
      <c r="P2142" s="5"/>
      <c r="Q2142" s="5"/>
      <c r="R2142" s="5"/>
      <c r="S2142" s="6"/>
      <c r="T2142" s="6"/>
      <c r="U2142" s="6"/>
      <c r="V2142" s="6"/>
      <c r="W2142" s="6"/>
      <c r="X2142" s="6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  <c r="BC2142" s="4"/>
      <c r="BD2142" s="4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  <c r="GI2142" s="4"/>
      <c r="GJ2142" s="4"/>
      <c r="GK2142" s="4"/>
      <c r="GL2142" s="4"/>
      <c r="GM2142" s="4"/>
      <c r="GN2142" s="4"/>
      <c r="GO2142" s="4"/>
      <c r="GP2142" s="4"/>
      <c r="GQ2142" s="4"/>
      <c r="GR2142" s="4"/>
      <c r="GS2142" s="4"/>
      <c r="GT2142" s="4"/>
      <c r="GU2142" s="4"/>
      <c r="GV2142" s="4"/>
      <c r="GW2142" s="4"/>
      <c r="GX2142" s="4"/>
      <c r="GY2142" s="4"/>
      <c r="GZ2142" s="4"/>
      <c r="HA2142" s="4"/>
      <c r="HB2142" s="4"/>
      <c r="HC2142" s="4"/>
      <c r="HD2142" s="4"/>
      <c r="HE2142" s="4"/>
      <c r="HF2142" s="4"/>
      <c r="HG2142" s="4"/>
      <c r="HH2142" s="4"/>
      <c r="HI2142" s="4"/>
      <c r="HJ2142" s="4"/>
      <c r="HK2142" s="4"/>
      <c r="HL2142" s="4"/>
      <c r="HM2142" s="4"/>
    </row>
    <row r="2143" spans="1:221" ht="20" customHeight="1">
      <c r="A2143" s="3"/>
      <c r="B2143" s="2"/>
      <c r="C2143" s="3"/>
      <c r="D2143" s="3"/>
      <c r="E2143" s="3"/>
      <c r="F2143" s="3"/>
      <c r="G2143" s="3"/>
      <c r="H2143" s="4"/>
      <c r="I2143" s="4"/>
      <c r="J2143" s="114"/>
      <c r="K2143" s="20"/>
      <c r="L2143" s="5"/>
      <c r="M2143" s="5"/>
      <c r="N2143" s="5"/>
      <c r="O2143" s="5"/>
      <c r="P2143" s="5"/>
      <c r="Q2143" s="5"/>
      <c r="R2143" s="5"/>
      <c r="S2143" s="6"/>
      <c r="T2143" s="6"/>
      <c r="U2143" s="6"/>
      <c r="V2143" s="6"/>
      <c r="W2143" s="6"/>
      <c r="X2143" s="6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/>
      <c r="GI2143" s="4"/>
      <c r="GJ2143" s="4"/>
      <c r="GK2143" s="4"/>
      <c r="GL2143" s="4"/>
      <c r="GM2143" s="4"/>
      <c r="GN2143" s="4"/>
      <c r="GO2143" s="4"/>
      <c r="GP2143" s="4"/>
      <c r="GQ2143" s="4"/>
      <c r="GR2143" s="4"/>
      <c r="GS2143" s="4"/>
      <c r="GT2143" s="4"/>
      <c r="GU2143" s="4"/>
      <c r="GV2143" s="4"/>
      <c r="GW2143" s="4"/>
      <c r="GX2143" s="4"/>
      <c r="GY2143" s="4"/>
      <c r="GZ2143" s="4"/>
      <c r="HA2143" s="4"/>
      <c r="HB2143" s="4"/>
      <c r="HC2143" s="4"/>
      <c r="HD2143" s="4"/>
      <c r="HE2143" s="4"/>
      <c r="HF2143" s="4"/>
      <c r="HG2143" s="4"/>
      <c r="HH2143" s="4"/>
      <c r="HI2143" s="4"/>
      <c r="HJ2143" s="4"/>
      <c r="HK2143" s="4"/>
      <c r="HL2143" s="4"/>
      <c r="HM2143" s="4"/>
    </row>
    <row r="2144" spans="1:221" ht="20" customHeight="1">
      <c r="A2144" s="3"/>
      <c r="B2144" s="2"/>
      <c r="C2144" s="3"/>
      <c r="D2144" s="3"/>
      <c r="E2144" s="3"/>
      <c r="F2144" s="3"/>
      <c r="G2144" s="3"/>
      <c r="H2144" s="4"/>
      <c r="I2144" s="4"/>
      <c r="J2144" s="114"/>
      <c r="K2144" s="20"/>
      <c r="L2144" s="5"/>
      <c r="M2144" s="5"/>
      <c r="N2144" s="5"/>
      <c r="O2144" s="5"/>
      <c r="P2144" s="5"/>
      <c r="Q2144" s="5"/>
      <c r="R2144" s="5"/>
      <c r="S2144" s="6"/>
      <c r="T2144" s="6"/>
      <c r="U2144" s="6"/>
      <c r="V2144" s="6"/>
      <c r="W2144" s="6"/>
      <c r="X2144" s="6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/>
      <c r="GI2144" s="4"/>
      <c r="GJ2144" s="4"/>
      <c r="GK2144" s="4"/>
      <c r="GL2144" s="4"/>
      <c r="GM2144" s="4"/>
      <c r="GN2144" s="4"/>
      <c r="GO2144" s="4"/>
      <c r="GP2144" s="4"/>
      <c r="GQ2144" s="4"/>
      <c r="GR2144" s="4"/>
      <c r="GS2144" s="4"/>
      <c r="GT2144" s="4"/>
      <c r="GU2144" s="4"/>
      <c r="GV2144" s="4"/>
      <c r="GW2144" s="4"/>
      <c r="GX2144" s="4"/>
      <c r="GY2144" s="4"/>
      <c r="GZ2144" s="4"/>
      <c r="HA2144" s="4"/>
      <c r="HB2144" s="4"/>
      <c r="HC2144" s="4"/>
      <c r="HD2144" s="4"/>
      <c r="HE2144" s="4"/>
      <c r="HF2144" s="4"/>
      <c r="HG2144" s="4"/>
      <c r="HH2144" s="4"/>
      <c r="HI2144" s="4"/>
      <c r="HJ2144" s="4"/>
      <c r="HK2144" s="4"/>
      <c r="HL2144" s="4"/>
      <c r="HM2144" s="4"/>
    </row>
    <row r="2145" spans="1:221" ht="20" customHeight="1">
      <c r="A2145" s="3"/>
      <c r="B2145" s="2"/>
      <c r="C2145" s="3"/>
      <c r="D2145" s="3"/>
      <c r="E2145" s="3"/>
      <c r="F2145" s="3"/>
      <c r="G2145" s="3"/>
      <c r="H2145" s="4"/>
      <c r="I2145" s="4"/>
      <c r="J2145" s="114"/>
      <c r="K2145" s="20"/>
      <c r="L2145" s="5"/>
      <c r="M2145" s="5"/>
      <c r="N2145" s="5"/>
      <c r="O2145" s="5"/>
      <c r="P2145" s="5"/>
      <c r="Q2145" s="5"/>
      <c r="R2145" s="5"/>
      <c r="S2145" s="6"/>
      <c r="T2145" s="6"/>
      <c r="U2145" s="6"/>
      <c r="V2145" s="6"/>
      <c r="W2145" s="6"/>
      <c r="X2145" s="6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  <c r="BC2145" s="4"/>
      <c r="BD2145" s="4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  <c r="GI2145" s="4"/>
      <c r="GJ2145" s="4"/>
      <c r="GK2145" s="4"/>
      <c r="GL2145" s="4"/>
      <c r="GM2145" s="4"/>
      <c r="GN2145" s="4"/>
      <c r="GO2145" s="4"/>
      <c r="GP2145" s="4"/>
      <c r="GQ2145" s="4"/>
      <c r="GR2145" s="4"/>
      <c r="GS2145" s="4"/>
      <c r="GT2145" s="4"/>
      <c r="GU2145" s="4"/>
      <c r="GV2145" s="4"/>
      <c r="GW2145" s="4"/>
      <c r="GX2145" s="4"/>
      <c r="GY2145" s="4"/>
      <c r="GZ2145" s="4"/>
      <c r="HA2145" s="4"/>
      <c r="HB2145" s="4"/>
      <c r="HC2145" s="4"/>
      <c r="HD2145" s="4"/>
      <c r="HE2145" s="4"/>
      <c r="HF2145" s="4"/>
      <c r="HG2145" s="4"/>
      <c r="HH2145" s="4"/>
      <c r="HI2145" s="4"/>
      <c r="HJ2145" s="4"/>
      <c r="HK2145" s="4"/>
      <c r="HL2145" s="4"/>
      <c r="HM2145" s="4"/>
    </row>
    <row r="2146" spans="1:221" ht="20" customHeight="1">
      <c r="A2146" s="3"/>
      <c r="B2146" s="2"/>
      <c r="C2146" s="3"/>
      <c r="D2146" s="3"/>
      <c r="E2146" s="3"/>
      <c r="F2146" s="3"/>
      <c r="G2146" s="3"/>
      <c r="H2146" s="4"/>
      <c r="I2146" s="4"/>
      <c r="J2146" s="114"/>
      <c r="K2146" s="20"/>
      <c r="L2146" s="5"/>
      <c r="M2146" s="5"/>
      <c r="N2146" s="5"/>
      <c r="O2146" s="5"/>
      <c r="P2146" s="5"/>
      <c r="Q2146" s="5"/>
      <c r="R2146" s="5"/>
      <c r="S2146" s="6"/>
      <c r="T2146" s="6"/>
      <c r="U2146" s="6"/>
      <c r="V2146" s="6"/>
      <c r="W2146" s="6"/>
      <c r="X2146" s="6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  <c r="BC2146" s="4"/>
      <c r="BD2146" s="4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/>
      <c r="GI2146" s="4"/>
      <c r="GJ2146" s="4"/>
      <c r="GK2146" s="4"/>
      <c r="GL2146" s="4"/>
      <c r="GM2146" s="4"/>
      <c r="GN2146" s="4"/>
      <c r="GO2146" s="4"/>
      <c r="GP2146" s="4"/>
      <c r="GQ2146" s="4"/>
      <c r="GR2146" s="4"/>
      <c r="GS2146" s="4"/>
      <c r="GT2146" s="4"/>
      <c r="GU2146" s="4"/>
      <c r="GV2146" s="4"/>
      <c r="GW2146" s="4"/>
      <c r="GX2146" s="4"/>
      <c r="GY2146" s="4"/>
      <c r="GZ2146" s="4"/>
      <c r="HA2146" s="4"/>
      <c r="HB2146" s="4"/>
      <c r="HC2146" s="4"/>
      <c r="HD2146" s="4"/>
      <c r="HE2146" s="4"/>
      <c r="HF2146" s="4"/>
      <c r="HG2146" s="4"/>
      <c r="HH2146" s="4"/>
      <c r="HI2146" s="4"/>
      <c r="HJ2146" s="4"/>
      <c r="HK2146" s="4"/>
      <c r="HL2146" s="4"/>
      <c r="HM2146" s="4"/>
    </row>
    <row r="2147" spans="1:221" ht="20" customHeight="1">
      <c r="A2147" s="3"/>
      <c r="B2147" s="2"/>
      <c r="C2147" s="3"/>
      <c r="D2147" s="3"/>
      <c r="E2147" s="3"/>
      <c r="F2147" s="3"/>
      <c r="G2147" s="3"/>
      <c r="H2147" s="4"/>
      <c r="I2147" s="4"/>
      <c r="J2147" s="114"/>
      <c r="K2147" s="20"/>
      <c r="L2147" s="5"/>
      <c r="M2147" s="5"/>
      <c r="N2147" s="5"/>
      <c r="O2147" s="5"/>
      <c r="P2147" s="5"/>
      <c r="Q2147" s="5"/>
      <c r="R2147" s="5"/>
      <c r="S2147" s="6"/>
      <c r="T2147" s="6"/>
      <c r="U2147" s="6"/>
      <c r="V2147" s="6"/>
      <c r="W2147" s="6"/>
      <c r="X2147" s="6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/>
      <c r="GG2147" s="4"/>
      <c r="GH2147" s="4"/>
      <c r="GI2147" s="4"/>
      <c r="GJ2147" s="4"/>
      <c r="GK2147" s="4"/>
      <c r="GL2147" s="4"/>
      <c r="GM2147" s="4"/>
      <c r="GN2147" s="4"/>
      <c r="GO2147" s="4"/>
      <c r="GP2147" s="4"/>
      <c r="GQ2147" s="4"/>
      <c r="GR2147" s="4"/>
      <c r="GS2147" s="4"/>
      <c r="GT2147" s="4"/>
      <c r="GU2147" s="4"/>
      <c r="GV2147" s="4"/>
      <c r="GW2147" s="4"/>
      <c r="GX2147" s="4"/>
      <c r="GY2147" s="4"/>
      <c r="GZ2147" s="4"/>
      <c r="HA2147" s="4"/>
      <c r="HB2147" s="4"/>
      <c r="HC2147" s="4"/>
      <c r="HD2147" s="4"/>
      <c r="HE2147" s="4"/>
      <c r="HF2147" s="4"/>
      <c r="HG2147" s="4"/>
      <c r="HH2147" s="4"/>
      <c r="HI2147" s="4"/>
      <c r="HJ2147" s="4"/>
      <c r="HK2147" s="4"/>
      <c r="HL2147" s="4"/>
      <c r="HM2147" s="4"/>
    </row>
    <row r="2148" spans="1:221" ht="20" customHeight="1">
      <c r="A2148" s="3"/>
      <c r="B2148" s="2"/>
      <c r="C2148" s="3"/>
      <c r="D2148" s="3"/>
      <c r="E2148" s="3"/>
      <c r="F2148" s="3"/>
      <c r="G2148" s="3"/>
      <c r="H2148" s="4"/>
      <c r="I2148" s="4"/>
      <c r="J2148" s="114"/>
      <c r="K2148" s="20"/>
      <c r="L2148" s="5"/>
      <c r="M2148" s="5"/>
      <c r="N2148" s="5"/>
      <c r="O2148" s="5"/>
      <c r="P2148" s="5"/>
      <c r="Q2148" s="5"/>
      <c r="R2148" s="5"/>
      <c r="S2148" s="6"/>
      <c r="T2148" s="6"/>
      <c r="U2148" s="6"/>
      <c r="V2148" s="6"/>
      <c r="W2148" s="6"/>
      <c r="X2148" s="6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/>
      <c r="GH2148" s="4"/>
      <c r="GI2148" s="4"/>
      <c r="GJ2148" s="4"/>
      <c r="GK2148" s="4"/>
      <c r="GL2148" s="4"/>
      <c r="GM2148" s="4"/>
      <c r="GN2148" s="4"/>
      <c r="GO2148" s="4"/>
      <c r="GP2148" s="4"/>
      <c r="GQ2148" s="4"/>
      <c r="GR2148" s="4"/>
      <c r="GS2148" s="4"/>
      <c r="GT2148" s="4"/>
      <c r="GU2148" s="4"/>
      <c r="GV2148" s="4"/>
      <c r="GW2148" s="4"/>
      <c r="GX2148" s="4"/>
      <c r="GY2148" s="4"/>
      <c r="GZ2148" s="4"/>
      <c r="HA2148" s="4"/>
      <c r="HB2148" s="4"/>
      <c r="HC2148" s="4"/>
      <c r="HD2148" s="4"/>
      <c r="HE2148" s="4"/>
      <c r="HF2148" s="4"/>
      <c r="HG2148" s="4"/>
      <c r="HH2148" s="4"/>
      <c r="HI2148" s="4"/>
      <c r="HJ2148" s="4"/>
      <c r="HK2148" s="4"/>
      <c r="HL2148" s="4"/>
      <c r="HM2148" s="4"/>
    </row>
    <row r="2149" spans="1:221" ht="20" customHeight="1">
      <c r="A2149" s="3"/>
      <c r="B2149" s="2"/>
      <c r="C2149" s="3"/>
      <c r="D2149" s="3"/>
      <c r="E2149" s="3"/>
      <c r="F2149" s="3"/>
      <c r="G2149" s="3"/>
      <c r="H2149" s="4"/>
      <c r="I2149" s="4"/>
      <c r="J2149" s="114"/>
      <c r="K2149" s="20"/>
      <c r="L2149" s="5"/>
      <c r="M2149" s="5"/>
      <c r="N2149" s="5"/>
      <c r="O2149" s="5"/>
      <c r="P2149" s="5"/>
      <c r="Q2149" s="5"/>
      <c r="R2149" s="5"/>
      <c r="S2149" s="6"/>
      <c r="T2149" s="6"/>
      <c r="U2149" s="6"/>
      <c r="V2149" s="6"/>
      <c r="W2149" s="6"/>
      <c r="X2149" s="6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/>
      <c r="GH2149" s="4"/>
      <c r="GI2149" s="4"/>
      <c r="GJ2149" s="4"/>
      <c r="GK2149" s="4"/>
      <c r="GL2149" s="4"/>
      <c r="GM2149" s="4"/>
      <c r="GN2149" s="4"/>
      <c r="GO2149" s="4"/>
      <c r="GP2149" s="4"/>
      <c r="GQ2149" s="4"/>
      <c r="GR2149" s="4"/>
      <c r="GS2149" s="4"/>
      <c r="GT2149" s="4"/>
      <c r="GU2149" s="4"/>
      <c r="GV2149" s="4"/>
      <c r="GW2149" s="4"/>
      <c r="GX2149" s="4"/>
      <c r="GY2149" s="4"/>
      <c r="GZ2149" s="4"/>
      <c r="HA2149" s="4"/>
      <c r="HB2149" s="4"/>
      <c r="HC2149" s="4"/>
      <c r="HD2149" s="4"/>
      <c r="HE2149" s="4"/>
      <c r="HF2149" s="4"/>
      <c r="HG2149" s="4"/>
      <c r="HH2149" s="4"/>
      <c r="HI2149" s="4"/>
      <c r="HJ2149" s="4"/>
      <c r="HK2149" s="4"/>
      <c r="HL2149" s="4"/>
      <c r="HM2149" s="4"/>
    </row>
    <row r="2150" spans="1:221" ht="20" customHeight="1">
      <c r="A2150" s="3"/>
      <c r="B2150" s="2"/>
      <c r="C2150" s="3"/>
      <c r="D2150" s="3"/>
      <c r="E2150" s="3"/>
      <c r="F2150" s="3"/>
      <c r="G2150" s="3"/>
      <c r="H2150" s="4"/>
      <c r="I2150" s="4"/>
      <c r="J2150" s="114"/>
      <c r="K2150" s="20"/>
      <c r="L2150" s="5"/>
      <c r="M2150" s="5"/>
      <c r="N2150" s="5"/>
      <c r="O2150" s="5"/>
      <c r="P2150" s="5"/>
      <c r="Q2150" s="5"/>
      <c r="R2150" s="5"/>
      <c r="S2150" s="6"/>
      <c r="T2150" s="6"/>
      <c r="U2150" s="6"/>
      <c r="V2150" s="6"/>
      <c r="W2150" s="6"/>
      <c r="X2150" s="6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4"/>
      <c r="BB2150" s="4"/>
      <c r="BC2150" s="4"/>
      <c r="BD2150" s="4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  <c r="GI2150" s="4"/>
      <c r="GJ2150" s="4"/>
      <c r="GK2150" s="4"/>
      <c r="GL2150" s="4"/>
      <c r="GM2150" s="4"/>
      <c r="GN2150" s="4"/>
      <c r="GO2150" s="4"/>
      <c r="GP2150" s="4"/>
      <c r="GQ2150" s="4"/>
      <c r="GR2150" s="4"/>
      <c r="GS2150" s="4"/>
      <c r="GT2150" s="4"/>
      <c r="GU2150" s="4"/>
      <c r="GV2150" s="4"/>
      <c r="GW2150" s="4"/>
      <c r="GX2150" s="4"/>
      <c r="GY2150" s="4"/>
      <c r="GZ2150" s="4"/>
      <c r="HA2150" s="4"/>
      <c r="HB2150" s="4"/>
      <c r="HC2150" s="4"/>
      <c r="HD2150" s="4"/>
      <c r="HE2150" s="4"/>
      <c r="HF2150" s="4"/>
      <c r="HG2150" s="4"/>
      <c r="HH2150" s="4"/>
      <c r="HI2150" s="4"/>
      <c r="HJ2150" s="4"/>
      <c r="HK2150" s="4"/>
      <c r="HL2150" s="4"/>
      <c r="HM2150" s="4"/>
    </row>
    <row r="2151" spans="1:221" ht="20" customHeight="1">
      <c r="A2151" s="3"/>
      <c r="B2151" s="2"/>
      <c r="C2151" s="3"/>
      <c r="D2151" s="3"/>
      <c r="E2151" s="3"/>
      <c r="F2151" s="3"/>
      <c r="G2151" s="3"/>
      <c r="H2151" s="4"/>
      <c r="I2151" s="4"/>
      <c r="J2151" s="114"/>
      <c r="K2151" s="20"/>
      <c r="L2151" s="5"/>
      <c r="M2151" s="5"/>
      <c r="N2151" s="5"/>
      <c r="O2151" s="5"/>
      <c r="P2151" s="5"/>
      <c r="Q2151" s="5"/>
      <c r="R2151" s="5"/>
      <c r="S2151" s="6"/>
      <c r="T2151" s="6"/>
      <c r="U2151" s="6"/>
      <c r="V2151" s="6"/>
      <c r="W2151" s="6"/>
      <c r="X2151" s="6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  <c r="BC2151" s="4"/>
      <c r="BD2151" s="4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/>
      <c r="GI2151" s="4"/>
      <c r="GJ2151" s="4"/>
      <c r="GK2151" s="4"/>
      <c r="GL2151" s="4"/>
      <c r="GM2151" s="4"/>
      <c r="GN2151" s="4"/>
      <c r="GO2151" s="4"/>
      <c r="GP2151" s="4"/>
      <c r="GQ2151" s="4"/>
      <c r="GR2151" s="4"/>
      <c r="GS2151" s="4"/>
      <c r="GT2151" s="4"/>
      <c r="GU2151" s="4"/>
      <c r="GV2151" s="4"/>
      <c r="GW2151" s="4"/>
      <c r="GX2151" s="4"/>
      <c r="GY2151" s="4"/>
      <c r="GZ2151" s="4"/>
      <c r="HA2151" s="4"/>
      <c r="HB2151" s="4"/>
      <c r="HC2151" s="4"/>
      <c r="HD2151" s="4"/>
      <c r="HE2151" s="4"/>
      <c r="HF2151" s="4"/>
      <c r="HG2151" s="4"/>
      <c r="HH2151" s="4"/>
      <c r="HI2151" s="4"/>
      <c r="HJ2151" s="4"/>
      <c r="HK2151" s="4"/>
      <c r="HL2151" s="4"/>
      <c r="HM2151" s="4"/>
    </row>
    <row r="2152" spans="1:221" ht="20" customHeight="1">
      <c r="A2152" s="3"/>
      <c r="B2152" s="2"/>
      <c r="C2152" s="3"/>
      <c r="D2152" s="3"/>
      <c r="E2152" s="3"/>
      <c r="F2152" s="3"/>
      <c r="G2152" s="3"/>
      <c r="H2152" s="4"/>
      <c r="I2152" s="4"/>
      <c r="J2152" s="114"/>
      <c r="K2152" s="20"/>
      <c r="L2152" s="5"/>
      <c r="M2152" s="5"/>
      <c r="N2152" s="5"/>
      <c r="O2152" s="5"/>
      <c r="P2152" s="5"/>
      <c r="Q2152" s="5"/>
      <c r="R2152" s="5"/>
      <c r="S2152" s="6"/>
      <c r="T2152" s="6"/>
      <c r="U2152" s="6"/>
      <c r="V2152" s="6"/>
      <c r="W2152" s="6"/>
      <c r="X2152" s="6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/>
      <c r="GH2152" s="4"/>
      <c r="GI2152" s="4"/>
      <c r="GJ2152" s="4"/>
      <c r="GK2152" s="4"/>
      <c r="GL2152" s="4"/>
      <c r="GM2152" s="4"/>
      <c r="GN2152" s="4"/>
      <c r="GO2152" s="4"/>
      <c r="GP2152" s="4"/>
      <c r="GQ2152" s="4"/>
      <c r="GR2152" s="4"/>
      <c r="GS2152" s="4"/>
      <c r="GT2152" s="4"/>
      <c r="GU2152" s="4"/>
      <c r="GV2152" s="4"/>
      <c r="GW2152" s="4"/>
      <c r="GX2152" s="4"/>
      <c r="GY2152" s="4"/>
      <c r="GZ2152" s="4"/>
      <c r="HA2152" s="4"/>
      <c r="HB2152" s="4"/>
      <c r="HC2152" s="4"/>
      <c r="HD2152" s="4"/>
      <c r="HE2152" s="4"/>
      <c r="HF2152" s="4"/>
      <c r="HG2152" s="4"/>
      <c r="HH2152" s="4"/>
      <c r="HI2152" s="4"/>
      <c r="HJ2152" s="4"/>
      <c r="HK2152" s="4"/>
      <c r="HL2152" s="4"/>
      <c r="HM2152" s="4"/>
    </row>
    <row r="2153" spans="1:221" ht="20" customHeight="1">
      <c r="A2153" s="3"/>
      <c r="B2153" s="2"/>
      <c r="C2153" s="3"/>
      <c r="D2153" s="3"/>
      <c r="E2153" s="3"/>
      <c r="F2153" s="3"/>
      <c r="G2153" s="3"/>
      <c r="H2153" s="4"/>
      <c r="I2153" s="4"/>
      <c r="J2153" s="114"/>
      <c r="K2153" s="20"/>
      <c r="L2153" s="5"/>
      <c r="M2153" s="5"/>
      <c r="N2153" s="5"/>
      <c r="O2153" s="5"/>
      <c r="P2153" s="5"/>
      <c r="Q2153" s="5"/>
      <c r="R2153" s="5"/>
      <c r="S2153" s="6"/>
      <c r="T2153" s="6"/>
      <c r="U2153" s="6"/>
      <c r="V2153" s="6"/>
      <c r="W2153" s="6"/>
      <c r="X2153" s="6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/>
      <c r="GI2153" s="4"/>
      <c r="GJ2153" s="4"/>
      <c r="GK2153" s="4"/>
      <c r="GL2153" s="4"/>
      <c r="GM2153" s="4"/>
      <c r="GN2153" s="4"/>
      <c r="GO2153" s="4"/>
      <c r="GP2153" s="4"/>
      <c r="GQ2153" s="4"/>
      <c r="GR2153" s="4"/>
      <c r="GS2153" s="4"/>
      <c r="GT2153" s="4"/>
      <c r="GU2153" s="4"/>
      <c r="GV2153" s="4"/>
      <c r="GW2153" s="4"/>
      <c r="GX2153" s="4"/>
      <c r="GY2153" s="4"/>
      <c r="GZ2153" s="4"/>
      <c r="HA2153" s="4"/>
      <c r="HB2153" s="4"/>
      <c r="HC2153" s="4"/>
      <c r="HD2153" s="4"/>
      <c r="HE2153" s="4"/>
      <c r="HF2153" s="4"/>
      <c r="HG2153" s="4"/>
      <c r="HH2153" s="4"/>
      <c r="HI2153" s="4"/>
      <c r="HJ2153" s="4"/>
      <c r="HK2153" s="4"/>
      <c r="HL2153" s="4"/>
      <c r="HM2153" s="4"/>
    </row>
    <row r="2154" spans="1:221" ht="20" customHeight="1">
      <c r="A2154" s="3"/>
      <c r="B2154" s="2"/>
      <c r="C2154" s="3"/>
      <c r="D2154" s="3"/>
      <c r="E2154" s="3"/>
      <c r="F2154" s="3"/>
      <c r="G2154" s="3"/>
      <c r="H2154" s="4"/>
      <c r="I2154" s="4"/>
      <c r="J2154" s="114"/>
      <c r="K2154" s="20"/>
      <c r="L2154" s="5"/>
      <c r="M2154" s="5"/>
      <c r="N2154" s="5"/>
      <c r="O2154" s="5"/>
      <c r="P2154" s="5"/>
      <c r="Q2154" s="5"/>
      <c r="R2154" s="5"/>
      <c r="S2154" s="6"/>
      <c r="T2154" s="6"/>
      <c r="U2154" s="6"/>
      <c r="V2154" s="6"/>
      <c r="W2154" s="6"/>
      <c r="X2154" s="6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/>
      <c r="GI2154" s="4"/>
      <c r="GJ2154" s="4"/>
      <c r="GK2154" s="4"/>
      <c r="GL2154" s="4"/>
      <c r="GM2154" s="4"/>
      <c r="GN2154" s="4"/>
      <c r="GO2154" s="4"/>
      <c r="GP2154" s="4"/>
      <c r="GQ2154" s="4"/>
      <c r="GR2154" s="4"/>
      <c r="GS2154" s="4"/>
      <c r="GT2154" s="4"/>
      <c r="GU2154" s="4"/>
      <c r="GV2154" s="4"/>
      <c r="GW2154" s="4"/>
      <c r="GX2154" s="4"/>
      <c r="GY2154" s="4"/>
      <c r="GZ2154" s="4"/>
      <c r="HA2154" s="4"/>
      <c r="HB2154" s="4"/>
      <c r="HC2154" s="4"/>
      <c r="HD2154" s="4"/>
      <c r="HE2154" s="4"/>
      <c r="HF2154" s="4"/>
      <c r="HG2154" s="4"/>
      <c r="HH2154" s="4"/>
      <c r="HI2154" s="4"/>
      <c r="HJ2154" s="4"/>
      <c r="HK2154" s="4"/>
      <c r="HL2154" s="4"/>
      <c r="HM2154" s="4"/>
    </row>
    <row r="2155" spans="1:221" ht="20" customHeight="1">
      <c r="A2155" s="3"/>
      <c r="B2155" s="2"/>
      <c r="C2155" s="3"/>
      <c r="D2155" s="3"/>
      <c r="E2155" s="3"/>
      <c r="F2155" s="3"/>
      <c r="G2155" s="3"/>
      <c r="H2155" s="4"/>
      <c r="I2155" s="4"/>
      <c r="J2155" s="114"/>
      <c r="K2155" s="20"/>
      <c r="L2155" s="5"/>
      <c r="M2155" s="5"/>
      <c r="N2155" s="5"/>
      <c r="O2155" s="5"/>
      <c r="P2155" s="5"/>
      <c r="Q2155" s="5"/>
      <c r="R2155" s="5"/>
      <c r="S2155" s="6"/>
      <c r="T2155" s="6"/>
      <c r="U2155" s="6"/>
      <c r="V2155" s="6"/>
      <c r="W2155" s="6"/>
      <c r="X2155" s="6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/>
      <c r="GH2155" s="4"/>
      <c r="GI2155" s="4"/>
      <c r="GJ2155" s="4"/>
      <c r="GK2155" s="4"/>
      <c r="GL2155" s="4"/>
      <c r="GM2155" s="4"/>
      <c r="GN2155" s="4"/>
      <c r="GO2155" s="4"/>
      <c r="GP2155" s="4"/>
      <c r="GQ2155" s="4"/>
      <c r="GR2155" s="4"/>
      <c r="GS2155" s="4"/>
      <c r="GT2155" s="4"/>
      <c r="GU2155" s="4"/>
      <c r="GV2155" s="4"/>
      <c r="GW2155" s="4"/>
      <c r="GX2155" s="4"/>
      <c r="GY2155" s="4"/>
      <c r="GZ2155" s="4"/>
      <c r="HA2155" s="4"/>
      <c r="HB2155" s="4"/>
      <c r="HC2155" s="4"/>
      <c r="HD2155" s="4"/>
      <c r="HE2155" s="4"/>
      <c r="HF2155" s="4"/>
      <c r="HG2155" s="4"/>
      <c r="HH2155" s="4"/>
      <c r="HI2155" s="4"/>
      <c r="HJ2155" s="4"/>
      <c r="HK2155" s="4"/>
      <c r="HL2155" s="4"/>
      <c r="HM2155" s="4"/>
    </row>
    <row r="2156" spans="1:221" ht="20" customHeight="1">
      <c r="A2156" s="3"/>
      <c r="B2156" s="2"/>
      <c r="C2156" s="3"/>
      <c r="D2156" s="3"/>
      <c r="E2156" s="3"/>
      <c r="F2156" s="3"/>
      <c r="G2156" s="3"/>
      <c r="H2156" s="4"/>
      <c r="I2156" s="4"/>
      <c r="J2156" s="114"/>
      <c r="K2156" s="20"/>
      <c r="L2156" s="5"/>
      <c r="M2156" s="5"/>
      <c r="N2156" s="5"/>
      <c r="O2156" s="5"/>
      <c r="P2156" s="5"/>
      <c r="Q2156" s="5"/>
      <c r="R2156" s="5"/>
      <c r="S2156" s="6"/>
      <c r="T2156" s="6"/>
      <c r="U2156" s="6"/>
      <c r="V2156" s="6"/>
      <c r="W2156" s="6"/>
      <c r="X2156" s="6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/>
      <c r="GL2156" s="4"/>
      <c r="GM2156" s="4"/>
      <c r="GN2156" s="4"/>
      <c r="GO2156" s="4"/>
      <c r="GP2156" s="4"/>
      <c r="GQ2156" s="4"/>
      <c r="GR2156" s="4"/>
      <c r="GS2156" s="4"/>
      <c r="GT2156" s="4"/>
      <c r="GU2156" s="4"/>
      <c r="GV2156" s="4"/>
      <c r="GW2156" s="4"/>
      <c r="GX2156" s="4"/>
      <c r="GY2156" s="4"/>
      <c r="GZ2156" s="4"/>
      <c r="HA2156" s="4"/>
      <c r="HB2156" s="4"/>
      <c r="HC2156" s="4"/>
      <c r="HD2156" s="4"/>
      <c r="HE2156" s="4"/>
      <c r="HF2156" s="4"/>
      <c r="HG2156" s="4"/>
      <c r="HH2156" s="4"/>
      <c r="HI2156" s="4"/>
      <c r="HJ2156" s="4"/>
      <c r="HK2156" s="4"/>
      <c r="HL2156" s="4"/>
      <c r="HM2156" s="4"/>
    </row>
    <row r="2157" spans="1:221" ht="20" customHeight="1">
      <c r="A2157" s="3"/>
      <c r="B2157" s="2"/>
      <c r="C2157" s="3"/>
      <c r="D2157" s="3"/>
      <c r="E2157" s="3"/>
      <c r="F2157" s="3"/>
      <c r="G2157" s="3"/>
      <c r="H2157" s="4"/>
      <c r="I2157" s="4"/>
      <c r="J2157" s="114"/>
      <c r="K2157" s="20"/>
      <c r="L2157" s="5"/>
      <c r="M2157" s="5"/>
      <c r="N2157" s="5"/>
      <c r="O2157" s="5"/>
      <c r="P2157" s="5"/>
      <c r="Q2157" s="5"/>
      <c r="R2157" s="5"/>
      <c r="S2157" s="6"/>
      <c r="T2157" s="6"/>
      <c r="U2157" s="6"/>
      <c r="V2157" s="6"/>
      <c r="W2157" s="6"/>
      <c r="X2157" s="6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4"/>
      <c r="HE2157" s="4"/>
      <c r="HF2157" s="4"/>
      <c r="HG2157" s="4"/>
      <c r="HH2157" s="4"/>
      <c r="HI2157" s="4"/>
      <c r="HJ2157" s="4"/>
      <c r="HK2157" s="4"/>
      <c r="HL2157" s="4"/>
      <c r="HM2157" s="4"/>
    </row>
    <row r="2158" spans="1:221" ht="20" customHeight="1">
      <c r="A2158" s="3"/>
      <c r="B2158" s="2"/>
      <c r="C2158" s="3"/>
      <c r="D2158" s="3"/>
      <c r="E2158" s="3"/>
      <c r="F2158" s="3"/>
      <c r="G2158" s="3"/>
      <c r="H2158" s="4"/>
      <c r="I2158" s="4"/>
      <c r="J2158" s="114"/>
      <c r="K2158" s="20"/>
      <c r="L2158" s="5"/>
      <c r="M2158" s="5"/>
      <c r="N2158" s="5"/>
      <c r="O2158" s="5"/>
      <c r="P2158" s="5"/>
      <c r="Q2158" s="5"/>
      <c r="R2158" s="5"/>
      <c r="S2158" s="6"/>
      <c r="T2158" s="6"/>
      <c r="U2158" s="6"/>
      <c r="V2158" s="6"/>
      <c r="W2158" s="6"/>
      <c r="X2158" s="6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/>
      <c r="GH2158" s="4"/>
      <c r="GI2158" s="4"/>
      <c r="GJ2158" s="4"/>
      <c r="GK2158" s="4"/>
      <c r="GL2158" s="4"/>
      <c r="GM2158" s="4"/>
      <c r="GN2158" s="4"/>
      <c r="GO2158" s="4"/>
      <c r="GP2158" s="4"/>
      <c r="GQ2158" s="4"/>
      <c r="GR2158" s="4"/>
      <c r="GS2158" s="4"/>
      <c r="GT2158" s="4"/>
      <c r="GU2158" s="4"/>
      <c r="GV2158" s="4"/>
      <c r="GW2158" s="4"/>
      <c r="GX2158" s="4"/>
      <c r="GY2158" s="4"/>
      <c r="GZ2158" s="4"/>
      <c r="HA2158" s="4"/>
      <c r="HB2158" s="4"/>
      <c r="HC2158" s="4"/>
      <c r="HD2158" s="4"/>
      <c r="HE2158" s="4"/>
      <c r="HF2158" s="4"/>
      <c r="HG2158" s="4"/>
      <c r="HH2158" s="4"/>
      <c r="HI2158" s="4"/>
      <c r="HJ2158" s="4"/>
      <c r="HK2158" s="4"/>
      <c r="HL2158" s="4"/>
      <c r="HM2158" s="4"/>
    </row>
    <row r="2159" spans="1:221" ht="20" customHeight="1">
      <c r="A2159" s="3"/>
      <c r="B2159" s="2"/>
      <c r="C2159" s="3"/>
      <c r="D2159" s="3"/>
      <c r="E2159" s="3"/>
      <c r="F2159" s="3"/>
      <c r="G2159" s="3"/>
      <c r="H2159" s="4"/>
      <c r="I2159" s="4"/>
      <c r="J2159" s="114"/>
      <c r="K2159" s="20"/>
      <c r="L2159" s="5"/>
      <c r="M2159" s="5"/>
      <c r="N2159" s="5"/>
      <c r="O2159" s="5"/>
      <c r="P2159" s="5"/>
      <c r="Q2159" s="5"/>
      <c r="R2159" s="5"/>
      <c r="S2159" s="6"/>
      <c r="T2159" s="6"/>
      <c r="U2159" s="6"/>
      <c r="V2159" s="6"/>
      <c r="W2159" s="6"/>
      <c r="X2159" s="6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/>
      <c r="GI2159" s="4"/>
      <c r="GJ2159" s="4"/>
      <c r="GK2159" s="4"/>
      <c r="GL2159" s="4"/>
      <c r="GM2159" s="4"/>
      <c r="GN2159" s="4"/>
      <c r="GO2159" s="4"/>
      <c r="GP2159" s="4"/>
      <c r="GQ2159" s="4"/>
      <c r="GR2159" s="4"/>
      <c r="GS2159" s="4"/>
      <c r="GT2159" s="4"/>
      <c r="GU2159" s="4"/>
      <c r="GV2159" s="4"/>
      <c r="GW2159" s="4"/>
      <c r="GX2159" s="4"/>
      <c r="GY2159" s="4"/>
      <c r="GZ2159" s="4"/>
      <c r="HA2159" s="4"/>
      <c r="HB2159" s="4"/>
      <c r="HC2159" s="4"/>
      <c r="HD2159" s="4"/>
      <c r="HE2159" s="4"/>
      <c r="HF2159" s="4"/>
      <c r="HG2159" s="4"/>
      <c r="HH2159" s="4"/>
      <c r="HI2159" s="4"/>
      <c r="HJ2159" s="4"/>
      <c r="HK2159" s="4"/>
      <c r="HL2159" s="4"/>
      <c r="HM2159" s="4"/>
    </row>
    <row r="2160" spans="1:221" ht="20" customHeight="1">
      <c r="A2160" s="3"/>
      <c r="B2160" s="2"/>
      <c r="C2160" s="3"/>
      <c r="D2160" s="3"/>
      <c r="E2160" s="3"/>
      <c r="F2160" s="3"/>
      <c r="G2160" s="3"/>
      <c r="H2160" s="4"/>
      <c r="I2160" s="4"/>
      <c r="J2160" s="114"/>
      <c r="K2160" s="20"/>
      <c r="L2160" s="5"/>
      <c r="M2160" s="5"/>
      <c r="N2160" s="5"/>
      <c r="O2160" s="5"/>
      <c r="P2160" s="5"/>
      <c r="Q2160" s="5"/>
      <c r="R2160" s="5"/>
      <c r="S2160" s="6"/>
      <c r="T2160" s="6"/>
      <c r="U2160" s="6"/>
      <c r="V2160" s="6"/>
      <c r="W2160" s="6"/>
      <c r="X2160" s="6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  <c r="GI2160" s="4"/>
      <c r="GJ2160" s="4"/>
      <c r="GK2160" s="4"/>
      <c r="GL2160" s="4"/>
      <c r="GM2160" s="4"/>
      <c r="GN2160" s="4"/>
      <c r="GO2160" s="4"/>
      <c r="GP2160" s="4"/>
      <c r="GQ2160" s="4"/>
      <c r="GR2160" s="4"/>
      <c r="GS2160" s="4"/>
      <c r="GT2160" s="4"/>
      <c r="GU2160" s="4"/>
      <c r="GV2160" s="4"/>
      <c r="GW2160" s="4"/>
      <c r="GX2160" s="4"/>
      <c r="GY2160" s="4"/>
      <c r="GZ2160" s="4"/>
      <c r="HA2160" s="4"/>
      <c r="HB2160" s="4"/>
      <c r="HC2160" s="4"/>
      <c r="HD2160" s="4"/>
      <c r="HE2160" s="4"/>
      <c r="HF2160" s="4"/>
      <c r="HG2160" s="4"/>
      <c r="HH2160" s="4"/>
      <c r="HI2160" s="4"/>
      <c r="HJ2160" s="4"/>
      <c r="HK2160" s="4"/>
      <c r="HL2160" s="4"/>
      <c r="HM2160" s="4"/>
    </row>
    <row r="2161" spans="1:221" ht="20" customHeight="1">
      <c r="A2161" s="3"/>
      <c r="B2161" s="2"/>
      <c r="C2161" s="3"/>
      <c r="D2161" s="3"/>
      <c r="E2161" s="3"/>
      <c r="F2161" s="3"/>
      <c r="G2161" s="3"/>
      <c r="H2161" s="4"/>
      <c r="I2161" s="4"/>
      <c r="J2161" s="114"/>
      <c r="K2161" s="20"/>
      <c r="L2161" s="5"/>
      <c r="M2161" s="5"/>
      <c r="N2161" s="5"/>
      <c r="O2161" s="5"/>
      <c r="P2161" s="5"/>
      <c r="Q2161" s="5"/>
      <c r="R2161" s="5"/>
      <c r="S2161" s="6"/>
      <c r="T2161" s="6"/>
      <c r="U2161" s="6"/>
      <c r="V2161" s="6"/>
      <c r="W2161" s="6"/>
      <c r="X2161" s="6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  <c r="GI2161" s="4"/>
      <c r="GJ2161" s="4"/>
      <c r="GK2161" s="4"/>
      <c r="GL2161" s="4"/>
      <c r="GM2161" s="4"/>
      <c r="GN2161" s="4"/>
      <c r="GO2161" s="4"/>
      <c r="GP2161" s="4"/>
      <c r="GQ2161" s="4"/>
      <c r="GR2161" s="4"/>
      <c r="GS2161" s="4"/>
      <c r="GT2161" s="4"/>
      <c r="GU2161" s="4"/>
      <c r="GV2161" s="4"/>
      <c r="GW2161" s="4"/>
      <c r="GX2161" s="4"/>
      <c r="GY2161" s="4"/>
      <c r="GZ2161" s="4"/>
      <c r="HA2161" s="4"/>
      <c r="HB2161" s="4"/>
      <c r="HC2161" s="4"/>
      <c r="HD2161" s="4"/>
      <c r="HE2161" s="4"/>
      <c r="HF2161" s="4"/>
      <c r="HG2161" s="4"/>
      <c r="HH2161" s="4"/>
      <c r="HI2161" s="4"/>
      <c r="HJ2161" s="4"/>
      <c r="HK2161" s="4"/>
      <c r="HL2161" s="4"/>
      <c r="HM2161" s="4"/>
    </row>
    <row r="2162" spans="1:221" ht="20" customHeight="1">
      <c r="A2162" s="3"/>
      <c r="B2162" s="2"/>
      <c r="C2162" s="3"/>
      <c r="D2162" s="3"/>
      <c r="E2162" s="3"/>
      <c r="F2162" s="3"/>
      <c r="G2162" s="3"/>
      <c r="H2162" s="4"/>
      <c r="I2162" s="4"/>
      <c r="J2162" s="114"/>
      <c r="K2162" s="20"/>
      <c r="L2162" s="5"/>
      <c r="M2162" s="5"/>
      <c r="N2162" s="5"/>
      <c r="O2162" s="5"/>
      <c r="P2162" s="5"/>
      <c r="Q2162" s="5"/>
      <c r="R2162" s="5"/>
      <c r="S2162" s="6"/>
      <c r="T2162" s="6"/>
      <c r="U2162" s="6"/>
      <c r="V2162" s="6"/>
      <c r="W2162" s="6"/>
      <c r="X2162" s="6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/>
      <c r="GI2162" s="4"/>
      <c r="GJ2162" s="4"/>
      <c r="GK2162" s="4"/>
      <c r="GL2162" s="4"/>
      <c r="GM2162" s="4"/>
      <c r="GN2162" s="4"/>
      <c r="GO2162" s="4"/>
      <c r="GP2162" s="4"/>
      <c r="GQ2162" s="4"/>
      <c r="GR2162" s="4"/>
      <c r="GS2162" s="4"/>
      <c r="GT2162" s="4"/>
      <c r="GU2162" s="4"/>
      <c r="GV2162" s="4"/>
      <c r="GW2162" s="4"/>
      <c r="GX2162" s="4"/>
      <c r="GY2162" s="4"/>
      <c r="GZ2162" s="4"/>
      <c r="HA2162" s="4"/>
      <c r="HB2162" s="4"/>
      <c r="HC2162" s="4"/>
      <c r="HD2162" s="4"/>
      <c r="HE2162" s="4"/>
      <c r="HF2162" s="4"/>
      <c r="HG2162" s="4"/>
      <c r="HH2162" s="4"/>
      <c r="HI2162" s="4"/>
      <c r="HJ2162" s="4"/>
      <c r="HK2162" s="4"/>
      <c r="HL2162" s="4"/>
      <c r="HM2162" s="4"/>
    </row>
    <row r="2163" spans="1:221" ht="20" customHeight="1">
      <c r="A2163" s="3"/>
      <c r="B2163" s="2"/>
      <c r="C2163" s="3"/>
      <c r="D2163" s="3"/>
      <c r="E2163" s="3"/>
      <c r="F2163" s="3"/>
      <c r="G2163" s="3"/>
      <c r="H2163" s="4"/>
      <c r="I2163" s="4"/>
      <c r="J2163" s="114"/>
      <c r="K2163" s="20"/>
      <c r="L2163" s="5"/>
      <c r="M2163" s="5"/>
      <c r="N2163" s="5"/>
      <c r="O2163" s="5"/>
      <c r="P2163" s="5"/>
      <c r="Q2163" s="5"/>
      <c r="R2163" s="5"/>
      <c r="S2163" s="6"/>
      <c r="T2163" s="6"/>
      <c r="U2163" s="6"/>
      <c r="V2163" s="6"/>
      <c r="W2163" s="6"/>
      <c r="X2163" s="6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/>
      <c r="GI2163" s="4"/>
      <c r="GJ2163" s="4"/>
      <c r="GK2163" s="4"/>
      <c r="GL2163" s="4"/>
      <c r="GM2163" s="4"/>
      <c r="GN2163" s="4"/>
      <c r="GO2163" s="4"/>
      <c r="GP2163" s="4"/>
      <c r="GQ2163" s="4"/>
      <c r="GR2163" s="4"/>
      <c r="GS2163" s="4"/>
      <c r="GT2163" s="4"/>
      <c r="GU2163" s="4"/>
      <c r="GV2163" s="4"/>
      <c r="GW2163" s="4"/>
      <c r="GX2163" s="4"/>
      <c r="GY2163" s="4"/>
      <c r="GZ2163" s="4"/>
      <c r="HA2163" s="4"/>
      <c r="HB2163" s="4"/>
      <c r="HC2163" s="4"/>
      <c r="HD2163" s="4"/>
      <c r="HE2163" s="4"/>
      <c r="HF2163" s="4"/>
      <c r="HG2163" s="4"/>
      <c r="HH2163" s="4"/>
      <c r="HI2163" s="4"/>
      <c r="HJ2163" s="4"/>
      <c r="HK2163" s="4"/>
      <c r="HL2163" s="4"/>
      <c r="HM2163" s="4"/>
    </row>
    <row r="2164" spans="1:221" ht="20" customHeight="1">
      <c r="A2164" s="3"/>
      <c r="B2164" s="2"/>
      <c r="C2164" s="3"/>
      <c r="D2164" s="3"/>
      <c r="E2164" s="3"/>
      <c r="F2164" s="3"/>
      <c r="G2164" s="3"/>
      <c r="H2164" s="4"/>
      <c r="I2164" s="4"/>
      <c r="J2164" s="114"/>
      <c r="K2164" s="20"/>
      <c r="L2164" s="5"/>
      <c r="M2164" s="5"/>
      <c r="N2164" s="5"/>
      <c r="O2164" s="5"/>
      <c r="P2164" s="5"/>
      <c r="Q2164" s="5"/>
      <c r="R2164" s="5"/>
      <c r="S2164" s="6"/>
      <c r="T2164" s="6"/>
      <c r="U2164" s="6"/>
      <c r="V2164" s="6"/>
      <c r="W2164" s="6"/>
      <c r="X2164" s="6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/>
      <c r="GI2164" s="4"/>
      <c r="GJ2164" s="4"/>
      <c r="GK2164" s="4"/>
      <c r="GL2164" s="4"/>
      <c r="GM2164" s="4"/>
      <c r="GN2164" s="4"/>
      <c r="GO2164" s="4"/>
      <c r="GP2164" s="4"/>
      <c r="GQ2164" s="4"/>
      <c r="GR2164" s="4"/>
      <c r="GS2164" s="4"/>
      <c r="GT2164" s="4"/>
      <c r="GU2164" s="4"/>
      <c r="GV2164" s="4"/>
      <c r="GW2164" s="4"/>
      <c r="GX2164" s="4"/>
      <c r="GY2164" s="4"/>
      <c r="GZ2164" s="4"/>
      <c r="HA2164" s="4"/>
      <c r="HB2164" s="4"/>
      <c r="HC2164" s="4"/>
      <c r="HD2164" s="4"/>
      <c r="HE2164" s="4"/>
      <c r="HF2164" s="4"/>
      <c r="HG2164" s="4"/>
      <c r="HH2164" s="4"/>
      <c r="HI2164" s="4"/>
      <c r="HJ2164" s="4"/>
      <c r="HK2164" s="4"/>
      <c r="HL2164" s="4"/>
      <c r="HM2164" s="4"/>
    </row>
    <row r="2165" spans="1:221" ht="20" customHeight="1">
      <c r="A2165" s="3"/>
      <c r="B2165" s="2"/>
      <c r="C2165" s="3"/>
      <c r="D2165" s="3"/>
      <c r="E2165" s="3"/>
      <c r="F2165" s="3"/>
      <c r="G2165" s="3"/>
      <c r="H2165" s="4"/>
      <c r="I2165" s="4"/>
      <c r="J2165" s="114"/>
      <c r="K2165" s="20"/>
      <c r="L2165" s="5"/>
      <c r="M2165" s="5"/>
      <c r="N2165" s="5"/>
      <c r="O2165" s="5"/>
      <c r="P2165" s="5"/>
      <c r="Q2165" s="5"/>
      <c r="R2165" s="5"/>
      <c r="S2165" s="6"/>
      <c r="T2165" s="6"/>
      <c r="U2165" s="6"/>
      <c r="V2165" s="6"/>
      <c r="W2165" s="6"/>
      <c r="X2165" s="6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/>
      <c r="GH2165" s="4"/>
      <c r="GI2165" s="4"/>
      <c r="GJ2165" s="4"/>
      <c r="GK2165" s="4"/>
      <c r="GL2165" s="4"/>
      <c r="GM2165" s="4"/>
      <c r="GN2165" s="4"/>
      <c r="GO2165" s="4"/>
      <c r="GP2165" s="4"/>
      <c r="GQ2165" s="4"/>
      <c r="GR2165" s="4"/>
      <c r="GS2165" s="4"/>
      <c r="GT2165" s="4"/>
      <c r="GU2165" s="4"/>
      <c r="GV2165" s="4"/>
      <c r="GW2165" s="4"/>
      <c r="GX2165" s="4"/>
      <c r="GY2165" s="4"/>
      <c r="GZ2165" s="4"/>
      <c r="HA2165" s="4"/>
      <c r="HB2165" s="4"/>
      <c r="HC2165" s="4"/>
      <c r="HD2165" s="4"/>
      <c r="HE2165" s="4"/>
      <c r="HF2165" s="4"/>
      <c r="HG2165" s="4"/>
      <c r="HH2165" s="4"/>
      <c r="HI2165" s="4"/>
      <c r="HJ2165" s="4"/>
      <c r="HK2165" s="4"/>
      <c r="HL2165" s="4"/>
      <c r="HM2165" s="4"/>
    </row>
    <row r="2166" spans="1:221" ht="20" customHeight="1">
      <c r="A2166" s="3"/>
      <c r="B2166" s="2"/>
      <c r="C2166" s="3"/>
      <c r="D2166" s="3"/>
      <c r="E2166" s="3"/>
      <c r="F2166" s="3"/>
      <c r="G2166" s="3"/>
      <c r="H2166" s="4"/>
      <c r="I2166" s="4"/>
      <c r="J2166" s="114"/>
      <c r="K2166" s="20"/>
      <c r="L2166" s="5"/>
      <c r="M2166" s="5"/>
      <c r="N2166" s="5"/>
      <c r="O2166" s="5"/>
      <c r="P2166" s="5"/>
      <c r="Q2166" s="5"/>
      <c r="R2166" s="5"/>
      <c r="S2166" s="6"/>
      <c r="T2166" s="6"/>
      <c r="U2166" s="6"/>
      <c r="V2166" s="6"/>
      <c r="W2166" s="6"/>
      <c r="X2166" s="6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/>
      <c r="GI2166" s="4"/>
      <c r="GJ2166" s="4"/>
      <c r="GK2166" s="4"/>
      <c r="GL2166" s="4"/>
      <c r="GM2166" s="4"/>
      <c r="GN2166" s="4"/>
      <c r="GO2166" s="4"/>
      <c r="GP2166" s="4"/>
      <c r="GQ2166" s="4"/>
      <c r="GR2166" s="4"/>
      <c r="GS2166" s="4"/>
      <c r="GT2166" s="4"/>
      <c r="GU2166" s="4"/>
      <c r="GV2166" s="4"/>
      <c r="GW2166" s="4"/>
      <c r="GX2166" s="4"/>
      <c r="GY2166" s="4"/>
      <c r="GZ2166" s="4"/>
      <c r="HA2166" s="4"/>
      <c r="HB2166" s="4"/>
      <c r="HC2166" s="4"/>
      <c r="HD2166" s="4"/>
      <c r="HE2166" s="4"/>
      <c r="HF2166" s="4"/>
      <c r="HG2166" s="4"/>
      <c r="HH2166" s="4"/>
      <c r="HI2166" s="4"/>
      <c r="HJ2166" s="4"/>
      <c r="HK2166" s="4"/>
      <c r="HL2166" s="4"/>
      <c r="HM2166" s="4"/>
    </row>
    <row r="2167" spans="1:221" ht="20" customHeight="1">
      <c r="A2167" s="3"/>
      <c r="B2167" s="2"/>
      <c r="C2167" s="3"/>
      <c r="D2167" s="3"/>
      <c r="E2167" s="3"/>
      <c r="F2167" s="3"/>
      <c r="G2167" s="3"/>
      <c r="H2167" s="4"/>
      <c r="I2167" s="4"/>
      <c r="J2167" s="114"/>
      <c r="K2167" s="20"/>
      <c r="L2167" s="5"/>
      <c r="M2167" s="5"/>
      <c r="N2167" s="5"/>
      <c r="O2167" s="5"/>
      <c r="P2167" s="5"/>
      <c r="Q2167" s="5"/>
      <c r="R2167" s="5"/>
      <c r="S2167" s="6"/>
      <c r="T2167" s="6"/>
      <c r="U2167" s="6"/>
      <c r="V2167" s="6"/>
      <c r="W2167" s="6"/>
      <c r="X2167" s="6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/>
      <c r="GI2167" s="4"/>
      <c r="GJ2167" s="4"/>
      <c r="GK2167" s="4"/>
      <c r="GL2167" s="4"/>
      <c r="GM2167" s="4"/>
      <c r="GN2167" s="4"/>
      <c r="GO2167" s="4"/>
      <c r="GP2167" s="4"/>
      <c r="GQ2167" s="4"/>
      <c r="GR2167" s="4"/>
      <c r="GS2167" s="4"/>
      <c r="GT2167" s="4"/>
      <c r="GU2167" s="4"/>
      <c r="GV2167" s="4"/>
      <c r="GW2167" s="4"/>
      <c r="GX2167" s="4"/>
      <c r="GY2167" s="4"/>
      <c r="GZ2167" s="4"/>
      <c r="HA2167" s="4"/>
      <c r="HB2167" s="4"/>
      <c r="HC2167" s="4"/>
      <c r="HD2167" s="4"/>
      <c r="HE2167" s="4"/>
      <c r="HF2167" s="4"/>
      <c r="HG2167" s="4"/>
      <c r="HH2167" s="4"/>
      <c r="HI2167" s="4"/>
      <c r="HJ2167" s="4"/>
      <c r="HK2167" s="4"/>
      <c r="HL2167" s="4"/>
      <c r="HM2167" s="4"/>
    </row>
    <row r="2168" spans="1:221" ht="20" customHeight="1">
      <c r="A2168" s="3"/>
      <c r="B2168" s="2"/>
      <c r="C2168" s="3"/>
      <c r="D2168" s="3"/>
      <c r="E2168" s="3"/>
      <c r="F2168" s="3"/>
      <c r="G2168" s="3"/>
      <c r="H2168" s="4"/>
      <c r="I2168" s="4"/>
      <c r="J2168" s="114"/>
      <c r="K2168" s="20"/>
      <c r="L2168" s="5"/>
      <c r="M2168" s="5"/>
      <c r="N2168" s="5"/>
      <c r="O2168" s="5"/>
      <c r="P2168" s="5"/>
      <c r="Q2168" s="5"/>
      <c r="R2168" s="5"/>
      <c r="S2168" s="6"/>
      <c r="T2168" s="6"/>
      <c r="U2168" s="6"/>
      <c r="V2168" s="6"/>
      <c r="W2168" s="6"/>
      <c r="X2168" s="6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  <c r="CB2168" s="4"/>
      <c r="CC2168" s="4"/>
      <c r="CD2168" s="4"/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  <c r="FX2168" s="4"/>
      <c r="FY2168" s="4"/>
      <c r="FZ2168" s="4"/>
      <c r="GA2168" s="4"/>
      <c r="GB2168" s="4"/>
      <c r="GC2168" s="4"/>
      <c r="GD2168" s="4"/>
      <c r="GE2168" s="4"/>
      <c r="GF2168" s="4"/>
      <c r="GG2168" s="4"/>
      <c r="GH2168" s="4"/>
      <c r="GI2168" s="4"/>
      <c r="GJ2168" s="4"/>
      <c r="GK2168" s="4"/>
      <c r="GL2168" s="4"/>
      <c r="GM2168" s="4"/>
      <c r="GN2168" s="4"/>
      <c r="GO2168" s="4"/>
      <c r="GP2168" s="4"/>
      <c r="GQ2168" s="4"/>
      <c r="GR2168" s="4"/>
      <c r="GS2168" s="4"/>
      <c r="GT2168" s="4"/>
      <c r="GU2168" s="4"/>
      <c r="GV2168" s="4"/>
      <c r="GW2168" s="4"/>
      <c r="GX2168" s="4"/>
      <c r="GY2168" s="4"/>
      <c r="GZ2168" s="4"/>
      <c r="HA2168" s="4"/>
      <c r="HB2168" s="4"/>
      <c r="HC2168" s="4"/>
      <c r="HD2168" s="4"/>
      <c r="HE2168" s="4"/>
      <c r="HF2168" s="4"/>
      <c r="HG2168" s="4"/>
      <c r="HH2168" s="4"/>
      <c r="HI2168" s="4"/>
      <c r="HJ2168" s="4"/>
      <c r="HK2168" s="4"/>
      <c r="HL2168" s="4"/>
      <c r="HM2168" s="4"/>
    </row>
    <row r="2169" spans="1:221" ht="20" customHeight="1">
      <c r="A2169" s="3"/>
      <c r="B2169" s="2"/>
      <c r="C2169" s="3"/>
      <c r="D2169" s="3"/>
      <c r="E2169" s="3"/>
      <c r="F2169" s="3"/>
      <c r="G2169" s="3"/>
      <c r="H2169" s="4"/>
      <c r="I2169" s="4"/>
      <c r="J2169" s="114"/>
      <c r="K2169" s="20"/>
      <c r="L2169" s="5"/>
      <c r="M2169" s="5"/>
      <c r="N2169" s="5"/>
      <c r="O2169" s="5"/>
      <c r="P2169" s="5"/>
      <c r="Q2169" s="5"/>
      <c r="R2169" s="5"/>
      <c r="S2169" s="6"/>
      <c r="T2169" s="6"/>
      <c r="U2169" s="6"/>
      <c r="V2169" s="6"/>
      <c r="W2169" s="6"/>
      <c r="X2169" s="6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  <c r="CB2169" s="4"/>
      <c r="CC2169" s="4"/>
      <c r="CD2169" s="4"/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/>
      <c r="GH2169" s="4"/>
      <c r="GI2169" s="4"/>
      <c r="GJ2169" s="4"/>
      <c r="GK2169" s="4"/>
      <c r="GL2169" s="4"/>
      <c r="GM2169" s="4"/>
      <c r="GN2169" s="4"/>
      <c r="GO2169" s="4"/>
      <c r="GP2169" s="4"/>
      <c r="GQ2169" s="4"/>
      <c r="GR2169" s="4"/>
      <c r="GS2169" s="4"/>
      <c r="GT2169" s="4"/>
      <c r="GU2169" s="4"/>
      <c r="GV2169" s="4"/>
      <c r="GW2169" s="4"/>
      <c r="GX2169" s="4"/>
      <c r="GY2169" s="4"/>
      <c r="GZ2169" s="4"/>
      <c r="HA2169" s="4"/>
      <c r="HB2169" s="4"/>
      <c r="HC2169" s="4"/>
      <c r="HD2169" s="4"/>
      <c r="HE2169" s="4"/>
      <c r="HF2169" s="4"/>
      <c r="HG2169" s="4"/>
      <c r="HH2169" s="4"/>
      <c r="HI2169" s="4"/>
      <c r="HJ2169" s="4"/>
      <c r="HK2169" s="4"/>
      <c r="HL2169" s="4"/>
      <c r="HM2169" s="4"/>
    </row>
    <row r="2170" spans="1:221" ht="20" customHeight="1">
      <c r="A2170" s="3"/>
      <c r="B2170" s="2"/>
      <c r="C2170" s="3"/>
      <c r="D2170" s="3"/>
      <c r="E2170" s="3"/>
      <c r="F2170" s="3"/>
      <c r="G2170" s="3"/>
      <c r="H2170" s="4"/>
      <c r="I2170" s="4"/>
      <c r="J2170" s="114"/>
      <c r="K2170" s="20"/>
      <c r="L2170" s="5"/>
      <c r="M2170" s="5"/>
      <c r="N2170" s="5"/>
      <c r="O2170" s="5"/>
      <c r="P2170" s="5"/>
      <c r="Q2170" s="5"/>
      <c r="R2170" s="5"/>
      <c r="S2170" s="6"/>
      <c r="T2170" s="6"/>
      <c r="U2170" s="6"/>
      <c r="V2170" s="6"/>
      <c r="W2170" s="6"/>
      <c r="X2170" s="6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  <c r="BC2170" s="4"/>
      <c r="BD2170" s="4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  <c r="CB2170" s="4"/>
      <c r="CC2170" s="4"/>
      <c r="CD2170" s="4"/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/>
      <c r="GH2170" s="4"/>
      <c r="GI2170" s="4"/>
      <c r="GJ2170" s="4"/>
      <c r="GK2170" s="4"/>
      <c r="GL2170" s="4"/>
      <c r="GM2170" s="4"/>
      <c r="GN2170" s="4"/>
      <c r="GO2170" s="4"/>
      <c r="GP2170" s="4"/>
      <c r="GQ2170" s="4"/>
      <c r="GR2170" s="4"/>
      <c r="GS2170" s="4"/>
      <c r="GT2170" s="4"/>
      <c r="GU2170" s="4"/>
      <c r="GV2170" s="4"/>
      <c r="GW2170" s="4"/>
      <c r="GX2170" s="4"/>
      <c r="GY2170" s="4"/>
      <c r="GZ2170" s="4"/>
      <c r="HA2170" s="4"/>
      <c r="HB2170" s="4"/>
      <c r="HC2170" s="4"/>
      <c r="HD2170" s="4"/>
      <c r="HE2170" s="4"/>
      <c r="HF2170" s="4"/>
      <c r="HG2170" s="4"/>
      <c r="HH2170" s="4"/>
      <c r="HI2170" s="4"/>
      <c r="HJ2170" s="4"/>
      <c r="HK2170" s="4"/>
      <c r="HL2170" s="4"/>
      <c r="HM2170" s="4"/>
    </row>
    <row r="2171" spans="1:221" ht="20" customHeight="1">
      <c r="A2171" s="3"/>
      <c r="B2171" s="2"/>
      <c r="C2171" s="3"/>
      <c r="D2171" s="3"/>
      <c r="E2171" s="3"/>
      <c r="F2171" s="3"/>
      <c r="G2171" s="3"/>
      <c r="H2171" s="4"/>
      <c r="I2171" s="4"/>
      <c r="J2171" s="114"/>
      <c r="K2171" s="20"/>
      <c r="L2171" s="5"/>
      <c r="M2171" s="5"/>
      <c r="N2171" s="5"/>
      <c r="O2171" s="5"/>
      <c r="P2171" s="5"/>
      <c r="Q2171" s="5"/>
      <c r="R2171" s="5"/>
      <c r="S2171" s="6"/>
      <c r="T2171" s="6"/>
      <c r="U2171" s="6"/>
      <c r="V2171" s="6"/>
      <c r="W2171" s="6"/>
      <c r="X2171" s="6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  <c r="BC2171" s="4"/>
      <c r="BD2171" s="4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  <c r="FX2171" s="4"/>
      <c r="FY2171" s="4"/>
      <c r="FZ2171" s="4"/>
      <c r="GA2171" s="4"/>
      <c r="GB2171" s="4"/>
      <c r="GC2171" s="4"/>
      <c r="GD2171" s="4"/>
      <c r="GE2171" s="4"/>
      <c r="GF2171" s="4"/>
      <c r="GG2171" s="4"/>
      <c r="GH2171" s="4"/>
      <c r="GI2171" s="4"/>
      <c r="GJ2171" s="4"/>
      <c r="GK2171" s="4"/>
      <c r="GL2171" s="4"/>
      <c r="GM2171" s="4"/>
      <c r="GN2171" s="4"/>
      <c r="GO2171" s="4"/>
      <c r="GP2171" s="4"/>
      <c r="GQ2171" s="4"/>
      <c r="GR2171" s="4"/>
      <c r="GS2171" s="4"/>
      <c r="GT2171" s="4"/>
      <c r="GU2171" s="4"/>
      <c r="GV2171" s="4"/>
      <c r="GW2171" s="4"/>
      <c r="GX2171" s="4"/>
      <c r="GY2171" s="4"/>
      <c r="GZ2171" s="4"/>
      <c r="HA2171" s="4"/>
      <c r="HB2171" s="4"/>
      <c r="HC2171" s="4"/>
      <c r="HD2171" s="4"/>
      <c r="HE2171" s="4"/>
      <c r="HF2171" s="4"/>
      <c r="HG2171" s="4"/>
      <c r="HH2171" s="4"/>
      <c r="HI2171" s="4"/>
      <c r="HJ2171" s="4"/>
      <c r="HK2171" s="4"/>
      <c r="HL2171" s="4"/>
      <c r="HM2171" s="4"/>
    </row>
    <row r="2172" spans="1:221" ht="20" customHeight="1">
      <c r="A2172" s="3"/>
      <c r="B2172" s="2"/>
      <c r="C2172" s="3"/>
      <c r="D2172" s="3"/>
      <c r="E2172" s="3"/>
      <c r="F2172" s="3"/>
      <c r="G2172" s="3"/>
      <c r="H2172" s="4"/>
      <c r="I2172" s="4"/>
      <c r="J2172" s="114"/>
      <c r="K2172" s="20"/>
      <c r="L2172" s="5"/>
      <c r="M2172" s="5"/>
      <c r="N2172" s="5"/>
      <c r="O2172" s="5"/>
      <c r="P2172" s="5"/>
      <c r="Q2172" s="5"/>
      <c r="R2172" s="5"/>
      <c r="S2172" s="6"/>
      <c r="T2172" s="6"/>
      <c r="U2172" s="6"/>
      <c r="V2172" s="6"/>
      <c r="W2172" s="6"/>
      <c r="X2172" s="6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/>
      <c r="GH2172" s="4"/>
      <c r="GI2172" s="4"/>
      <c r="GJ2172" s="4"/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/>
      <c r="HB2172" s="4"/>
      <c r="HC2172" s="4"/>
      <c r="HD2172" s="4"/>
      <c r="HE2172" s="4"/>
      <c r="HF2172" s="4"/>
      <c r="HG2172" s="4"/>
      <c r="HH2172" s="4"/>
      <c r="HI2172" s="4"/>
      <c r="HJ2172" s="4"/>
      <c r="HK2172" s="4"/>
      <c r="HL2172" s="4"/>
      <c r="HM2172" s="4"/>
    </row>
    <row r="2173" spans="1:221" ht="20" customHeight="1">
      <c r="A2173" s="3"/>
      <c r="B2173" s="2"/>
      <c r="C2173" s="3"/>
      <c r="D2173" s="3"/>
      <c r="E2173" s="3"/>
      <c r="F2173" s="3"/>
      <c r="G2173" s="3"/>
      <c r="H2173" s="4"/>
      <c r="I2173" s="4"/>
      <c r="J2173" s="114"/>
      <c r="K2173" s="20"/>
      <c r="L2173" s="5"/>
      <c r="M2173" s="5"/>
      <c r="N2173" s="5"/>
      <c r="O2173" s="5"/>
      <c r="P2173" s="5"/>
      <c r="Q2173" s="5"/>
      <c r="R2173" s="5"/>
      <c r="S2173" s="6"/>
      <c r="T2173" s="6"/>
      <c r="U2173" s="6"/>
      <c r="V2173" s="6"/>
      <c r="W2173" s="6"/>
      <c r="X2173" s="6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/>
      <c r="GH2173" s="4"/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/>
      <c r="HB2173" s="4"/>
      <c r="HC2173" s="4"/>
      <c r="HD2173" s="4"/>
      <c r="HE2173" s="4"/>
      <c r="HF2173" s="4"/>
      <c r="HG2173" s="4"/>
      <c r="HH2173" s="4"/>
      <c r="HI2173" s="4"/>
      <c r="HJ2173" s="4"/>
      <c r="HK2173" s="4"/>
      <c r="HL2173" s="4"/>
      <c r="HM2173" s="4"/>
    </row>
    <row r="2174" spans="1:221" ht="20" customHeight="1">
      <c r="A2174" s="3"/>
      <c r="B2174" s="2"/>
      <c r="C2174" s="3"/>
      <c r="D2174" s="3"/>
      <c r="E2174" s="3"/>
      <c r="F2174" s="3"/>
      <c r="G2174" s="3"/>
      <c r="H2174" s="4"/>
      <c r="I2174" s="4"/>
      <c r="J2174" s="114"/>
      <c r="K2174" s="20"/>
      <c r="L2174" s="5"/>
      <c r="M2174" s="5"/>
      <c r="N2174" s="5"/>
      <c r="O2174" s="5"/>
      <c r="P2174" s="5"/>
      <c r="Q2174" s="5"/>
      <c r="R2174" s="5"/>
      <c r="S2174" s="6"/>
      <c r="T2174" s="6"/>
      <c r="U2174" s="6"/>
      <c r="V2174" s="6"/>
      <c r="W2174" s="6"/>
      <c r="X2174" s="6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/>
      <c r="GI2174" s="4"/>
      <c r="GJ2174" s="4"/>
      <c r="GK2174" s="4"/>
      <c r="GL2174" s="4"/>
      <c r="GM2174" s="4"/>
      <c r="GN2174" s="4"/>
      <c r="GO2174" s="4"/>
      <c r="GP2174" s="4"/>
      <c r="GQ2174" s="4"/>
      <c r="GR2174" s="4"/>
      <c r="GS2174" s="4"/>
      <c r="GT2174" s="4"/>
      <c r="GU2174" s="4"/>
      <c r="GV2174" s="4"/>
      <c r="GW2174" s="4"/>
      <c r="GX2174" s="4"/>
      <c r="GY2174" s="4"/>
      <c r="GZ2174" s="4"/>
      <c r="HA2174" s="4"/>
      <c r="HB2174" s="4"/>
      <c r="HC2174" s="4"/>
      <c r="HD2174" s="4"/>
      <c r="HE2174" s="4"/>
      <c r="HF2174" s="4"/>
      <c r="HG2174" s="4"/>
      <c r="HH2174" s="4"/>
      <c r="HI2174" s="4"/>
      <c r="HJ2174" s="4"/>
      <c r="HK2174" s="4"/>
      <c r="HL2174" s="4"/>
      <c r="HM2174" s="4"/>
    </row>
    <row r="2175" spans="1:221" ht="20" customHeight="1">
      <c r="A2175" s="3"/>
      <c r="B2175" s="2"/>
      <c r="C2175" s="3"/>
      <c r="D2175" s="3"/>
      <c r="E2175" s="3"/>
      <c r="F2175" s="3"/>
      <c r="G2175" s="3"/>
      <c r="H2175" s="4"/>
      <c r="I2175" s="4"/>
      <c r="J2175" s="114"/>
      <c r="K2175" s="20"/>
      <c r="L2175" s="5"/>
      <c r="M2175" s="5"/>
      <c r="N2175" s="5"/>
      <c r="O2175" s="5"/>
      <c r="P2175" s="5"/>
      <c r="Q2175" s="5"/>
      <c r="R2175" s="5"/>
      <c r="S2175" s="6"/>
      <c r="T2175" s="6"/>
      <c r="U2175" s="6"/>
      <c r="V2175" s="6"/>
      <c r="W2175" s="6"/>
      <c r="X2175" s="6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  <c r="CB2175" s="4"/>
      <c r="CC2175" s="4"/>
      <c r="CD2175" s="4"/>
      <c r="CE2175" s="4"/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/>
      <c r="GI2175" s="4"/>
      <c r="GJ2175" s="4"/>
      <c r="GK2175" s="4"/>
      <c r="GL2175" s="4"/>
      <c r="GM2175" s="4"/>
      <c r="GN2175" s="4"/>
      <c r="GO2175" s="4"/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/>
      <c r="HB2175" s="4"/>
      <c r="HC2175" s="4"/>
      <c r="HD2175" s="4"/>
      <c r="HE2175" s="4"/>
      <c r="HF2175" s="4"/>
      <c r="HG2175" s="4"/>
      <c r="HH2175" s="4"/>
      <c r="HI2175" s="4"/>
      <c r="HJ2175" s="4"/>
      <c r="HK2175" s="4"/>
      <c r="HL2175" s="4"/>
      <c r="HM2175" s="4"/>
    </row>
    <row r="2176" spans="1:221" ht="20" customHeight="1">
      <c r="A2176" s="3"/>
      <c r="B2176" s="2"/>
      <c r="C2176" s="3"/>
      <c r="D2176" s="3"/>
      <c r="E2176" s="3"/>
      <c r="F2176" s="3"/>
      <c r="G2176" s="3"/>
      <c r="H2176" s="4"/>
      <c r="I2176" s="4"/>
      <c r="J2176" s="114"/>
      <c r="K2176" s="20"/>
      <c r="L2176" s="5"/>
      <c r="M2176" s="5"/>
      <c r="N2176" s="5"/>
      <c r="O2176" s="5"/>
      <c r="P2176" s="5"/>
      <c r="Q2176" s="5"/>
      <c r="R2176" s="5"/>
      <c r="S2176" s="6"/>
      <c r="T2176" s="6"/>
      <c r="U2176" s="6"/>
      <c r="V2176" s="6"/>
      <c r="W2176" s="6"/>
      <c r="X2176" s="6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  <c r="CB2176" s="4"/>
      <c r="CC2176" s="4"/>
      <c r="CD2176" s="4"/>
      <c r="CE2176" s="4"/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/>
      <c r="GH2176" s="4"/>
      <c r="GI2176" s="4"/>
      <c r="GJ2176" s="4"/>
      <c r="GK2176" s="4"/>
      <c r="GL2176" s="4"/>
      <c r="GM2176" s="4"/>
      <c r="GN2176" s="4"/>
      <c r="GO2176" s="4"/>
      <c r="GP2176" s="4"/>
      <c r="GQ2176" s="4"/>
      <c r="GR2176" s="4"/>
      <c r="GS2176" s="4"/>
      <c r="GT2176" s="4"/>
      <c r="GU2176" s="4"/>
      <c r="GV2176" s="4"/>
      <c r="GW2176" s="4"/>
      <c r="GX2176" s="4"/>
      <c r="GY2176" s="4"/>
      <c r="GZ2176" s="4"/>
      <c r="HA2176" s="4"/>
      <c r="HB2176" s="4"/>
      <c r="HC2176" s="4"/>
      <c r="HD2176" s="4"/>
      <c r="HE2176" s="4"/>
      <c r="HF2176" s="4"/>
      <c r="HG2176" s="4"/>
      <c r="HH2176" s="4"/>
      <c r="HI2176" s="4"/>
      <c r="HJ2176" s="4"/>
      <c r="HK2176" s="4"/>
      <c r="HL2176" s="4"/>
      <c r="HM2176" s="4"/>
    </row>
    <row r="2177" spans="1:221" ht="20" customHeight="1">
      <c r="A2177" s="3"/>
      <c r="B2177" s="2"/>
      <c r="C2177" s="3"/>
      <c r="D2177" s="3"/>
      <c r="E2177" s="3"/>
      <c r="F2177" s="3"/>
      <c r="G2177" s="3"/>
      <c r="H2177" s="4"/>
      <c r="I2177" s="4"/>
      <c r="J2177" s="114"/>
      <c r="K2177" s="20"/>
      <c r="L2177" s="5"/>
      <c r="M2177" s="5"/>
      <c r="N2177" s="5"/>
      <c r="O2177" s="5"/>
      <c r="P2177" s="5"/>
      <c r="Q2177" s="5"/>
      <c r="R2177" s="5"/>
      <c r="S2177" s="6"/>
      <c r="T2177" s="6"/>
      <c r="U2177" s="6"/>
      <c r="V2177" s="6"/>
      <c r="W2177" s="6"/>
      <c r="X2177" s="6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  <c r="CB2177" s="4"/>
      <c r="CC2177" s="4"/>
      <c r="CD2177" s="4"/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/>
      <c r="GE2177" s="4"/>
      <c r="GF2177" s="4"/>
      <c r="GG2177" s="4"/>
      <c r="GH2177" s="4"/>
      <c r="GI2177" s="4"/>
      <c r="GJ2177" s="4"/>
      <c r="GK2177" s="4"/>
      <c r="GL2177" s="4"/>
      <c r="GM2177" s="4"/>
      <c r="GN2177" s="4"/>
      <c r="GO2177" s="4"/>
      <c r="GP2177" s="4"/>
      <c r="GQ2177" s="4"/>
      <c r="GR2177" s="4"/>
      <c r="GS2177" s="4"/>
      <c r="GT2177" s="4"/>
      <c r="GU2177" s="4"/>
      <c r="GV2177" s="4"/>
      <c r="GW2177" s="4"/>
      <c r="GX2177" s="4"/>
      <c r="GY2177" s="4"/>
      <c r="GZ2177" s="4"/>
      <c r="HA2177" s="4"/>
      <c r="HB2177" s="4"/>
      <c r="HC2177" s="4"/>
      <c r="HD2177" s="4"/>
      <c r="HE2177" s="4"/>
      <c r="HF2177" s="4"/>
      <c r="HG2177" s="4"/>
      <c r="HH2177" s="4"/>
      <c r="HI2177" s="4"/>
      <c r="HJ2177" s="4"/>
      <c r="HK2177" s="4"/>
      <c r="HL2177" s="4"/>
      <c r="HM2177" s="4"/>
    </row>
    <row r="2178" spans="1:221" ht="20" customHeight="1">
      <c r="A2178" s="3"/>
      <c r="B2178" s="2"/>
      <c r="C2178" s="3"/>
      <c r="D2178" s="3"/>
      <c r="E2178" s="3"/>
      <c r="F2178" s="3"/>
      <c r="G2178" s="3"/>
      <c r="H2178" s="4"/>
      <c r="I2178" s="4"/>
      <c r="J2178" s="114"/>
      <c r="K2178" s="20"/>
      <c r="L2178" s="5"/>
      <c r="M2178" s="5"/>
      <c r="N2178" s="5"/>
      <c r="O2178" s="5"/>
      <c r="P2178" s="5"/>
      <c r="Q2178" s="5"/>
      <c r="R2178" s="5"/>
      <c r="S2178" s="6"/>
      <c r="T2178" s="6"/>
      <c r="U2178" s="6"/>
      <c r="V2178" s="6"/>
      <c r="W2178" s="6"/>
      <c r="X2178" s="6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  <c r="CB2178" s="4"/>
      <c r="CC2178" s="4"/>
      <c r="CD2178" s="4"/>
      <c r="CE2178" s="4"/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/>
      <c r="GI2178" s="4"/>
      <c r="GJ2178" s="4"/>
      <c r="GK2178" s="4"/>
      <c r="GL2178" s="4"/>
      <c r="GM2178" s="4"/>
      <c r="GN2178" s="4"/>
      <c r="GO2178" s="4"/>
      <c r="GP2178" s="4"/>
      <c r="GQ2178" s="4"/>
      <c r="GR2178" s="4"/>
      <c r="GS2178" s="4"/>
      <c r="GT2178" s="4"/>
      <c r="GU2178" s="4"/>
      <c r="GV2178" s="4"/>
      <c r="GW2178" s="4"/>
      <c r="GX2178" s="4"/>
      <c r="GY2178" s="4"/>
      <c r="GZ2178" s="4"/>
      <c r="HA2178" s="4"/>
      <c r="HB2178" s="4"/>
      <c r="HC2178" s="4"/>
      <c r="HD2178" s="4"/>
      <c r="HE2178" s="4"/>
      <c r="HF2178" s="4"/>
      <c r="HG2178" s="4"/>
      <c r="HH2178" s="4"/>
      <c r="HI2178" s="4"/>
      <c r="HJ2178" s="4"/>
      <c r="HK2178" s="4"/>
      <c r="HL2178" s="4"/>
      <c r="HM2178" s="4"/>
    </row>
    <row r="2179" spans="1:221" ht="20" customHeight="1">
      <c r="A2179" s="3"/>
      <c r="B2179" s="2"/>
      <c r="C2179" s="3"/>
      <c r="D2179" s="3"/>
      <c r="E2179" s="3"/>
      <c r="F2179" s="3"/>
      <c r="G2179" s="3"/>
      <c r="H2179" s="4"/>
      <c r="I2179" s="4"/>
      <c r="J2179" s="114"/>
      <c r="K2179" s="20"/>
      <c r="L2179" s="5"/>
      <c r="M2179" s="5"/>
      <c r="N2179" s="5"/>
      <c r="O2179" s="5"/>
      <c r="P2179" s="5"/>
      <c r="Q2179" s="5"/>
      <c r="R2179" s="5"/>
      <c r="S2179" s="6"/>
      <c r="T2179" s="6"/>
      <c r="U2179" s="6"/>
      <c r="V2179" s="6"/>
      <c r="W2179" s="6"/>
      <c r="X2179" s="6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  <c r="CB2179" s="4"/>
      <c r="CC2179" s="4"/>
      <c r="CD2179" s="4"/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/>
      <c r="GH2179" s="4"/>
      <c r="GI2179" s="4"/>
      <c r="GJ2179" s="4"/>
      <c r="GK2179" s="4"/>
      <c r="GL2179" s="4"/>
      <c r="GM2179" s="4"/>
      <c r="GN2179" s="4"/>
      <c r="GO2179" s="4"/>
      <c r="GP2179" s="4"/>
      <c r="GQ2179" s="4"/>
      <c r="GR2179" s="4"/>
      <c r="GS2179" s="4"/>
      <c r="GT2179" s="4"/>
      <c r="GU2179" s="4"/>
      <c r="GV2179" s="4"/>
      <c r="GW2179" s="4"/>
      <c r="GX2179" s="4"/>
      <c r="GY2179" s="4"/>
      <c r="GZ2179" s="4"/>
      <c r="HA2179" s="4"/>
      <c r="HB2179" s="4"/>
      <c r="HC2179" s="4"/>
      <c r="HD2179" s="4"/>
      <c r="HE2179" s="4"/>
      <c r="HF2179" s="4"/>
      <c r="HG2179" s="4"/>
      <c r="HH2179" s="4"/>
      <c r="HI2179" s="4"/>
      <c r="HJ2179" s="4"/>
      <c r="HK2179" s="4"/>
      <c r="HL2179" s="4"/>
      <c r="HM2179" s="4"/>
    </row>
    <row r="2180" spans="1:221" ht="20" customHeight="1">
      <c r="A2180" s="3"/>
      <c r="B2180" s="2"/>
      <c r="C2180" s="3"/>
      <c r="D2180" s="3"/>
      <c r="E2180" s="3"/>
      <c r="F2180" s="3"/>
      <c r="G2180" s="3"/>
      <c r="H2180" s="4"/>
      <c r="I2180" s="4"/>
      <c r="J2180" s="114"/>
      <c r="K2180" s="20"/>
      <c r="L2180" s="5"/>
      <c r="M2180" s="5"/>
      <c r="N2180" s="5"/>
      <c r="O2180" s="5"/>
      <c r="P2180" s="5"/>
      <c r="Q2180" s="5"/>
      <c r="R2180" s="5"/>
      <c r="S2180" s="6"/>
      <c r="T2180" s="6"/>
      <c r="U2180" s="6"/>
      <c r="V2180" s="6"/>
      <c r="W2180" s="6"/>
      <c r="X2180" s="6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/>
      <c r="GI2180" s="4"/>
      <c r="GJ2180" s="4"/>
      <c r="GK2180" s="4"/>
      <c r="GL2180" s="4"/>
      <c r="GM2180" s="4"/>
      <c r="GN2180" s="4"/>
      <c r="GO2180" s="4"/>
      <c r="GP2180" s="4"/>
      <c r="GQ2180" s="4"/>
      <c r="GR2180" s="4"/>
      <c r="GS2180" s="4"/>
      <c r="GT2180" s="4"/>
      <c r="GU2180" s="4"/>
      <c r="GV2180" s="4"/>
      <c r="GW2180" s="4"/>
      <c r="GX2180" s="4"/>
      <c r="GY2180" s="4"/>
      <c r="GZ2180" s="4"/>
      <c r="HA2180" s="4"/>
      <c r="HB2180" s="4"/>
      <c r="HC2180" s="4"/>
      <c r="HD2180" s="4"/>
      <c r="HE2180" s="4"/>
      <c r="HF2180" s="4"/>
      <c r="HG2180" s="4"/>
      <c r="HH2180" s="4"/>
      <c r="HI2180" s="4"/>
      <c r="HJ2180" s="4"/>
      <c r="HK2180" s="4"/>
      <c r="HL2180" s="4"/>
      <c r="HM2180" s="4"/>
    </row>
    <row r="2181" spans="1:221" ht="20" customHeight="1">
      <c r="A2181" s="3"/>
      <c r="B2181" s="2"/>
      <c r="C2181" s="3"/>
      <c r="D2181" s="3"/>
      <c r="E2181" s="3"/>
      <c r="F2181" s="3"/>
      <c r="G2181" s="3"/>
      <c r="H2181" s="4"/>
      <c r="I2181" s="4"/>
      <c r="J2181" s="114"/>
      <c r="K2181" s="20"/>
      <c r="L2181" s="5"/>
      <c r="M2181" s="5"/>
      <c r="N2181" s="5"/>
      <c r="O2181" s="5"/>
      <c r="P2181" s="5"/>
      <c r="Q2181" s="5"/>
      <c r="R2181" s="5"/>
      <c r="S2181" s="6"/>
      <c r="T2181" s="6"/>
      <c r="U2181" s="6"/>
      <c r="V2181" s="6"/>
      <c r="W2181" s="6"/>
      <c r="X2181" s="6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  <c r="BC2181" s="4"/>
      <c r="BD2181" s="4"/>
      <c r="BE2181" s="4"/>
      <c r="BF2181" s="4"/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  <c r="CB2181" s="4"/>
      <c r="CC2181" s="4"/>
      <c r="CD2181" s="4"/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/>
      <c r="GH2181" s="4"/>
      <c r="GI2181" s="4"/>
      <c r="GJ2181" s="4"/>
      <c r="GK2181" s="4"/>
      <c r="GL2181" s="4"/>
      <c r="GM2181" s="4"/>
      <c r="GN2181" s="4"/>
      <c r="GO2181" s="4"/>
      <c r="GP2181" s="4"/>
      <c r="GQ2181" s="4"/>
      <c r="GR2181" s="4"/>
      <c r="GS2181" s="4"/>
      <c r="GT2181" s="4"/>
      <c r="GU2181" s="4"/>
      <c r="GV2181" s="4"/>
      <c r="GW2181" s="4"/>
      <c r="GX2181" s="4"/>
      <c r="GY2181" s="4"/>
      <c r="GZ2181" s="4"/>
      <c r="HA2181" s="4"/>
      <c r="HB2181" s="4"/>
      <c r="HC2181" s="4"/>
      <c r="HD2181" s="4"/>
      <c r="HE2181" s="4"/>
      <c r="HF2181" s="4"/>
      <c r="HG2181" s="4"/>
      <c r="HH2181" s="4"/>
      <c r="HI2181" s="4"/>
      <c r="HJ2181" s="4"/>
      <c r="HK2181" s="4"/>
      <c r="HL2181" s="4"/>
      <c r="HM2181" s="4"/>
    </row>
    <row r="2182" spans="1:221" ht="20" customHeight="1">
      <c r="A2182" s="3"/>
      <c r="B2182" s="2"/>
      <c r="C2182" s="3"/>
      <c r="D2182" s="3"/>
      <c r="E2182" s="3"/>
      <c r="F2182" s="3"/>
      <c r="G2182" s="3"/>
      <c r="H2182" s="4"/>
      <c r="I2182" s="4"/>
      <c r="J2182" s="114"/>
      <c r="K2182" s="20"/>
      <c r="L2182" s="5"/>
      <c r="M2182" s="5"/>
      <c r="N2182" s="5"/>
      <c r="O2182" s="5"/>
      <c r="P2182" s="5"/>
      <c r="Q2182" s="5"/>
      <c r="R2182" s="5"/>
      <c r="S2182" s="6"/>
      <c r="T2182" s="6"/>
      <c r="U2182" s="6"/>
      <c r="V2182" s="6"/>
      <c r="W2182" s="6"/>
      <c r="X2182" s="6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  <c r="BC2182" s="4"/>
      <c r="BD2182" s="4"/>
      <c r="BE2182" s="4"/>
      <c r="BF2182" s="4"/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  <c r="CB2182" s="4"/>
      <c r="CC2182" s="4"/>
      <c r="CD2182" s="4"/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/>
      <c r="GI2182" s="4"/>
      <c r="GJ2182" s="4"/>
      <c r="GK2182" s="4"/>
      <c r="GL2182" s="4"/>
      <c r="GM2182" s="4"/>
      <c r="GN2182" s="4"/>
      <c r="GO2182" s="4"/>
      <c r="GP2182" s="4"/>
      <c r="GQ2182" s="4"/>
      <c r="GR2182" s="4"/>
      <c r="GS2182" s="4"/>
      <c r="GT2182" s="4"/>
      <c r="GU2182" s="4"/>
      <c r="GV2182" s="4"/>
      <c r="GW2182" s="4"/>
      <c r="GX2182" s="4"/>
      <c r="GY2182" s="4"/>
      <c r="GZ2182" s="4"/>
      <c r="HA2182" s="4"/>
      <c r="HB2182" s="4"/>
      <c r="HC2182" s="4"/>
      <c r="HD2182" s="4"/>
      <c r="HE2182" s="4"/>
      <c r="HF2182" s="4"/>
      <c r="HG2182" s="4"/>
      <c r="HH2182" s="4"/>
      <c r="HI2182" s="4"/>
      <c r="HJ2182" s="4"/>
      <c r="HK2182" s="4"/>
      <c r="HL2182" s="4"/>
      <c r="HM2182" s="4"/>
    </row>
    <row r="2183" spans="1:221" ht="20" customHeight="1">
      <c r="A2183" s="3"/>
      <c r="B2183" s="2"/>
      <c r="C2183" s="3"/>
      <c r="D2183" s="3"/>
      <c r="E2183" s="3"/>
      <c r="F2183" s="3"/>
      <c r="G2183" s="3"/>
      <c r="H2183" s="4"/>
      <c r="I2183" s="4"/>
      <c r="J2183" s="114"/>
      <c r="K2183" s="20"/>
      <c r="L2183" s="5"/>
      <c r="M2183" s="5"/>
      <c r="N2183" s="5"/>
      <c r="O2183" s="5"/>
      <c r="P2183" s="5"/>
      <c r="Q2183" s="5"/>
      <c r="R2183" s="5"/>
      <c r="S2183" s="6"/>
      <c r="T2183" s="6"/>
      <c r="U2183" s="6"/>
      <c r="V2183" s="6"/>
      <c r="W2183" s="6"/>
      <c r="X2183" s="6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  <c r="CB2183" s="4"/>
      <c r="CC2183" s="4"/>
      <c r="CD2183" s="4"/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/>
      <c r="GI2183" s="4"/>
      <c r="GJ2183" s="4"/>
      <c r="GK2183" s="4"/>
      <c r="GL2183" s="4"/>
      <c r="GM2183" s="4"/>
      <c r="GN2183" s="4"/>
      <c r="GO2183" s="4"/>
      <c r="GP2183" s="4"/>
      <c r="GQ2183" s="4"/>
      <c r="GR2183" s="4"/>
      <c r="GS2183" s="4"/>
      <c r="GT2183" s="4"/>
      <c r="GU2183" s="4"/>
      <c r="GV2183" s="4"/>
      <c r="GW2183" s="4"/>
      <c r="GX2183" s="4"/>
      <c r="GY2183" s="4"/>
      <c r="GZ2183" s="4"/>
      <c r="HA2183" s="4"/>
      <c r="HB2183" s="4"/>
      <c r="HC2183" s="4"/>
      <c r="HD2183" s="4"/>
      <c r="HE2183" s="4"/>
      <c r="HF2183" s="4"/>
      <c r="HG2183" s="4"/>
      <c r="HH2183" s="4"/>
      <c r="HI2183" s="4"/>
      <c r="HJ2183" s="4"/>
      <c r="HK2183" s="4"/>
      <c r="HL2183" s="4"/>
      <c r="HM2183" s="4"/>
    </row>
    <row r="2184" spans="1:221" ht="20" customHeight="1">
      <c r="A2184" s="3"/>
      <c r="B2184" s="2"/>
      <c r="C2184" s="3"/>
      <c r="D2184" s="3"/>
      <c r="E2184" s="3"/>
      <c r="F2184" s="3"/>
      <c r="G2184" s="3"/>
      <c r="H2184" s="4"/>
      <c r="I2184" s="4"/>
      <c r="J2184" s="114"/>
      <c r="K2184" s="20"/>
      <c r="L2184" s="5"/>
      <c r="M2184" s="5"/>
      <c r="N2184" s="5"/>
      <c r="O2184" s="5"/>
      <c r="P2184" s="5"/>
      <c r="Q2184" s="5"/>
      <c r="R2184" s="5"/>
      <c r="S2184" s="6"/>
      <c r="T2184" s="6"/>
      <c r="U2184" s="6"/>
      <c r="V2184" s="6"/>
      <c r="W2184" s="6"/>
      <c r="X2184" s="6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/>
      <c r="GI2184" s="4"/>
      <c r="GJ2184" s="4"/>
      <c r="GK2184" s="4"/>
      <c r="GL2184" s="4"/>
      <c r="GM2184" s="4"/>
      <c r="GN2184" s="4"/>
      <c r="GO2184" s="4"/>
      <c r="GP2184" s="4"/>
      <c r="GQ2184" s="4"/>
      <c r="GR2184" s="4"/>
      <c r="GS2184" s="4"/>
      <c r="GT2184" s="4"/>
      <c r="GU2184" s="4"/>
      <c r="GV2184" s="4"/>
      <c r="GW2184" s="4"/>
      <c r="GX2184" s="4"/>
      <c r="GY2184" s="4"/>
      <c r="GZ2184" s="4"/>
      <c r="HA2184" s="4"/>
      <c r="HB2184" s="4"/>
      <c r="HC2184" s="4"/>
      <c r="HD2184" s="4"/>
      <c r="HE2184" s="4"/>
      <c r="HF2184" s="4"/>
      <c r="HG2184" s="4"/>
      <c r="HH2184" s="4"/>
      <c r="HI2184" s="4"/>
      <c r="HJ2184" s="4"/>
      <c r="HK2184" s="4"/>
      <c r="HL2184" s="4"/>
      <c r="HM2184" s="4"/>
    </row>
    <row r="2185" spans="1:221" ht="20" customHeight="1">
      <c r="A2185" s="3"/>
      <c r="B2185" s="2"/>
      <c r="C2185" s="3"/>
      <c r="D2185" s="3"/>
      <c r="E2185" s="3"/>
      <c r="F2185" s="3"/>
      <c r="G2185" s="3"/>
      <c r="H2185" s="4"/>
      <c r="I2185" s="4"/>
      <c r="J2185" s="114"/>
      <c r="K2185" s="20"/>
      <c r="L2185" s="5"/>
      <c r="M2185" s="5"/>
      <c r="N2185" s="5"/>
      <c r="O2185" s="5"/>
      <c r="P2185" s="5"/>
      <c r="Q2185" s="5"/>
      <c r="R2185" s="5"/>
      <c r="S2185" s="6"/>
      <c r="T2185" s="6"/>
      <c r="U2185" s="6"/>
      <c r="V2185" s="6"/>
      <c r="W2185" s="6"/>
      <c r="X2185" s="6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/>
      <c r="GI2185" s="4"/>
      <c r="GJ2185" s="4"/>
      <c r="GK2185" s="4"/>
      <c r="GL2185" s="4"/>
      <c r="GM2185" s="4"/>
      <c r="GN2185" s="4"/>
      <c r="GO2185" s="4"/>
      <c r="GP2185" s="4"/>
      <c r="GQ2185" s="4"/>
      <c r="GR2185" s="4"/>
      <c r="GS2185" s="4"/>
      <c r="GT2185" s="4"/>
      <c r="GU2185" s="4"/>
      <c r="GV2185" s="4"/>
      <c r="GW2185" s="4"/>
      <c r="GX2185" s="4"/>
      <c r="GY2185" s="4"/>
      <c r="GZ2185" s="4"/>
      <c r="HA2185" s="4"/>
      <c r="HB2185" s="4"/>
      <c r="HC2185" s="4"/>
      <c r="HD2185" s="4"/>
      <c r="HE2185" s="4"/>
      <c r="HF2185" s="4"/>
      <c r="HG2185" s="4"/>
      <c r="HH2185" s="4"/>
      <c r="HI2185" s="4"/>
      <c r="HJ2185" s="4"/>
      <c r="HK2185" s="4"/>
      <c r="HL2185" s="4"/>
      <c r="HM2185" s="4"/>
    </row>
    <row r="2186" spans="1:221" ht="20" customHeight="1">
      <c r="A2186" s="3"/>
      <c r="B2186" s="2"/>
      <c r="C2186" s="3"/>
      <c r="D2186" s="3"/>
      <c r="E2186" s="3"/>
      <c r="F2186" s="3"/>
      <c r="G2186" s="3"/>
      <c r="H2186" s="4"/>
      <c r="I2186" s="4"/>
      <c r="J2186" s="114"/>
      <c r="K2186" s="20"/>
      <c r="L2186" s="5"/>
      <c r="M2186" s="5"/>
      <c r="N2186" s="5"/>
      <c r="O2186" s="5"/>
      <c r="P2186" s="5"/>
      <c r="Q2186" s="5"/>
      <c r="R2186" s="5"/>
      <c r="S2186" s="6"/>
      <c r="T2186" s="6"/>
      <c r="U2186" s="6"/>
      <c r="V2186" s="6"/>
      <c r="W2186" s="6"/>
      <c r="X2186" s="6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/>
      <c r="GI2186" s="4"/>
      <c r="GJ2186" s="4"/>
      <c r="GK2186" s="4"/>
      <c r="GL2186" s="4"/>
      <c r="GM2186" s="4"/>
      <c r="GN2186" s="4"/>
      <c r="GO2186" s="4"/>
      <c r="GP2186" s="4"/>
      <c r="GQ2186" s="4"/>
      <c r="GR2186" s="4"/>
      <c r="GS2186" s="4"/>
      <c r="GT2186" s="4"/>
      <c r="GU2186" s="4"/>
      <c r="GV2186" s="4"/>
      <c r="GW2186" s="4"/>
      <c r="GX2186" s="4"/>
      <c r="GY2186" s="4"/>
      <c r="GZ2186" s="4"/>
      <c r="HA2186" s="4"/>
      <c r="HB2186" s="4"/>
      <c r="HC2186" s="4"/>
      <c r="HD2186" s="4"/>
      <c r="HE2186" s="4"/>
      <c r="HF2186" s="4"/>
      <c r="HG2186" s="4"/>
      <c r="HH2186" s="4"/>
      <c r="HI2186" s="4"/>
      <c r="HJ2186" s="4"/>
      <c r="HK2186" s="4"/>
      <c r="HL2186" s="4"/>
      <c r="HM2186" s="4"/>
    </row>
    <row r="2187" spans="1:221" ht="20" customHeight="1">
      <c r="A2187" s="3"/>
      <c r="B2187" s="2"/>
      <c r="C2187" s="3"/>
      <c r="D2187" s="3"/>
      <c r="E2187" s="3"/>
      <c r="F2187" s="3"/>
      <c r="G2187" s="3"/>
      <c r="H2187" s="4"/>
      <c r="I2187" s="4"/>
      <c r="J2187" s="114"/>
      <c r="K2187" s="20"/>
      <c r="L2187" s="5"/>
      <c r="M2187" s="5"/>
      <c r="N2187" s="5"/>
      <c r="O2187" s="5"/>
      <c r="P2187" s="5"/>
      <c r="Q2187" s="5"/>
      <c r="R2187" s="5"/>
      <c r="S2187" s="6"/>
      <c r="T2187" s="6"/>
      <c r="U2187" s="6"/>
      <c r="V2187" s="6"/>
      <c r="W2187" s="6"/>
      <c r="X2187" s="6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/>
      <c r="GJ2187" s="4"/>
      <c r="GK2187" s="4"/>
      <c r="GL2187" s="4"/>
      <c r="GM2187" s="4"/>
      <c r="GN2187" s="4"/>
      <c r="GO2187" s="4"/>
      <c r="GP2187" s="4"/>
      <c r="GQ2187" s="4"/>
      <c r="GR2187" s="4"/>
      <c r="GS2187" s="4"/>
      <c r="GT2187" s="4"/>
      <c r="GU2187" s="4"/>
      <c r="GV2187" s="4"/>
      <c r="GW2187" s="4"/>
      <c r="GX2187" s="4"/>
      <c r="GY2187" s="4"/>
      <c r="GZ2187" s="4"/>
      <c r="HA2187" s="4"/>
      <c r="HB2187" s="4"/>
      <c r="HC2187" s="4"/>
      <c r="HD2187" s="4"/>
      <c r="HE2187" s="4"/>
      <c r="HF2187" s="4"/>
      <c r="HG2187" s="4"/>
      <c r="HH2187" s="4"/>
      <c r="HI2187" s="4"/>
      <c r="HJ2187" s="4"/>
      <c r="HK2187" s="4"/>
      <c r="HL2187" s="4"/>
      <c r="HM2187" s="4"/>
    </row>
    <row r="2188" spans="1:221" ht="20" customHeight="1">
      <c r="A2188" s="3"/>
      <c r="B2188" s="2"/>
      <c r="C2188" s="3"/>
      <c r="D2188" s="3"/>
      <c r="E2188" s="3"/>
      <c r="F2188" s="3"/>
      <c r="G2188" s="3"/>
      <c r="H2188" s="4"/>
      <c r="I2188" s="4"/>
      <c r="J2188" s="114"/>
      <c r="K2188" s="20"/>
      <c r="L2188" s="5"/>
      <c r="M2188" s="5"/>
      <c r="N2188" s="5"/>
      <c r="O2188" s="5"/>
      <c r="P2188" s="5"/>
      <c r="Q2188" s="5"/>
      <c r="R2188" s="5"/>
      <c r="S2188" s="6"/>
      <c r="T2188" s="6"/>
      <c r="U2188" s="6"/>
      <c r="V2188" s="6"/>
      <c r="W2188" s="6"/>
      <c r="X2188" s="6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/>
      <c r="GH2188" s="4"/>
      <c r="GI2188" s="4"/>
      <c r="GJ2188" s="4"/>
      <c r="GK2188" s="4"/>
      <c r="GL2188" s="4"/>
      <c r="GM2188" s="4"/>
      <c r="GN2188" s="4"/>
      <c r="GO2188" s="4"/>
      <c r="GP2188" s="4"/>
      <c r="GQ2188" s="4"/>
      <c r="GR2188" s="4"/>
      <c r="GS2188" s="4"/>
      <c r="GT2188" s="4"/>
      <c r="GU2188" s="4"/>
      <c r="GV2188" s="4"/>
      <c r="GW2188" s="4"/>
      <c r="GX2188" s="4"/>
      <c r="GY2188" s="4"/>
      <c r="GZ2188" s="4"/>
      <c r="HA2188" s="4"/>
      <c r="HB2188" s="4"/>
      <c r="HC2188" s="4"/>
      <c r="HD2188" s="4"/>
      <c r="HE2188" s="4"/>
      <c r="HF2188" s="4"/>
      <c r="HG2188" s="4"/>
      <c r="HH2188" s="4"/>
      <c r="HI2188" s="4"/>
      <c r="HJ2188" s="4"/>
      <c r="HK2188" s="4"/>
      <c r="HL2188" s="4"/>
      <c r="HM2188" s="4"/>
    </row>
    <row r="2189" spans="1:221" ht="20" customHeight="1">
      <c r="A2189" s="3"/>
      <c r="B2189" s="2"/>
      <c r="C2189" s="3"/>
      <c r="D2189" s="3"/>
      <c r="E2189" s="3"/>
      <c r="F2189" s="3"/>
      <c r="G2189" s="3"/>
      <c r="H2189" s="4"/>
      <c r="I2189" s="4"/>
      <c r="J2189" s="114"/>
      <c r="K2189" s="20"/>
      <c r="L2189" s="5"/>
      <c r="M2189" s="5"/>
      <c r="N2189" s="5"/>
      <c r="O2189" s="5"/>
      <c r="P2189" s="5"/>
      <c r="Q2189" s="5"/>
      <c r="R2189" s="5"/>
      <c r="S2189" s="6"/>
      <c r="T2189" s="6"/>
      <c r="U2189" s="6"/>
      <c r="V2189" s="6"/>
      <c r="W2189" s="6"/>
      <c r="X2189" s="6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/>
      <c r="GJ2189" s="4"/>
      <c r="GK2189" s="4"/>
      <c r="GL2189" s="4"/>
      <c r="GM2189" s="4"/>
      <c r="GN2189" s="4"/>
      <c r="GO2189" s="4"/>
      <c r="GP2189" s="4"/>
      <c r="GQ2189" s="4"/>
      <c r="GR2189" s="4"/>
      <c r="GS2189" s="4"/>
      <c r="GT2189" s="4"/>
      <c r="GU2189" s="4"/>
      <c r="GV2189" s="4"/>
      <c r="GW2189" s="4"/>
      <c r="GX2189" s="4"/>
      <c r="GY2189" s="4"/>
      <c r="GZ2189" s="4"/>
      <c r="HA2189" s="4"/>
      <c r="HB2189" s="4"/>
      <c r="HC2189" s="4"/>
      <c r="HD2189" s="4"/>
      <c r="HE2189" s="4"/>
      <c r="HF2189" s="4"/>
      <c r="HG2189" s="4"/>
      <c r="HH2189" s="4"/>
      <c r="HI2189" s="4"/>
      <c r="HJ2189" s="4"/>
      <c r="HK2189" s="4"/>
      <c r="HL2189" s="4"/>
      <c r="HM2189" s="4"/>
    </row>
    <row r="2190" spans="1:221" ht="20" customHeight="1">
      <c r="A2190" s="3"/>
      <c r="B2190" s="2"/>
      <c r="C2190" s="3"/>
      <c r="D2190" s="3"/>
      <c r="E2190" s="3"/>
      <c r="F2190" s="3"/>
      <c r="G2190" s="3"/>
      <c r="H2190" s="4"/>
      <c r="I2190" s="4"/>
      <c r="J2190" s="114"/>
      <c r="K2190" s="20"/>
      <c r="L2190" s="5"/>
      <c r="M2190" s="5"/>
      <c r="N2190" s="5"/>
      <c r="O2190" s="5"/>
      <c r="P2190" s="5"/>
      <c r="Q2190" s="5"/>
      <c r="R2190" s="5"/>
      <c r="S2190" s="6"/>
      <c r="T2190" s="6"/>
      <c r="U2190" s="6"/>
      <c r="V2190" s="6"/>
      <c r="W2190" s="6"/>
      <c r="X2190" s="6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  <c r="BC2190" s="4"/>
      <c r="BD2190" s="4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/>
      <c r="GH2190" s="4"/>
      <c r="GI2190" s="4"/>
      <c r="GJ2190" s="4"/>
      <c r="GK2190" s="4"/>
      <c r="GL2190" s="4"/>
      <c r="GM2190" s="4"/>
      <c r="GN2190" s="4"/>
      <c r="GO2190" s="4"/>
      <c r="GP2190" s="4"/>
      <c r="GQ2190" s="4"/>
      <c r="GR2190" s="4"/>
      <c r="GS2190" s="4"/>
      <c r="GT2190" s="4"/>
      <c r="GU2190" s="4"/>
      <c r="GV2190" s="4"/>
      <c r="GW2190" s="4"/>
      <c r="GX2190" s="4"/>
      <c r="GY2190" s="4"/>
      <c r="GZ2190" s="4"/>
      <c r="HA2190" s="4"/>
      <c r="HB2190" s="4"/>
      <c r="HC2190" s="4"/>
      <c r="HD2190" s="4"/>
      <c r="HE2190" s="4"/>
      <c r="HF2190" s="4"/>
      <c r="HG2190" s="4"/>
      <c r="HH2190" s="4"/>
      <c r="HI2190" s="4"/>
      <c r="HJ2190" s="4"/>
      <c r="HK2190" s="4"/>
      <c r="HL2190" s="4"/>
      <c r="HM2190" s="4"/>
    </row>
    <row r="2191" spans="1:221" ht="20" customHeight="1">
      <c r="A2191" s="3"/>
      <c r="B2191" s="2"/>
      <c r="C2191" s="3"/>
      <c r="D2191" s="3"/>
      <c r="E2191" s="3"/>
      <c r="F2191" s="3"/>
      <c r="G2191" s="3"/>
      <c r="H2191" s="4"/>
      <c r="I2191" s="4"/>
      <c r="J2191" s="114"/>
      <c r="K2191" s="20"/>
      <c r="L2191" s="5"/>
      <c r="M2191" s="5"/>
      <c r="N2191" s="5"/>
      <c r="O2191" s="5"/>
      <c r="P2191" s="5"/>
      <c r="Q2191" s="5"/>
      <c r="R2191" s="5"/>
      <c r="S2191" s="6"/>
      <c r="T2191" s="6"/>
      <c r="U2191" s="6"/>
      <c r="V2191" s="6"/>
      <c r="W2191" s="6"/>
      <c r="X2191" s="6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  <c r="BC2191" s="4"/>
      <c r="BD2191" s="4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/>
      <c r="GH2191" s="4"/>
      <c r="GI2191" s="4"/>
      <c r="GJ2191" s="4"/>
      <c r="GK2191" s="4"/>
      <c r="GL2191" s="4"/>
      <c r="GM2191" s="4"/>
      <c r="GN2191" s="4"/>
      <c r="GO2191" s="4"/>
      <c r="GP2191" s="4"/>
      <c r="GQ2191" s="4"/>
      <c r="GR2191" s="4"/>
      <c r="GS2191" s="4"/>
      <c r="GT2191" s="4"/>
      <c r="GU2191" s="4"/>
      <c r="GV2191" s="4"/>
      <c r="GW2191" s="4"/>
      <c r="GX2191" s="4"/>
      <c r="GY2191" s="4"/>
      <c r="GZ2191" s="4"/>
      <c r="HA2191" s="4"/>
      <c r="HB2191" s="4"/>
      <c r="HC2191" s="4"/>
      <c r="HD2191" s="4"/>
      <c r="HE2191" s="4"/>
      <c r="HF2191" s="4"/>
      <c r="HG2191" s="4"/>
      <c r="HH2191" s="4"/>
      <c r="HI2191" s="4"/>
      <c r="HJ2191" s="4"/>
      <c r="HK2191" s="4"/>
      <c r="HL2191" s="4"/>
      <c r="HM2191" s="4"/>
    </row>
    <row r="2192" spans="1:221" ht="20" customHeight="1">
      <c r="A2192" s="3"/>
      <c r="B2192" s="2"/>
      <c r="C2192" s="3"/>
      <c r="D2192" s="3"/>
      <c r="E2192" s="3"/>
      <c r="F2192" s="3"/>
      <c r="G2192" s="3"/>
      <c r="H2192" s="4"/>
      <c r="I2192" s="4"/>
      <c r="J2192" s="114"/>
      <c r="K2192" s="20"/>
      <c r="L2192" s="5"/>
      <c r="M2192" s="5"/>
      <c r="N2192" s="5"/>
      <c r="O2192" s="5"/>
      <c r="P2192" s="5"/>
      <c r="Q2192" s="5"/>
      <c r="R2192" s="5"/>
      <c r="S2192" s="6"/>
      <c r="T2192" s="6"/>
      <c r="U2192" s="6"/>
      <c r="V2192" s="6"/>
      <c r="W2192" s="6"/>
      <c r="X2192" s="6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/>
      <c r="GH2192" s="4"/>
      <c r="GI2192" s="4"/>
      <c r="GJ2192" s="4"/>
      <c r="GK2192" s="4"/>
      <c r="GL2192" s="4"/>
      <c r="GM2192" s="4"/>
      <c r="GN2192" s="4"/>
      <c r="GO2192" s="4"/>
      <c r="GP2192" s="4"/>
      <c r="GQ2192" s="4"/>
      <c r="GR2192" s="4"/>
      <c r="GS2192" s="4"/>
      <c r="GT2192" s="4"/>
      <c r="GU2192" s="4"/>
      <c r="GV2192" s="4"/>
      <c r="GW2192" s="4"/>
      <c r="GX2192" s="4"/>
      <c r="GY2192" s="4"/>
      <c r="GZ2192" s="4"/>
      <c r="HA2192" s="4"/>
      <c r="HB2192" s="4"/>
      <c r="HC2192" s="4"/>
      <c r="HD2192" s="4"/>
      <c r="HE2192" s="4"/>
      <c r="HF2192" s="4"/>
      <c r="HG2192" s="4"/>
      <c r="HH2192" s="4"/>
      <c r="HI2192" s="4"/>
      <c r="HJ2192" s="4"/>
      <c r="HK2192" s="4"/>
      <c r="HL2192" s="4"/>
      <c r="HM2192" s="4"/>
    </row>
    <row r="2193" spans="1:221" ht="20" customHeight="1">
      <c r="A2193" s="3"/>
      <c r="B2193" s="2"/>
      <c r="C2193" s="3"/>
      <c r="D2193" s="3"/>
      <c r="E2193" s="3"/>
      <c r="F2193" s="3"/>
      <c r="G2193" s="3"/>
      <c r="H2193" s="4"/>
      <c r="I2193" s="4"/>
      <c r="J2193" s="114"/>
      <c r="K2193" s="20"/>
      <c r="L2193" s="5"/>
      <c r="M2193" s="5"/>
      <c r="N2193" s="5"/>
      <c r="O2193" s="5"/>
      <c r="P2193" s="5"/>
      <c r="Q2193" s="5"/>
      <c r="R2193" s="5"/>
      <c r="S2193" s="6"/>
      <c r="T2193" s="6"/>
      <c r="U2193" s="6"/>
      <c r="V2193" s="6"/>
      <c r="W2193" s="6"/>
      <c r="X2193" s="6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/>
      <c r="GH2193" s="4"/>
      <c r="GI2193" s="4"/>
      <c r="GJ2193" s="4"/>
      <c r="GK2193" s="4"/>
      <c r="GL2193" s="4"/>
      <c r="GM2193" s="4"/>
      <c r="GN2193" s="4"/>
      <c r="GO2193" s="4"/>
      <c r="GP2193" s="4"/>
      <c r="GQ2193" s="4"/>
      <c r="GR2193" s="4"/>
      <c r="GS2193" s="4"/>
      <c r="GT2193" s="4"/>
      <c r="GU2193" s="4"/>
      <c r="GV2193" s="4"/>
      <c r="GW2193" s="4"/>
      <c r="GX2193" s="4"/>
      <c r="GY2193" s="4"/>
      <c r="GZ2193" s="4"/>
      <c r="HA2193" s="4"/>
      <c r="HB2193" s="4"/>
      <c r="HC2193" s="4"/>
      <c r="HD2193" s="4"/>
      <c r="HE2193" s="4"/>
      <c r="HF2193" s="4"/>
      <c r="HG2193" s="4"/>
      <c r="HH2193" s="4"/>
      <c r="HI2193" s="4"/>
      <c r="HJ2193" s="4"/>
      <c r="HK2193" s="4"/>
      <c r="HL2193" s="4"/>
      <c r="HM2193" s="4"/>
    </row>
    <row r="2194" spans="1:221" ht="20" customHeight="1">
      <c r="A2194" s="3"/>
      <c r="B2194" s="2"/>
      <c r="C2194" s="3"/>
      <c r="D2194" s="3"/>
      <c r="E2194" s="3"/>
      <c r="F2194" s="3"/>
      <c r="G2194" s="3"/>
      <c r="H2194" s="4"/>
      <c r="I2194" s="4"/>
      <c r="J2194" s="114"/>
      <c r="K2194" s="20"/>
      <c r="L2194" s="5"/>
      <c r="M2194" s="5"/>
      <c r="N2194" s="5"/>
      <c r="O2194" s="5"/>
      <c r="P2194" s="5"/>
      <c r="Q2194" s="5"/>
      <c r="R2194" s="5"/>
      <c r="S2194" s="6"/>
      <c r="T2194" s="6"/>
      <c r="U2194" s="6"/>
      <c r="V2194" s="6"/>
      <c r="W2194" s="6"/>
      <c r="X2194" s="6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/>
      <c r="GH2194" s="4"/>
      <c r="GI2194" s="4"/>
      <c r="GJ2194" s="4"/>
      <c r="GK2194" s="4"/>
      <c r="GL2194" s="4"/>
      <c r="GM2194" s="4"/>
      <c r="GN2194" s="4"/>
      <c r="GO2194" s="4"/>
      <c r="GP2194" s="4"/>
      <c r="GQ2194" s="4"/>
      <c r="GR2194" s="4"/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/>
      <c r="HD2194" s="4"/>
      <c r="HE2194" s="4"/>
      <c r="HF2194" s="4"/>
      <c r="HG2194" s="4"/>
      <c r="HH2194" s="4"/>
      <c r="HI2194" s="4"/>
      <c r="HJ2194" s="4"/>
      <c r="HK2194" s="4"/>
      <c r="HL2194" s="4"/>
      <c r="HM2194" s="4"/>
    </row>
    <row r="2195" spans="1:221" ht="20" customHeight="1">
      <c r="A2195" s="3"/>
      <c r="B2195" s="2"/>
      <c r="C2195" s="3"/>
      <c r="D2195" s="3"/>
      <c r="E2195" s="3"/>
      <c r="F2195" s="3"/>
      <c r="G2195" s="3"/>
      <c r="H2195" s="4"/>
      <c r="I2195" s="4"/>
      <c r="J2195" s="114"/>
      <c r="K2195" s="20"/>
      <c r="L2195" s="5"/>
      <c r="M2195" s="5"/>
      <c r="N2195" s="5"/>
      <c r="O2195" s="5"/>
      <c r="P2195" s="5"/>
      <c r="Q2195" s="5"/>
      <c r="R2195" s="5"/>
      <c r="S2195" s="6"/>
      <c r="T2195" s="6"/>
      <c r="U2195" s="6"/>
      <c r="V2195" s="6"/>
      <c r="W2195" s="6"/>
      <c r="X2195" s="6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/>
      <c r="GH2195" s="4"/>
      <c r="GI2195" s="4"/>
      <c r="GJ2195" s="4"/>
      <c r="GK2195" s="4"/>
      <c r="GL2195" s="4"/>
      <c r="GM2195" s="4"/>
      <c r="GN2195" s="4"/>
      <c r="GO2195" s="4"/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/>
      <c r="HD2195" s="4"/>
      <c r="HE2195" s="4"/>
      <c r="HF2195" s="4"/>
      <c r="HG2195" s="4"/>
      <c r="HH2195" s="4"/>
      <c r="HI2195" s="4"/>
      <c r="HJ2195" s="4"/>
      <c r="HK2195" s="4"/>
      <c r="HL2195" s="4"/>
      <c r="HM2195" s="4"/>
    </row>
    <row r="2196" spans="1:221" ht="20" customHeight="1">
      <c r="A2196" s="3"/>
      <c r="B2196" s="2"/>
      <c r="C2196" s="3"/>
      <c r="D2196" s="3"/>
      <c r="E2196" s="3"/>
      <c r="F2196" s="3"/>
      <c r="G2196" s="3"/>
      <c r="H2196" s="4"/>
      <c r="I2196" s="4"/>
      <c r="J2196" s="114"/>
      <c r="K2196" s="20"/>
      <c r="L2196" s="5"/>
      <c r="M2196" s="5"/>
      <c r="N2196" s="5"/>
      <c r="O2196" s="5"/>
      <c r="P2196" s="5"/>
      <c r="Q2196" s="5"/>
      <c r="R2196" s="5"/>
      <c r="S2196" s="6"/>
      <c r="T2196" s="6"/>
      <c r="U2196" s="6"/>
      <c r="V2196" s="6"/>
      <c r="W2196" s="6"/>
      <c r="X2196" s="6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/>
      <c r="GH2196" s="4"/>
      <c r="GI2196" s="4"/>
      <c r="GJ2196" s="4"/>
      <c r="GK2196" s="4"/>
      <c r="GL2196" s="4"/>
      <c r="GM2196" s="4"/>
      <c r="GN2196" s="4"/>
      <c r="GO2196" s="4"/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4"/>
      <c r="HE2196" s="4"/>
      <c r="HF2196" s="4"/>
      <c r="HG2196" s="4"/>
      <c r="HH2196" s="4"/>
      <c r="HI2196" s="4"/>
      <c r="HJ2196" s="4"/>
      <c r="HK2196" s="4"/>
      <c r="HL2196" s="4"/>
      <c r="HM2196" s="4"/>
    </row>
    <row r="2197" spans="1:221" ht="20" customHeight="1">
      <c r="A2197" s="3"/>
      <c r="B2197" s="2"/>
      <c r="C2197" s="3"/>
      <c r="D2197" s="3"/>
      <c r="E2197" s="3"/>
      <c r="F2197" s="3"/>
      <c r="G2197" s="3"/>
      <c r="H2197" s="4"/>
      <c r="I2197" s="4"/>
      <c r="J2197" s="114"/>
      <c r="K2197" s="20"/>
      <c r="L2197" s="5"/>
      <c r="M2197" s="5"/>
      <c r="N2197" s="5"/>
      <c r="O2197" s="5"/>
      <c r="P2197" s="5"/>
      <c r="Q2197" s="5"/>
      <c r="R2197" s="5"/>
      <c r="S2197" s="6"/>
      <c r="T2197" s="6"/>
      <c r="U2197" s="6"/>
      <c r="V2197" s="6"/>
      <c r="W2197" s="6"/>
      <c r="X2197" s="6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  <c r="BC2197" s="4"/>
      <c r="BD2197" s="4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/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  <c r="HF2197" s="4"/>
      <c r="HG2197" s="4"/>
      <c r="HH2197" s="4"/>
      <c r="HI2197" s="4"/>
      <c r="HJ2197" s="4"/>
      <c r="HK2197" s="4"/>
      <c r="HL2197" s="4"/>
      <c r="HM2197" s="4"/>
    </row>
    <row r="2198" spans="1:221" ht="20" customHeight="1">
      <c r="A2198" s="3"/>
      <c r="B2198" s="2"/>
      <c r="C2198" s="3"/>
      <c r="D2198" s="3"/>
      <c r="E2198" s="3"/>
      <c r="F2198" s="3"/>
      <c r="G2198" s="3"/>
      <c r="H2198" s="4"/>
      <c r="I2198" s="4"/>
      <c r="J2198" s="114"/>
      <c r="K2198" s="20"/>
      <c r="L2198" s="5"/>
      <c r="M2198" s="5"/>
      <c r="N2198" s="5"/>
      <c r="O2198" s="5"/>
      <c r="P2198" s="5"/>
      <c r="Q2198" s="5"/>
      <c r="R2198" s="5"/>
      <c r="S2198" s="6"/>
      <c r="T2198" s="6"/>
      <c r="U2198" s="6"/>
      <c r="V2198" s="6"/>
      <c r="W2198" s="6"/>
      <c r="X2198" s="6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  <c r="BC2198" s="4"/>
      <c r="BD2198" s="4"/>
      <c r="BE2198" s="4"/>
      <c r="BF2198" s="4"/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  <c r="GL2198" s="4"/>
      <c r="GM2198" s="4"/>
      <c r="GN2198" s="4"/>
      <c r="GO2198" s="4"/>
      <c r="GP2198" s="4"/>
      <c r="GQ2198" s="4"/>
      <c r="GR2198" s="4"/>
      <c r="GS2198" s="4"/>
      <c r="GT2198" s="4"/>
      <c r="GU2198" s="4"/>
      <c r="GV2198" s="4"/>
      <c r="GW2198" s="4"/>
      <c r="GX2198" s="4"/>
      <c r="GY2198" s="4"/>
      <c r="GZ2198" s="4"/>
      <c r="HA2198" s="4"/>
      <c r="HB2198" s="4"/>
      <c r="HC2198" s="4"/>
      <c r="HD2198" s="4"/>
      <c r="HE2198" s="4"/>
      <c r="HF2198" s="4"/>
      <c r="HG2198" s="4"/>
      <c r="HH2198" s="4"/>
      <c r="HI2198" s="4"/>
      <c r="HJ2198" s="4"/>
      <c r="HK2198" s="4"/>
      <c r="HL2198" s="4"/>
      <c r="HM2198" s="4"/>
    </row>
    <row r="2199" spans="1:221" ht="20" customHeight="1">
      <c r="A2199" s="3"/>
      <c r="B2199" s="2"/>
      <c r="C2199" s="3"/>
      <c r="D2199" s="3"/>
      <c r="E2199" s="3"/>
      <c r="F2199" s="3"/>
      <c r="G2199" s="3"/>
      <c r="H2199" s="4"/>
      <c r="I2199" s="4"/>
      <c r="J2199" s="114"/>
      <c r="K2199" s="20"/>
      <c r="L2199" s="5"/>
      <c r="M2199" s="5"/>
      <c r="N2199" s="5"/>
      <c r="O2199" s="5"/>
      <c r="P2199" s="5"/>
      <c r="Q2199" s="5"/>
      <c r="R2199" s="5"/>
      <c r="S2199" s="6"/>
      <c r="T2199" s="6"/>
      <c r="U2199" s="6"/>
      <c r="V2199" s="6"/>
      <c r="W2199" s="6"/>
      <c r="X2199" s="6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/>
      <c r="GM2199" s="4"/>
      <c r="GN2199" s="4"/>
      <c r="GO2199" s="4"/>
      <c r="GP2199" s="4"/>
      <c r="GQ2199" s="4"/>
      <c r="GR2199" s="4"/>
      <c r="GS2199" s="4"/>
      <c r="GT2199" s="4"/>
      <c r="GU2199" s="4"/>
      <c r="GV2199" s="4"/>
      <c r="GW2199" s="4"/>
      <c r="GX2199" s="4"/>
      <c r="GY2199" s="4"/>
      <c r="GZ2199" s="4"/>
      <c r="HA2199" s="4"/>
      <c r="HB2199" s="4"/>
      <c r="HC2199" s="4"/>
      <c r="HD2199" s="4"/>
      <c r="HE2199" s="4"/>
      <c r="HF2199" s="4"/>
      <c r="HG2199" s="4"/>
      <c r="HH2199" s="4"/>
      <c r="HI2199" s="4"/>
      <c r="HJ2199" s="4"/>
      <c r="HK2199" s="4"/>
      <c r="HL2199" s="4"/>
      <c r="HM2199" s="4"/>
    </row>
    <row r="2200" spans="1:221" ht="20" customHeight="1">
      <c r="A2200" s="3"/>
      <c r="B2200" s="2"/>
      <c r="C2200" s="3"/>
      <c r="D2200" s="3"/>
      <c r="E2200" s="3"/>
      <c r="F2200" s="3"/>
      <c r="G2200" s="3"/>
      <c r="H2200" s="4"/>
      <c r="I2200" s="4"/>
      <c r="J2200" s="114"/>
      <c r="K2200" s="20"/>
      <c r="L2200" s="5"/>
      <c r="M2200" s="5"/>
      <c r="N2200" s="5"/>
      <c r="O2200" s="5"/>
      <c r="P2200" s="5"/>
      <c r="Q2200" s="5"/>
      <c r="R2200" s="5"/>
      <c r="S2200" s="6"/>
      <c r="T2200" s="6"/>
      <c r="U2200" s="6"/>
      <c r="V2200" s="6"/>
      <c r="W2200" s="6"/>
      <c r="X2200" s="6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/>
      <c r="GL2200" s="4"/>
      <c r="GM2200" s="4"/>
      <c r="GN2200" s="4"/>
      <c r="GO2200" s="4"/>
      <c r="GP2200" s="4"/>
      <c r="GQ2200" s="4"/>
      <c r="GR2200" s="4"/>
      <c r="GS2200" s="4"/>
      <c r="GT2200" s="4"/>
      <c r="GU2200" s="4"/>
      <c r="GV2200" s="4"/>
      <c r="GW2200" s="4"/>
      <c r="GX2200" s="4"/>
      <c r="GY2200" s="4"/>
      <c r="GZ2200" s="4"/>
      <c r="HA2200" s="4"/>
      <c r="HB2200" s="4"/>
      <c r="HC2200" s="4"/>
      <c r="HD2200" s="4"/>
      <c r="HE2200" s="4"/>
      <c r="HF2200" s="4"/>
      <c r="HG2200" s="4"/>
      <c r="HH2200" s="4"/>
      <c r="HI2200" s="4"/>
      <c r="HJ2200" s="4"/>
      <c r="HK2200" s="4"/>
      <c r="HL2200" s="4"/>
      <c r="HM2200" s="4"/>
    </row>
    <row r="2201" spans="1:221" ht="20" customHeight="1">
      <c r="A2201" s="3"/>
      <c r="B2201" s="2"/>
      <c r="C2201" s="3"/>
      <c r="D2201" s="3"/>
      <c r="E2201" s="3"/>
      <c r="F2201" s="3"/>
      <c r="G2201" s="3"/>
      <c r="H2201" s="4"/>
      <c r="I2201" s="4"/>
      <c r="J2201" s="114"/>
      <c r="K2201" s="20"/>
      <c r="L2201" s="5"/>
      <c r="M2201" s="5"/>
      <c r="N2201" s="5"/>
      <c r="O2201" s="5"/>
      <c r="P2201" s="5"/>
      <c r="Q2201" s="5"/>
      <c r="R2201" s="5"/>
      <c r="S2201" s="6"/>
      <c r="T2201" s="6"/>
      <c r="U2201" s="6"/>
      <c r="V2201" s="6"/>
      <c r="W2201" s="6"/>
      <c r="X2201" s="6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  <c r="GL2201" s="4"/>
      <c r="GM2201" s="4"/>
      <c r="GN2201" s="4"/>
      <c r="GO2201" s="4"/>
      <c r="GP2201" s="4"/>
      <c r="GQ2201" s="4"/>
      <c r="GR2201" s="4"/>
      <c r="GS2201" s="4"/>
      <c r="GT2201" s="4"/>
      <c r="GU2201" s="4"/>
      <c r="GV2201" s="4"/>
      <c r="GW2201" s="4"/>
      <c r="GX2201" s="4"/>
      <c r="GY2201" s="4"/>
      <c r="GZ2201" s="4"/>
      <c r="HA2201" s="4"/>
      <c r="HB2201" s="4"/>
      <c r="HC2201" s="4"/>
      <c r="HD2201" s="4"/>
      <c r="HE2201" s="4"/>
      <c r="HF2201" s="4"/>
      <c r="HG2201" s="4"/>
      <c r="HH2201" s="4"/>
      <c r="HI2201" s="4"/>
      <c r="HJ2201" s="4"/>
      <c r="HK2201" s="4"/>
      <c r="HL2201" s="4"/>
      <c r="HM2201" s="4"/>
    </row>
    <row r="2202" spans="1:221" ht="20" customHeight="1">
      <c r="A2202" s="3"/>
      <c r="B2202" s="2"/>
      <c r="C2202" s="3"/>
      <c r="D2202" s="3"/>
      <c r="E2202" s="3"/>
      <c r="F2202" s="3"/>
      <c r="G2202" s="3"/>
      <c r="H2202" s="4"/>
      <c r="I2202" s="4"/>
      <c r="J2202" s="114"/>
      <c r="K2202" s="20"/>
      <c r="L2202" s="5"/>
      <c r="M2202" s="5"/>
      <c r="N2202" s="5"/>
      <c r="O2202" s="5"/>
      <c r="P2202" s="5"/>
      <c r="Q2202" s="5"/>
      <c r="R2202" s="5"/>
      <c r="S2202" s="6"/>
      <c r="T2202" s="6"/>
      <c r="U2202" s="6"/>
      <c r="V2202" s="6"/>
      <c r="W2202" s="6"/>
      <c r="X2202" s="6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  <c r="GL2202" s="4"/>
      <c r="GM2202" s="4"/>
      <c r="GN2202" s="4"/>
      <c r="GO2202" s="4"/>
      <c r="GP2202" s="4"/>
      <c r="GQ2202" s="4"/>
      <c r="GR2202" s="4"/>
      <c r="GS2202" s="4"/>
      <c r="GT2202" s="4"/>
      <c r="GU2202" s="4"/>
      <c r="GV2202" s="4"/>
      <c r="GW2202" s="4"/>
      <c r="GX2202" s="4"/>
      <c r="GY2202" s="4"/>
      <c r="GZ2202" s="4"/>
      <c r="HA2202" s="4"/>
      <c r="HB2202" s="4"/>
      <c r="HC2202" s="4"/>
      <c r="HD2202" s="4"/>
      <c r="HE2202" s="4"/>
      <c r="HF2202" s="4"/>
      <c r="HG2202" s="4"/>
      <c r="HH2202" s="4"/>
      <c r="HI2202" s="4"/>
      <c r="HJ2202" s="4"/>
      <c r="HK2202" s="4"/>
      <c r="HL2202" s="4"/>
      <c r="HM2202" s="4"/>
    </row>
    <row r="2203" spans="1:221" ht="20" customHeight="1">
      <c r="A2203" s="3"/>
      <c r="B2203" s="2"/>
      <c r="C2203" s="3"/>
      <c r="D2203" s="3"/>
      <c r="E2203" s="3"/>
      <c r="F2203" s="3"/>
      <c r="G2203" s="3"/>
      <c r="H2203" s="4"/>
      <c r="I2203" s="4"/>
      <c r="J2203" s="114"/>
      <c r="K2203" s="20"/>
      <c r="L2203" s="5"/>
      <c r="M2203" s="5"/>
      <c r="N2203" s="5"/>
      <c r="O2203" s="5"/>
      <c r="P2203" s="5"/>
      <c r="Q2203" s="5"/>
      <c r="R2203" s="5"/>
      <c r="S2203" s="6"/>
      <c r="T2203" s="6"/>
      <c r="U2203" s="6"/>
      <c r="V2203" s="6"/>
      <c r="W2203" s="6"/>
      <c r="X2203" s="6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  <c r="GL2203" s="4"/>
      <c r="GM2203" s="4"/>
      <c r="GN2203" s="4"/>
      <c r="GO2203" s="4"/>
      <c r="GP2203" s="4"/>
      <c r="GQ2203" s="4"/>
      <c r="GR2203" s="4"/>
      <c r="GS2203" s="4"/>
      <c r="GT2203" s="4"/>
      <c r="GU2203" s="4"/>
      <c r="GV2203" s="4"/>
      <c r="GW2203" s="4"/>
      <c r="GX2203" s="4"/>
      <c r="GY2203" s="4"/>
      <c r="GZ2203" s="4"/>
      <c r="HA2203" s="4"/>
      <c r="HB2203" s="4"/>
      <c r="HC2203" s="4"/>
      <c r="HD2203" s="4"/>
      <c r="HE2203" s="4"/>
      <c r="HF2203" s="4"/>
      <c r="HG2203" s="4"/>
      <c r="HH2203" s="4"/>
      <c r="HI2203" s="4"/>
      <c r="HJ2203" s="4"/>
      <c r="HK2203" s="4"/>
      <c r="HL2203" s="4"/>
      <c r="HM2203" s="4"/>
    </row>
    <row r="2204" spans="1:221" ht="20" customHeight="1">
      <c r="A2204" s="3"/>
      <c r="B2204" s="2"/>
      <c r="C2204" s="3"/>
      <c r="D2204" s="3"/>
      <c r="E2204" s="3"/>
      <c r="F2204" s="3"/>
      <c r="G2204" s="3"/>
      <c r="H2204" s="4"/>
      <c r="I2204" s="4"/>
      <c r="J2204" s="114"/>
      <c r="K2204" s="20"/>
      <c r="L2204" s="5"/>
      <c r="M2204" s="5"/>
      <c r="N2204" s="5"/>
      <c r="O2204" s="5"/>
      <c r="P2204" s="5"/>
      <c r="Q2204" s="5"/>
      <c r="R2204" s="5"/>
      <c r="S2204" s="6"/>
      <c r="T2204" s="6"/>
      <c r="U2204" s="6"/>
      <c r="V2204" s="6"/>
      <c r="W2204" s="6"/>
      <c r="X2204" s="6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  <c r="GL2204" s="4"/>
      <c r="GM2204" s="4"/>
      <c r="GN2204" s="4"/>
      <c r="GO2204" s="4"/>
      <c r="GP2204" s="4"/>
      <c r="GQ2204" s="4"/>
      <c r="GR2204" s="4"/>
      <c r="GS2204" s="4"/>
      <c r="GT2204" s="4"/>
      <c r="GU2204" s="4"/>
      <c r="GV2204" s="4"/>
      <c r="GW2204" s="4"/>
      <c r="GX2204" s="4"/>
      <c r="GY2204" s="4"/>
      <c r="GZ2204" s="4"/>
      <c r="HA2204" s="4"/>
      <c r="HB2204" s="4"/>
      <c r="HC2204" s="4"/>
      <c r="HD2204" s="4"/>
      <c r="HE2204" s="4"/>
      <c r="HF2204" s="4"/>
      <c r="HG2204" s="4"/>
      <c r="HH2204" s="4"/>
      <c r="HI2204" s="4"/>
      <c r="HJ2204" s="4"/>
      <c r="HK2204" s="4"/>
      <c r="HL2204" s="4"/>
      <c r="HM2204" s="4"/>
    </row>
    <row r="2205" spans="1:221" ht="20" customHeight="1">
      <c r="A2205" s="3"/>
      <c r="B2205" s="2"/>
      <c r="C2205" s="3"/>
      <c r="D2205" s="3"/>
      <c r="E2205" s="3"/>
      <c r="F2205" s="3"/>
      <c r="G2205" s="3"/>
      <c r="H2205" s="4"/>
      <c r="I2205" s="4"/>
      <c r="J2205" s="114"/>
      <c r="K2205" s="20"/>
      <c r="L2205" s="5"/>
      <c r="M2205" s="5"/>
      <c r="N2205" s="5"/>
      <c r="O2205" s="5"/>
      <c r="P2205" s="5"/>
      <c r="Q2205" s="5"/>
      <c r="R2205" s="5"/>
      <c r="S2205" s="6"/>
      <c r="T2205" s="6"/>
      <c r="U2205" s="6"/>
      <c r="V2205" s="6"/>
      <c r="W2205" s="6"/>
      <c r="X2205" s="6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  <c r="BC2205" s="4"/>
      <c r="BD2205" s="4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  <c r="GL2205" s="4"/>
      <c r="GM2205" s="4"/>
      <c r="GN2205" s="4"/>
      <c r="GO2205" s="4"/>
      <c r="GP2205" s="4"/>
      <c r="GQ2205" s="4"/>
      <c r="GR2205" s="4"/>
      <c r="GS2205" s="4"/>
      <c r="GT2205" s="4"/>
      <c r="GU2205" s="4"/>
      <c r="GV2205" s="4"/>
      <c r="GW2205" s="4"/>
      <c r="GX2205" s="4"/>
      <c r="GY2205" s="4"/>
      <c r="GZ2205" s="4"/>
      <c r="HA2205" s="4"/>
      <c r="HB2205" s="4"/>
      <c r="HC2205" s="4"/>
      <c r="HD2205" s="4"/>
      <c r="HE2205" s="4"/>
      <c r="HF2205" s="4"/>
      <c r="HG2205" s="4"/>
      <c r="HH2205" s="4"/>
      <c r="HI2205" s="4"/>
      <c r="HJ2205" s="4"/>
      <c r="HK2205" s="4"/>
      <c r="HL2205" s="4"/>
      <c r="HM2205" s="4"/>
    </row>
    <row r="2206" spans="1:221" ht="20" customHeight="1">
      <c r="A2206" s="3"/>
      <c r="B2206" s="2"/>
      <c r="C2206" s="3"/>
      <c r="D2206" s="3"/>
      <c r="E2206" s="3"/>
      <c r="F2206" s="3"/>
      <c r="G2206" s="3"/>
      <c r="H2206" s="4"/>
      <c r="I2206" s="4"/>
      <c r="J2206" s="114"/>
      <c r="K2206" s="20"/>
      <c r="L2206" s="5"/>
      <c r="M2206" s="5"/>
      <c r="N2206" s="5"/>
      <c r="O2206" s="5"/>
      <c r="P2206" s="5"/>
      <c r="Q2206" s="5"/>
      <c r="R2206" s="5"/>
      <c r="S2206" s="6"/>
      <c r="T2206" s="6"/>
      <c r="U2206" s="6"/>
      <c r="V2206" s="6"/>
      <c r="W2206" s="6"/>
      <c r="X2206" s="6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  <c r="BC2206" s="4"/>
      <c r="BD2206" s="4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/>
      <c r="GE2206" s="4"/>
      <c r="GF2206" s="4"/>
      <c r="GG2206" s="4"/>
      <c r="GH2206" s="4"/>
      <c r="GI2206" s="4"/>
      <c r="GJ2206" s="4"/>
      <c r="GK2206" s="4"/>
      <c r="GL2206" s="4"/>
      <c r="GM2206" s="4"/>
      <c r="GN2206" s="4"/>
      <c r="GO2206" s="4"/>
      <c r="GP2206" s="4"/>
      <c r="GQ2206" s="4"/>
      <c r="GR2206" s="4"/>
      <c r="GS2206" s="4"/>
      <c r="GT2206" s="4"/>
      <c r="GU2206" s="4"/>
      <c r="GV2206" s="4"/>
      <c r="GW2206" s="4"/>
      <c r="GX2206" s="4"/>
      <c r="GY2206" s="4"/>
      <c r="GZ2206" s="4"/>
      <c r="HA2206" s="4"/>
      <c r="HB2206" s="4"/>
      <c r="HC2206" s="4"/>
      <c r="HD2206" s="4"/>
      <c r="HE2206" s="4"/>
      <c r="HF2206" s="4"/>
      <c r="HG2206" s="4"/>
      <c r="HH2206" s="4"/>
      <c r="HI2206" s="4"/>
      <c r="HJ2206" s="4"/>
      <c r="HK2206" s="4"/>
      <c r="HL2206" s="4"/>
      <c r="HM2206" s="4"/>
    </row>
    <row r="2207" spans="1:221" ht="20" customHeight="1">
      <c r="A2207" s="3"/>
      <c r="B2207" s="2"/>
      <c r="C2207" s="3"/>
      <c r="D2207" s="3"/>
      <c r="E2207" s="3"/>
      <c r="F2207" s="3"/>
      <c r="G2207" s="3"/>
      <c r="H2207" s="4"/>
      <c r="I2207" s="4"/>
      <c r="J2207" s="114"/>
      <c r="K2207" s="20"/>
      <c r="L2207" s="5"/>
      <c r="M2207" s="5"/>
      <c r="N2207" s="5"/>
      <c r="O2207" s="5"/>
      <c r="P2207" s="5"/>
      <c r="Q2207" s="5"/>
      <c r="R2207" s="5"/>
      <c r="S2207" s="6"/>
      <c r="T2207" s="6"/>
      <c r="U2207" s="6"/>
      <c r="V2207" s="6"/>
      <c r="W2207" s="6"/>
      <c r="X2207" s="6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/>
      <c r="GE2207" s="4"/>
      <c r="GF2207" s="4"/>
      <c r="GG2207" s="4"/>
      <c r="GH2207" s="4"/>
      <c r="GI2207" s="4"/>
      <c r="GJ2207" s="4"/>
      <c r="GK2207" s="4"/>
      <c r="GL2207" s="4"/>
      <c r="GM2207" s="4"/>
      <c r="GN2207" s="4"/>
      <c r="GO2207" s="4"/>
      <c r="GP2207" s="4"/>
      <c r="GQ2207" s="4"/>
      <c r="GR2207" s="4"/>
      <c r="GS2207" s="4"/>
      <c r="GT2207" s="4"/>
      <c r="GU2207" s="4"/>
      <c r="GV2207" s="4"/>
      <c r="GW2207" s="4"/>
      <c r="GX2207" s="4"/>
      <c r="GY2207" s="4"/>
      <c r="GZ2207" s="4"/>
      <c r="HA2207" s="4"/>
      <c r="HB2207" s="4"/>
      <c r="HC2207" s="4"/>
      <c r="HD2207" s="4"/>
      <c r="HE2207" s="4"/>
      <c r="HF2207" s="4"/>
      <c r="HG2207" s="4"/>
      <c r="HH2207" s="4"/>
      <c r="HI2207" s="4"/>
      <c r="HJ2207" s="4"/>
      <c r="HK2207" s="4"/>
      <c r="HL2207" s="4"/>
      <c r="HM2207" s="4"/>
    </row>
    <row r="2208" spans="1:221" ht="20" customHeight="1">
      <c r="A2208" s="3"/>
      <c r="B2208" s="2"/>
      <c r="C2208" s="3"/>
      <c r="D2208" s="3"/>
      <c r="E2208" s="3"/>
      <c r="F2208" s="3"/>
      <c r="G2208" s="3"/>
      <c r="H2208" s="4"/>
      <c r="I2208" s="4"/>
      <c r="J2208" s="114"/>
      <c r="K2208" s="20"/>
      <c r="L2208" s="5"/>
      <c r="M2208" s="5"/>
      <c r="N2208" s="5"/>
      <c r="O2208" s="5"/>
      <c r="P2208" s="5"/>
      <c r="Q2208" s="5"/>
      <c r="R2208" s="5"/>
      <c r="S2208" s="6"/>
      <c r="T2208" s="6"/>
      <c r="U2208" s="6"/>
      <c r="V2208" s="6"/>
      <c r="W2208" s="6"/>
      <c r="X2208" s="6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  <c r="GL2208" s="4"/>
      <c r="GM2208" s="4"/>
      <c r="GN2208" s="4"/>
      <c r="GO2208" s="4"/>
      <c r="GP2208" s="4"/>
      <c r="GQ2208" s="4"/>
      <c r="GR2208" s="4"/>
      <c r="GS2208" s="4"/>
      <c r="GT2208" s="4"/>
      <c r="GU2208" s="4"/>
      <c r="GV2208" s="4"/>
      <c r="GW2208" s="4"/>
      <c r="GX2208" s="4"/>
      <c r="GY2208" s="4"/>
      <c r="GZ2208" s="4"/>
      <c r="HA2208" s="4"/>
      <c r="HB2208" s="4"/>
      <c r="HC2208" s="4"/>
      <c r="HD2208" s="4"/>
      <c r="HE2208" s="4"/>
      <c r="HF2208" s="4"/>
      <c r="HG2208" s="4"/>
      <c r="HH2208" s="4"/>
      <c r="HI2208" s="4"/>
      <c r="HJ2208" s="4"/>
      <c r="HK2208" s="4"/>
      <c r="HL2208" s="4"/>
      <c r="HM2208" s="4"/>
    </row>
    <row r="2209" spans="1:221" ht="20" customHeight="1">
      <c r="A2209" s="3"/>
      <c r="B2209" s="2"/>
      <c r="C2209" s="3"/>
      <c r="D2209" s="3"/>
      <c r="E2209" s="3"/>
      <c r="F2209" s="3"/>
      <c r="G2209" s="3"/>
      <c r="H2209" s="4"/>
      <c r="I2209" s="4"/>
      <c r="J2209" s="114"/>
      <c r="K2209" s="20"/>
      <c r="L2209" s="5"/>
      <c r="M2209" s="5"/>
      <c r="N2209" s="5"/>
      <c r="O2209" s="5"/>
      <c r="P2209" s="5"/>
      <c r="Q2209" s="5"/>
      <c r="R2209" s="5"/>
      <c r="S2209" s="6"/>
      <c r="T2209" s="6"/>
      <c r="U2209" s="6"/>
      <c r="V2209" s="6"/>
      <c r="W2209" s="6"/>
      <c r="X2209" s="6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/>
      <c r="GX2209" s="4"/>
      <c r="GY2209" s="4"/>
      <c r="GZ2209" s="4"/>
      <c r="HA2209" s="4"/>
      <c r="HB2209" s="4"/>
      <c r="HC2209" s="4"/>
      <c r="HD2209" s="4"/>
      <c r="HE2209" s="4"/>
      <c r="HF2209" s="4"/>
      <c r="HG2209" s="4"/>
      <c r="HH2209" s="4"/>
      <c r="HI2209" s="4"/>
      <c r="HJ2209" s="4"/>
      <c r="HK2209" s="4"/>
      <c r="HL2209" s="4"/>
      <c r="HM2209" s="4"/>
    </row>
    <row r="2210" spans="1:221" ht="20" customHeight="1">
      <c r="A2210" s="3"/>
      <c r="B2210" s="2"/>
      <c r="C2210" s="3"/>
      <c r="D2210" s="3"/>
      <c r="E2210" s="3"/>
      <c r="F2210" s="3"/>
      <c r="G2210" s="3"/>
      <c r="H2210" s="4"/>
      <c r="I2210" s="4"/>
      <c r="J2210" s="114"/>
      <c r="K2210" s="20"/>
      <c r="L2210" s="5"/>
      <c r="M2210" s="5"/>
      <c r="N2210" s="5"/>
      <c r="O2210" s="5"/>
      <c r="P2210" s="5"/>
      <c r="Q2210" s="5"/>
      <c r="R2210" s="5"/>
      <c r="S2210" s="6"/>
      <c r="T2210" s="6"/>
      <c r="U2210" s="6"/>
      <c r="V2210" s="6"/>
      <c r="W2210" s="6"/>
      <c r="X2210" s="6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4"/>
      <c r="BB2210" s="4"/>
      <c r="BC2210" s="4"/>
      <c r="BD2210" s="4"/>
      <c r="BE2210" s="4"/>
      <c r="BF2210" s="4"/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/>
      <c r="GN2210" s="4"/>
      <c r="GO2210" s="4"/>
      <c r="GP2210" s="4"/>
      <c r="GQ2210" s="4"/>
      <c r="GR2210" s="4"/>
      <c r="GS2210" s="4"/>
      <c r="GT2210" s="4"/>
      <c r="GU2210" s="4"/>
      <c r="GV2210" s="4"/>
      <c r="GW2210" s="4"/>
      <c r="GX2210" s="4"/>
      <c r="GY2210" s="4"/>
      <c r="GZ2210" s="4"/>
      <c r="HA2210" s="4"/>
      <c r="HB2210" s="4"/>
      <c r="HC2210" s="4"/>
      <c r="HD2210" s="4"/>
      <c r="HE2210" s="4"/>
      <c r="HF2210" s="4"/>
      <c r="HG2210" s="4"/>
      <c r="HH2210" s="4"/>
      <c r="HI2210" s="4"/>
      <c r="HJ2210" s="4"/>
      <c r="HK2210" s="4"/>
      <c r="HL2210" s="4"/>
      <c r="HM2210" s="4"/>
    </row>
    <row r="2211" spans="1:221" ht="20" customHeight="1">
      <c r="A2211" s="3"/>
      <c r="B2211" s="2"/>
      <c r="C2211" s="3"/>
      <c r="D2211" s="3"/>
      <c r="E2211" s="3"/>
      <c r="F2211" s="3"/>
      <c r="G2211" s="3"/>
      <c r="H2211" s="4"/>
      <c r="I2211" s="4"/>
      <c r="J2211" s="114"/>
      <c r="K2211" s="20"/>
      <c r="L2211" s="5"/>
      <c r="M2211" s="5"/>
      <c r="N2211" s="5"/>
      <c r="O2211" s="5"/>
      <c r="P2211" s="5"/>
      <c r="Q2211" s="5"/>
      <c r="R2211" s="5"/>
      <c r="S2211" s="6"/>
      <c r="T2211" s="6"/>
      <c r="U2211" s="6"/>
      <c r="V2211" s="6"/>
      <c r="W2211" s="6"/>
      <c r="X2211" s="6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  <c r="BC2211" s="4"/>
      <c r="BD2211" s="4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/>
      <c r="GN2211" s="4"/>
      <c r="GO2211" s="4"/>
      <c r="GP2211" s="4"/>
      <c r="GQ2211" s="4"/>
      <c r="GR2211" s="4"/>
      <c r="GS2211" s="4"/>
      <c r="GT2211" s="4"/>
      <c r="GU2211" s="4"/>
      <c r="GV2211" s="4"/>
      <c r="GW2211" s="4"/>
      <c r="GX2211" s="4"/>
      <c r="GY2211" s="4"/>
      <c r="GZ2211" s="4"/>
      <c r="HA2211" s="4"/>
      <c r="HB2211" s="4"/>
      <c r="HC2211" s="4"/>
      <c r="HD2211" s="4"/>
      <c r="HE2211" s="4"/>
      <c r="HF2211" s="4"/>
      <c r="HG2211" s="4"/>
      <c r="HH2211" s="4"/>
      <c r="HI2211" s="4"/>
      <c r="HJ2211" s="4"/>
      <c r="HK2211" s="4"/>
      <c r="HL2211" s="4"/>
      <c r="HM2211" s="4"/>
    </row>
    <row r="2212" spans="1:221" ht="20" customHeight="1">
      <c r="A2212" s="3"/>
      <c r="B2212" s="2"/>
      <c r="C2212" s="3"/>
      <c r="D2212" s="3"/>
      <c r="E2212" s="3"/>
      <c r="F2212" s="3"/>
      <c r="G2212" s="3"/>
      <c r="H2212" s="4"/>
      <c r="I2212" s="4"/>
      <c r="J2212" s="114"/>
      <c r="K2212" s="20"/>
      <c r="L2212" s="5"/>
      <c r="M2212" s="5"/>
      <c r="N2212" s="5"/>
      <c r="O2212" s="5"/>
      <c r="P2212" s="5"/>
      <c r="Q2212" s="5"/>
      <c r="R2212" s="5"/>
      <c r="S2212" s="6"/>
      <c r="T2212" s="6"/>
      <c r="U2212" s="6"/>
      <c r="V2212" s="6"/>
      <c r="W2212" s="6"/>
      <c r="X2212" s="6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/>
      <c r="BB2212" s="4"/>
      <c r="BC2212" s="4"/>
      <c r="BD2212" s="4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V2212" s="4"/>
      <c r="BW2212" s="4"/>
      <c r="BX2212" s="4"/>
      <c r="BY2212" s="4"/>
      <c r="BZ2212" s="4"/>
      <c r="CA2212" s="4"/>
      <c r="CB2212" s="4"/>
      <c r="CC2212" s="4"/>
      <c r="CD2212" s="4"/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/>
      <c r="GN2212" s="4"/>
      <c r="GO2212" s="4"/>
      <c r="GP2212" s="4"/>
      <c r="GQ2212" s="4"/>
      <c r="GR2212" s="4"/>
      <c r="GS2212" s="4"/>
      <c r="GT2212" s="4"/>
      <c r="GU2212" s="4"/>
      <c r="GV2212" s="4"/>
      <c r="GW2212" s="4"/>
      <c r="GX2212" s="4"/>
      <c r="GY2212" s="4"/>
      <c r="GZ2212" s="4"/>
      <c r="HA2212" s="4"/>
      <c r="HB2212" s="4"/>
      <c r="HC2212" s="4"/>
      <c r="HD2212" s="4"/>
      <c r="HE2212" s="4"/>
      <c r="HF2212" s="4"/>
      <c r="HG2212" s="4"/>
      <c r="HH2212" s="4"/>
      <c r="HI2212" s="4"/>
      <c r="HJ2212" s="4"/>
      <c r="HK2212" s="4"/>
      <c r="HL2212" s="4"/>
      <c r="HM2212" s="4"/>
    </row>
    <row r="2213" spans="1:221" ht="20" customHeight="1">
      <c r="A2213" s="3"/>
      <c r="B2213" s="2"/>
      <c r="C2213" s="3"/>
      <c r="D2213" s="3"/>
      <c r="E2213" s="3"/>
      <c r="F2213" s="3"/>
      <c r="G2213" s="3"/>
      <c r="H2213" s="4"/>
      <c r="I2213" s="4"/>
      <c r="J2213" s="114"/>
      <c r="K2213" s="20"/>
      <c r="L2213" s="5"/>
      <c r="M2213" s="5"/>
      <c r="N2213" s="5"/>
      <c r="O2213" s="5"/>
      <c r="P2213" s="5"/>
      <c r="Q2213" s="5"/>
      <c r="R2213" s="5"/>
      <c r="S2213" s="6"/>
      <c r="T2213" s="6"/>
      <c r="U2213" s="6"/>
      <c r="V2213" s="6"/>
      <c r="W2213" s="6"/>
      <c r="X2213" s="6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  <c r="BC2213" s="4"/>
      <c r="BD2213" s="4"/>
      <c r="BE2213" s="4"/>
      <c r="BF2213" s="4"/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V2213" s="4"/>
      <c r="BW2213" s="4"/>
      <c r="BX2213" s="4"/>
      <c r="BY2213" s="4"/>
      <c r="BZ2213" s="4"/>
      <c r="CA2213" s="4"/>
      <c r="CB2213" s="4"/>
      <c r="CC2213" s="4"/>
      <c r="CD2213" s="4"/>
      <c r="CE2213" s="4"/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  <c r="GL2213" s="4"/>
      <c r="GM2213" s="4"/>
      <c r="GN2213" s="4"/>
      <c r="GO2213" s="4"/>
      <c r="GP2213" s="4"/>
      <c r="GQ2213" s="4"/>
      <c r="GR2213" s="4"/>
      <c r="GS2213" s="4"/>
      <c r="GT2213" s="4"/>
      <c r="GU2213" s="4"/>
      <c r="GV2213" s="4"/>
      <c r="GW2213" s="4"/>
      <c r="GX2213" s="4"/>
      <c r="GY2213" s="4"/>
      <c r="GZ2213" s="4"/>
      <c r="HA2213" s="4"/>
      <c r="HB2213" s="4"/>
      <c r="HC2213" s="4"/>
      <c r="HD2213" s="4"/>
      <c r="HE2213" s="4"/>
      <c r="HF2213" s="4"/>
      <c r="HG2213" s="4"/>
      <c r="HH2213" s="4"/>
      <c r="HI2213" s="4"/>
      <c r="HJ2213" s="4"/>
      <c r="HK2213" s="4"/>
      <c r="HL2213" s="4"/>
      <c r="HM2213" s="4"/>
    </row>
    <row r="2214" spans="1:221" ht="20" customHeight="1">
      <c r="A2214" s="3"/>
      <c r="B2214" s="2"/>
      <c r="C2214" s="3"/>
      <c r="D2214" s="3"/>
      <c r="E2214" s="3"/>
      <c r="F2214" s="3"/>
      <c r="G2214" s="3"/>
      <c r="H2214" s="4"/>
      <c r="I2214" s="4"/>
      <c r="J2214" s="114"/>
      <c r="K2214" s="20"/>
      <c r="L2214" s="5"/>
      <c r="M2214" s="5"/>
      <c r="N2214" s="5"/>
      <c r="O2214" s="5"/>
      <c r="P2214" s="5"/>
      <c r="Q2214" s="5"/>
      <c r="R2214" s="5"/>
      <c r="S2214" s="6"/>
      <c r="T2214" s="6"/>
      <c r="U2214" s="6"/>
      <c r="V2214" s="6"/>
      <c r="W2214" s="6"/>
      <c r="X2214" s="6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/>
      <c r="BB2214" s="4"/>
      <c r="BC2214" s="4"/>
      <c r="BD2214" s="4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V2214" s="4"/>
      <c r="BW2214" s="4"/>
      <c r="BX2214" s="4"/>
      <c r="BY2214" s="4"/>
      <c r="BZ2214" s="4"/>
      <c r="CA2214" s="4"/>
      <c r="CB2214" s="4"/>
      <c r="CC2214" s="4"/>
      <c r="CD2214" s="4"/>
      <c r="CE2214" s="4"/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/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/>
      <c r="GZ2214" s="4"/>
      <c r="HA2214" s="4"/>
      <c r="HB2214" s="4"/>
      <c r="HC2214" s="4"/>
      <c r="HD2214" s="4"/>
      <c r="HE2214" s="4"/>
      <c r="HF2214" s="4"/>
      <c r="HG2214" s="4"/>
      <c r="HH2214" s="4"/>
      <c r="HI2214" s="4"/>
      <c r="HJ2214" s="4"/>
      <c r="HK2214" s="4"/>
      <c r="HL2214" s="4"/>
      <c r="HM2214" s="4"/>
    </row>
    <row r="2215" spans="1:221" ht="20" customHeight="1">
      <c r="A2215" s="3"/>
      <c r="B2215" s="2"/>
      <c r="C2215" s="3"/>
      <c r="D2215" s="3"/>
      <c r="E2215" s="3"/>
      <c r="F2215" s="3"/>
      <c r="G2215" s="3"/>
      <c r="H2215" s="4"/>
      <c r="I2215" s="4"/>
      <c r="J2215" s="114"/>
      <c r="K2215" s="20"/>
      <c r="L2215" s="5"/>
      <c r="M2215" s="5"/>
      <c r="N2215" s="5"/>
      <c r="O2215" s="5"/>
      <c r="P2215" s="5"/>
      <c r="Q2215" s="5"/>
      <c r="R2215" s="5"/>
      <c r="S2215" s="6"/>
      <c r="T2215" s="6"/>
      <c r="U2215" s="6"/>
      <c r="V2215" s="6"/>
      <c r="W2215" s="6"/>
      <c r="X2215" s="6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  <c r="BC2215" s="4"/>
      <c r="BD2215" s="4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V2215" s="4"/>
      <c r="BW2215" s="4"/>
      <c r="BX2215" s="4"/>
      <c r="BY2215" s="4"/>
      <c r="BZ2215" s="4"/>
      <c r="CA2215" s="4"/>
      <c r="CB2215" s="4"/>
      <c r="CC2215" s="4"/>
      <c r="CD2215" s="4"/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/>
      <c r="GD2215" s="4"/>
      <c r="GE2215" s="4"/>
      <c r="GF2215" s="4"/>
      <c r="GG2215" s="4"/>
      <c r="GH2215" s="4"/>
      <c r="GI2215" s="4"/>
      <c r="GJ2215" s="4"/>
      <c r="GK2215" s="4"/>
      <c r="GL2215" s="4"/>
      <c r="GM2215" s="4"/>
      <c r="GN2215" s="4"/>
      <c r="GO2215" s="4"/>
      <c r="GP2215" s="4"/>
      <c r="GQ2215" s="4"/>
      <c r="GR2215" s="4"/>
      <c r="GS2215" s="4"/>
      <c r="GT2215" s="4"/>
      <c r="GU2215" s="4"/>
      <c r="GV2215" s="4"/>
      <c r="GW2215" s="4"/>
      <c r="GX2215" s="4"/>
      <c r="GY2215" s="4"/>
      <c r="GZ2215" s="4"/>
      <c r="HA2215" s="4"/>
      <c r="HB2215" s="4"/>
      <c r="HC2215" s="4"/>
      <c r="HD2215" s="4"/>
      <c r="HE2215" s="4"/>
      <c r="HF2215" s="4"/>
      <c r="HG2215" s="4"/>
      <c r="HH2215" s="4"/>
      <c r="HI2215" s="4"/>
      <c r="HJ2215" s="4"/>
      <c r="HK2215" s="4"/>
      <c r="HL2215" s="4"/>
      <c r="HM2215" s="4"/>
    </row>
    <row r="2216" spans="1:221" ht="20" customHeight="1">
      <c r="A2216" s="3"/>
      <c r="B2216" s="2"/>
      <c r="C2216" s="3"/>
      <c r="D2216" s="3"/>
      <c r="E2216" s="3"/>
      <c r="F2216" s="3"/>
      <c r="G2216" s="3"/>
      <c r="H2216" s="4"/>
      <c r="I2216" s="4"/>
      <c r="J2216" s="114"/>
      <c r="K2216" s="20"/>
      <c r="L2216" s="5"/>
      <c r="M2216" s="5"/>
      <c r="N2216" s="5"/>
      <c r="O2216" s="5"/>
      <c r="P2216" s="5"/>
      <c r="Q2216" s="5"/>
      <c r="R2216" s="5"/>
      <c r="S2216" s="6"/>
      <c r="T2216" s="6"/>
      <c r="U2216" s="6"/>
      <c r="V2216" s="6"/>
      <c r="W2216" s="6"/>
      <c r="X2216" s="6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  <c r="BC2216" s="4"/>
      <c r="BD2216" s="4"/>
      <c r="BE2216" s="4"/>
      <c r="BF2216" s="4"/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V2216" s="4"/>
      <c r="BW2216" s="4"/>
      <c r="BX2216" s="4"/>
      <c r="BY2216" s="4"/>
      <c r="BZ2216" s="4"/>
      <c r="CA2216" s="4"/>
      <c r="CB2216" s="4"/>
      <c r="CC2216" s="4"/>
      <c r="CD2216" s="4"/>
      <c r="CE2216" s="4"/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/>
      <c r="GE2216" s="4"/>
      <c r="GF2216" s="4"/>
      <c r="GG2216" s="4"/>
      <c r="GH2216" s="4"/>
      <c r="GI2216" s="4"/>
      <c r="GJ2216" s="4"/>
      <c r="GK2216" s="4"/>
      <c r="GL2216" s="4"/>
      <c r="GM2216" s="4"/>
      <c r="GN2216" s="4"/>
      <c r="GO2216" s="4"/>
      <c r="GP2216" s="4"/>
      <c r="GQ2216" s="4"/>
      <c r="GR2216" s="4"/>
      <c r="GS2216" s="4"/>
      <c r="GT2216" s="4"/>
      <c r="GU2216" s="4"/>
      <c r="GV2216" s="4"/>
      <c r="GW2216" s="4"/>
      <c r="GX2216" s="4"/>
      <c r="GY2216" s="4"/>
      <c r="GZ2216" s="4"/>
      <c r="HA2216" s="4"/>
      <c r="HB2216" s="4"/>
      <c r="HC2216" s="4"/>
      <c r="HD2216" s="4"/>
      <c r="HE2216" s="4"/>
      <c r="HF2216" s="4"/>
      <c r="HG2216" s="4"/>
      <c r="HH2216" s="4"/>
      <c r="HI2216" s="4"/>
      <c r="HJ2216" s="4"/>
      <c r="HK2216" s="4"/>
      <c r="HL2216" s="4"/>
      <c r="HM2216" s="4"/>
    </row>
    <row r="2217" spans="1:221" ht="20" customHeight="1">
      <c r="A2217" s="3"/>
      <c r="B2217" s="2"/>
      <c r="C2217" s="3"/>
      <c r="D2217" s="3"/>
      <c r="E2217" s="3"/>
      <c r="F2217" s="3"/>
      <c r="G2217" s="3"/>
      <c r="H2217" s="4"/>
      <c r="I2217" s="4"/>
      <c r="J2217" s="114"/>
      <c r="K2217" s="20"/>
      <c r="L2217" s="5"/>
      <c r="M2217" s="5"/>
      <c r="N2217" s="5"/>
      <c r="O2217" s="5"/>
      <c r="P2217" s="5"/>
      <c r="Q2217" s="5"/>
      <c r="R2217" s="5"/>
      <c r="S2217" s="6"/>
      <c r="T2217" s="6"/>
      <c r="U2217" s="6"/>
      <c r="V2217" s="6"/>
      <c r="W2217" s="6"/>
      <c r="X2217" s="6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  <c r="BC2217" s="4"/>
      <c r="BD2217" s="4"/>
      <c r="BE2217" s="4"/>
      <c r="BF2217" s="4"/>
      <c r="BG2217" s="4"/>
      <c r="BH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V2217" s="4"/>
      <c r="BW2217" s="4"/>
      <c r="BX2217" s="4"/>
      <c r="BY2217" s="4"/>
      <c r="BZ2217" s="4"/>
      <c r="CA2217" s="4"/>
      <c r="CB2217" s="4"/>
      <c r="CC2217" s="4"/>
      <c r="CD2217" s="4"/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/>
      <c r="GG2217" s="4"/>
      <c r="GH2217" s="4"/>
      <c r="GI2217" s="4"/>
      <c r="GJ2217" s="4"/>
      <c r="GK2217" s="4"/>
      <c r="GL2217" s="4"/>
      <c r="GM2217" s="4"/>
      <c r="GN2217" s="4"/>
      <c r="GO2217" s="4"/>
      <c r="GP2217" s="4"/>
      <c r="GQ2217" s="4"/>
      <c r="GR2217" s="4"/>
      <c r="GS2217" s="4"/>
      <c r="GT2217" s="4"/>
      <c r="GU2217" s="4"/>
      <c r="GV2217" s="4"/>
      <c r="GW2217" s="4"/>
      <c r="GX2217" s="4"/>
      <c r="GY2217" s="4"/>
      <c r="GZ2217" s="4"/>
      <c r="HA2217" s="4"/>
      <c r="HB2217" s="4"/>
      <c r="HC2217" s="4"/>
      <c r="HD2217" s="4"/>
      <c r="HE2217" s="4"/>
      <c r="HF2217" s="4"/>
      <c r="HG2217" s="4"/>
      <c r="HH2217" s="4"/>
      <c r="HI2217" s="4"/>
      <c r="HJ2217" s="4"/>
      <c r="HK2217" s="4"/>
      <c r="HL2217" s="4"/>
      <c r="HM2217" s="4"/>
    </row>
    <row r="2218" spans="1:221" ht="20" customHeight="1">
      <c r="A2218" s="3"/>
      <c r="B2218" s="2"/>
      <c r="C2218" s="3"/>
      <c r="D2218" s="3"/>
      <c r="E2218" s="3"/>
      <c r="F2218" s="3"/>
      <c r="G2218" s="3"/>
      <c r="H2218" s="4"/>
      <c r="I2218" s="4"/>
      <c r="J2218" s="114"/>
      <c r="K2218" s="20"/>
      <c r="L2218" s="5"/>
      <c r="M2218" s="5"/>
      <c r="N2218" s="5"/>
      <c r="O2218" s="5"/>
      <c r="P2218" s="5"/>
      <c r="Q2218" s="5"/>
      <c r="R2218" s="5"/>
      <c r="S2218" s="6"/>
      <c r="T2218" s="6"/>
      <c r="U2218" s="6"/>
      <c r="V2218" s="6"/>
      <c r="W2218" s="6"/>
      <c r="X2218" s="6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  <c r="BC2218" s="4"/>
      <c r="BD2218" s="4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V2218" s="4"/>
      <c r="BW2218" s="4"/>
      <c r="BX2218" s="4"/>
      <c r="BY2218" s="4"/>
      <c r="BZ2218" s="4"/>
      <c r="CA2218" s="4"/>
      <c r="CB2218" s="4"/>
      <c r="CC2218" s="4"/>
      <c r="CD2218" s="4"/>
      <c r="CE2218" s="4"/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/>
      <c r="GH2218" s="4"/>
      <c r="GI2218" s="4"/>
      <c r="GJ2218" s="4"/>
      <c r="GK2218" s="4"/>
      <c r="GL2218" s="4"/>
      <c r="GM2218" s="4"/>
      <c r="GN2218" s="4"/>
      <c r="GO2218" s="4"/>
      <c r="GP2218" s="4"/>
      <c r="GQ2218" s="4"/>
      <c r="GR2218" s="4"/>
      <c r="GS2218" s="4"/>
      <c r="GT2218" s="4"/>
      <c r="GU2218" s="4"/>
      <c r="GV2218" s="4"/>
      <c r="GW2218" s="4"/>
      <c r="GX2218" s="4"/>
      <c r="GY2218" s="4"/>
      <c r="GZ2218" s="4"/>
      <c r="HA2218" s="4"/>
      <c r="HB2218" s="4"/>
      <c r="HC2218" s="4"/>
      <c r="HD2218" s="4"/>
      <c r="HE2218" s="4"/>
      <c r="HF2218" s="4"/>
      <c r="HG2218" s="4"/>
      <c r="HH2218" s="4"/>
      <c r="HI2218" s="4"/>
      <c r="HJ2218" s="4"/>
      <c r="HK2218" s="4"/>
      <c r="HL2218" s="4"/>
      <c r="HM2218" s="4"/>
    </row>
    <row r="2219" spans="1:221" ht="20" customHeight="1">
      <c r="A2219" s="3"/>
      <c r="B2219" s="2"/>
      <c r="C2219" s="3"/>
      <c r="D2219" s="3"/>
      <c r="E2219" s="3"/>
      <c r="F2219" s="3"/>
      <c r="G2219" s="3"/>
      <c r="H2219" s="4"/>
      <c r="I2219" s="4"/>
      <c r="J2219" s="114"/>
      <c r="K2219" s="20"/>
      <c r="L2219" s="5"/>
      <c r="M2219" s="5"/>
      <c r="N2219" s="5"/>
      <c r="O2219" s="5"/>
      <c r="P2219" s="5"/>
      <c r="Q2219" s="5"/>
      <c r="R2219" s="5"/>
      <c r="S2219" s="6"/>
      <c r="T2219" s="6"/>
      <c r="U2219" s="6"/>
      <c r="V2219" s="6"/>
      <c r="W2219" s="6"/>
      <c r="X2219" s="6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  <c r="BC2219" s="4"/>
      <c r="BD2219" s="4"/>
      <c r="BE2219" s="4"/>
      <c r="BF2219" s="4"/>
      <c r="BG2219" s="4"/>
      <c r="BH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V2219" s="4"/>
      <c r="BW2219" s="4"/>
      <c r="BX2219" s="4"/>
      <c r="BY2219" s="4"/>
      <c r="BZ2219" s="4"/>
      <c r="CA2219" s="4"/>
      <c r="CB2219" s="4"/>
      <c r="CC2219" s="4"/>
      <c r="CD2219" s="4"/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/>
      <c r="GJ2219" s="4"/>
      <c r="GK2219" s="4"/>
      <c r="GL2219" s="4"/>
      <c r="GM2219" s="4"/>
      <c r="GN2219" s="4"/>
      <c r="GO2219" s="4"/>
      <c r="GP2219" s="4"/>
      <c r="GQ2219" s="4"/>
      <c r="GR2219" s="4"/>
      <c r="GS2219" s="4"/>
      <c r="GT2219" s="4"/>
      <c r="GU2219" s="4"/>
      <c r="GV2219" s="4"/>
      <c r="GW2219" s="4"/>
      <c r="GX2219" s="4"/>
      <c r="GY2219" s="4"/>
      <c r="GZ2219" s="4"/>
      <c r="HA2219" s="4"/>
      <c r="HB2219" s="4"/>
      <c r="HC2219" s="4"/>
      <c r="HD2219" s="4"/>
      <c r="HE2219" s="4"/>
      <c r="HF2219" s="4"/>
      <c r="HG2219" s="4"/>
      <c r="HH2219" s="4"/>
      <c r="HI2219" s="4"/>
      <c r="HJ2219" s="4"/>
      <c r="HK2219" s="4"/>
      <c r="HL2219" s="4"/>
      <c r="HM2219" s="4"/>
    </row>
    <row r="2220" spans="1:221" ht="20" customHeight="1">
      <c r="A2220" s="3"/>
      <c r="B2220" s="2"/>
      <c r="C2220" s="3"/>
      <c r="D2220" s="3"/>
      <c r="E2220" s="3"/>
      <c r="F2220" s="3"/>
      <c r="G2220" s="3"/>
      <c r="H2220" s="4"/>
      <c r="I2220" s="4"/>
      <c r="J2220" s="114"/>
      <c r="K2220" s="20"/>
      <c r="L2220" s="5"/>
      <c r="M2220" s="5"/>
      <c r="N2220" s="5"/>
      <c r="O2220" s="5"/>
      <c r="P2220" s="5"/>
      <c r="Q2220" s="5"/>
      <c r="R2220" s="5"/>
      <c r="S2220" s="6"/>
      <c r="T2220" s="6"/>
      <c r="U2220" s="6"/>
      <c r="V2220" s="6"/>
      <c r="W2220" s="6"/>
      <c r="X2220" s="6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4"/>
      <c r="BB2220" s="4"/>
      <c r="BC2220" s="4"/>
      <c r="BD2220" s="4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V2220" s="4"/>
      <c r="BW2220" s="4"/>
      <c r="BX2220" s="4"/>
      <c r="BY2220" s="4"/>
      <c r="BZ2220" s="4"/>
      <c r="CA2220" s="4"/>
      <c r="CB2220" s="4"/>
      <c r="CC2220" s="4"/>
      <c r="CD2220" s="4"/>
      <c r="CE2220" s="4"/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  <c r="GL2220" s="4"/>
      <c r="GM2220" s="4"/>
      <c r="GN2220" s="4"/>
      <c r="GO2220" s="4"/>
      <c r="GP2220" s="4"/>
      <c r="GQ2220" s="4"/>
      <c r="GR2220" s="4"/>
      <c r="GS2220" s="4"/>
      <c r="GT2220" s="4"/>
      <c r="GU2220" s="4"/>
      <c r="GV2220" s="4"/>
      <c r="GW2220" s="4"/>
      <c r="GX2220" s="4"/>
      <c r="GY2220" s="4"/>
      <c r="GZ2220" s="4"/>
      <c r="HA2220" s="4"/>
      <c r="HB2220" s="4"/>
      <c r="HC2220" s="4"/>
      <c r="HD2220" s="4"/>
      <c r="HE2220" s="4"/>
      <c r="HF2220" s="4"/>
      <c r="HG2220" s="4"/>
      <c r="HH2220" s="4"/>
      <c r="HI2220" s="4"/>
      <c r="HJ2220" s="4"/>
      <c r="HK2220" s="4"/>
      <c r="HL2220" s="4"/>
      <c r="HM2220" s="4"/>
    </row>
    <row r="2221" spans="1:221" ht="20" customHeight="1">
      <c r="A2221" s="3"/>
      <c r="B2221" s="2"/>
      <c r="C2221" s="3"/>
      <c r="D2221" s="3"/>
      <c r="E2221" s="3"/>
      <c r="F2221" s="3"/>
      <c r="G2221" s="3"/>
      <c r="H2221" s="4"/>
      <c r="I2221" s="4"/>
      <c r="J2221" s="114"/>
      <c r="K2221" s="20"/>
      <c r="L2221" s="5"/>
      <c r="M2221" s="5"/>
      <c r="N2221" s="5"/>
      <c r="O2221" s="5"/>
      <c r="P2221" s="5"/>
      <c r="Q2221" s="5"/>
      <c r="R2221" s="5"/>
      <c r="S2221" s="6"/>
      <c r="T2221" s="6"/>
      <c r="U2221" s="6"/>
      <c r="V2221" s="6"/>
      <c r="W2221" s="6"/>
      <c r="X2221" s="6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  <c r="CC2221" s="4"/>
      <c r="CD2221" s="4"/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  <c r="GL2221" s="4"/>
      <c r="GM2221" s="4"/>
      <c r="GN2221" s="4"/>
      <c r="GO2221" s="4"/>
      <c r="GP2221" s="4"/>
      <c r="GQ2221" s="4"/>
      <c r="GR2221" s="4"/>
      <c r="GS2221" s="4"/>
      <c r="GT2221" s="4"/>
      <c r="GU2221" s="4"/>
      <c r="GV2221" s="4"/>
      <c r="GW2221" s="4"/>
      <c r="GX2221" s="4"/>
      <c r="GY2221" s="4"/>
      <c r="GZ2221" s="4"/>
      <c r="HA2221" s="4"/>
      <c r="HB2221" s="4"/>
      <c r="HC2221" s="4"/>
      <c r="HD2221" s="4"/>
      <c r="HE2221" s="4"/>
      <c r="HF2221" s="4"/>
      <c r="HG2221" s="4"/>
      <c r="HH2221" s="4"/>
      <c r="HI2221" s="4"/>
      <c r="HJ2221" s="4"/>
      <c r="HK2221" s="4"/>
      <c r="HL2221" s="4"/>
      <c r="HM2221" s="4"/>
    </row>
    <row r="2222" spans="1:221" ht="20" customHeight="1">
      <c r="A2222" s="3"/>
      <c r="B2222" s="2"/>
      <c r="C2222" s="3"/>
      <c r="D2222" s="3"/>
      <c r="E2222" s="3"/>
      <c r="F2222" s="3"/>
      <c r="G2222" s="3"/>
      <c r="H2222" s="4"/>
      <c r="I2222" s="4"/>
      <c r="J2222" s="114"/>
      <c r="K2222" s="20"/>
      <c r="L2222" s="5"/>
      <c r="M2222" s="5"/>
      <c r="N2222" s="5"/>
      <c r="O2222" s="5"/>
      <c r="P2222" s="5"/>
      <c r="Q2222" s="5"/>
      <c r="R2222" s="5"/>
      <c r="S2222" s="6"/>
      <c r="T2222" s="6"/>
      <c r="U2222" s="6"/>
      <c r="V2222" s="6"/>
      <c r="W2222" s="6"/>
      <c r="X2222" s="6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  <c r="BC2222" s="4"/>
      <c r="BD2222" s="4"/>
      <c r="BE2222" s="4"/>
      <c r="BF2222" s="4"/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V2222" s="4"/>
      <c r="BW2222" s="4"/>
      <c r="BX2222" s="4"/>
      <c r="BY2222" s="4"/>
      <c r="BZ2222" s="4"/>
      <c r="CA2222" s="4"/>
      <c r="CB2222" s="4"/>
      <c r="CC2222" s="4"/>
      <c r="CD2222" s="4"/>
      <c r="CE2222" s="4"/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  <c r="GL2222" s="4"/>
      <c r="GM2222" s="4"/>
      <c r="GN2222" s="4"/>
      <c r="GO2222" s="4"/>
      <c r="GP2222" s="4"/>
      <c r="GQ2222" s="4"/>
      <c r="GR2222" s="4"/>
      <c r="GS2222" s="4"/>
      <c r="GT2222" s="4"/>
      <c r="GU2222" s="4"/>
      <c r="GV2222" s="4"/>
      <c r="GW2222" s="4"/>
      <c r="GX2222" s="4"/>
      <c r="GY2222" s="4"/>
      <c r="GZ2222" s="4"/>
      <c r="HA2222" s="4"/>
      <c r="HB2222" s="4"/>
      <c r="HC2222" s="4"/>
      <c r="HD2222" s="4"/>
      <c r="HE2222" s="4"/>
      <c r="HF2222" s="4"/>
      <c r="HG2222" s="4"/>
      <c r="HH2222" s="4"/>
      <c r="HI2222" s="4"/>
      <c r="HJ2222" s="4"/>
      <c r="HK2222" s="4"/>
      <c r="HL2222" s="4"/>
      <c r="HM2222" s="4"/>
    </row>
    <row r="2223" spans="1:221" ht="20" customHeight="1">
      <c r="A2223" s="3"/>
      <c r="B2223" s="2"/>
      <c r="C2223" s="3"/>
      <c r="D2223" s="3"/>
      <c r="E2223" s="3"/>
      <c r="F2223" s="3"/>
      <c r="G2223" s="3"/>
      <c r="H2223" s="4"/>
      <c r="I2223" s="4"/>
      <c r="J2223" s="114"/>
      <c r="K2223" s="20"/>
      <c r="L2223" s="5"/>
      <c r="M2223" s="5"/>
      <c r="N2223" s="5"/>
      <c r="O2223" s="5"/>
      <c r="P2223" s="5"/>
      <c r="Q2223" s="5"/>
      <c r="R2223" s="5"/>
      <c r="S2223" s="6"/>
      <c r="T2223" s="6"/>
      <c r="U2223" s="6"/>
      <c r="V2223" s="6"/>
      <c r="W2223" s="6"/>
      <c r="X2223" s="6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/>
      <c r="BB2223" s="4"/>
      <c r="BC2223" s="4"/>
      <c r="BD2223" s="4"/>
      <c r="BE2223" s="4"/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V2223" s="4"/>
      <c r="BW2223" s="4"/>
      <c r="BX2223" s="4"/>
      <c r="BY2223" s="4"/>
      <c r="BZ2223" s="4"/>
      <c r="CA2223" s="4"/>
      <c r="CB2223" s="4"/>
      <c r="CC2223" s="4"/>
      <c r="CD2223" s="4"/>
      <c r="CE2223" s="4"/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/>
      <c r="GG2223" s="4"/>
      <c r="GH2223" s="4"/>
      <c r="GI2223" s="4"/>
      <c r="GJ2223" s="4"/>
      <c r="GK2223" s="4"/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/>
      <c r="GZ2223" s="4"/>
      <c r="HA2223" s="4"/>
      <c r="HB2223" s="4"/>
      <c r="HC2223" s="4"/>
      <c r="HD2223" s="4"/>
      <c r="HE2223" s="4"/>
      <c r="HF2223" s="4"/>
      <c r="HG2223" s="4"/>
      <c r="HH2223" s="4"/>
      <c r="HI2223" s="4"/>
      <c r="HJ2223" s="4"/>
      <c r="HK2223" s="4"/>
      <c r="HL2223" s="4"/>
      <c r="HM2223" s="4"/>
    </row>
    <row r="2224" spans="1:221" ht="20" customHeight="1">
      <c r="A2224" s="3"/>
      <c r="B2224" s="2"/>
      <c r="C2224" s="3"/>
      <c r="D2224" s="3"/>
      <c r="E2224" s="3"/>
      <c r="F2224" s="3"/>
      <c r="G2224" s="3"/>
      <c r="H2224" s="4"/>
      <c r="I2224" s="4"/>
      <c r="J2224" s="114"/>
      <c r="K2224" s="20"/>
      <c r="L2224" s="5"/>
      <c r="M2224" s="5"/>
      <c r="N2224" s="5"/>
      <c r="O2224" s="5"/>
      <c r="P2224" s="5"/>
      <c r="Q2224" s="5"/>
      <c r="R2224" s="5"/>
      <c r="S2224" s="6"/>
      <c r="T2224" s="6"/>
      <c r="U2224" s="6"/>
      <c r="V2224" s="6"/>
      <c r="W2224" s="6"/>
      <c r="X2224" s="6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  <c r="BC2224" s="4"/>
      <c r="BD2224" s="4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V2224" s="4"/>
      <c r="BW2224" s="4"/>
      <c r="BX2224" s="4"/>
      <c r="BY2224" s="4"/>
      <c r="BZ2224" s="4"/>
      <c r="CA2224" s="4"/>
      <c r="CB2224" s="4"/>
      <c r="CC2224" s="4"/>
      <c r="CD2224" s="4"/>
      <c r="CE2224" s="4"/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/>
      <c r="GL2224" s="4"/>
      <c r="GM2224" s="4"/>
      <c r="GN2224" s="4"/>
      <c r="GO2224" s="4"/>
      <c r="GP2224" s="4"/>
      <c r="GQ2224" s="4"/>
      <c r="GR2224" s="4"/>
      <c r="GS2224" s="4"/>
      <c r="GT2224" s="4"/>
      <c r="GU2224" s="4"/>
      <c r="GV2224" s="4"/>
      <c r="GW2224" s="4"/>
      <c r="GX2224" s="4"/>
      <c r="GY2224" s="4"/>
      <c r="GZ2224" s="4"/>
      <c r="HA2224" s="4"/>
      <c r="HB2224" s="4"/>
      <c r="HC2224" s="4"/>
      <c r="HD2224" s="4"/>
      <c r="HE2224" s="4"/>
      <c r="HF2224" s="4"/>
      <c r="HG2224" s="4"/>
      <c r="HH2224" s="4"/>
      <c r="HI2224" s="4"/>
      <c r="HJ2224" s="4"/>
      <c r="HK2224" s="4"/>
      <c r="HL2224" s="4"/>
      <c r="HM2224" s="4"/>
    </row>
    <row r="2225" spans="1:221" ht="20" customHeight="1">
      <c r="A2225" s="3"/>
      <c r="B2225" s="2"/>
      <c r="C2225" s="3"/>
      <c r="D2225" s="3"/>
      <c r="E2225" s="3"/>
      <c r="F2225" s="3"/>
      <c r="G2225" s="3"/>
      <c r="H2225" s="4"/>
      <c r="I2225" s="4"/>
      <c r="J2225" s="114"/>
      <c r="K2225" s="20"/>
      <c r="L2225" s="5"/>
      <c r="M2225" s="5"/>
      <c r="N2225" s="5"/>
      <c r="O2225" s="5"/>
      <c r="P2225" s="5"/>
      <c r="Q2225" s="5"/>
      <c r="R2225" s="5"/>
      <c r="S2225" s="6"/>
      <c r="T2225" s="6"/>
      <c r="U2225" s="6"/>
      <c r="V2225" s="6"/>
      <c r="W2225" s="6"/>
      <c r="X2225" s="6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  <c r="BC2225" s="4"/>
      <c r="BD2225" s="4"/>
      <c r="BE2225" s="4"/>
      <c r="BF2225" s="4"/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V2225" s="4"/>
      <c r="BW2225" s="4"/>
      <c r="BX2225" s="4"/>
      <c r="BY2225" s="4"/>
      <c r="BZ2225" s="4"/>
      <c r="CA2225" s="4"/>
      <c r="CB2225" s="4"/>
      <c r="CC2225" s="4"/>
      <c r="CD2225" s="4"/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/>
      <c r="GL2225" s="4"/>
      <c r="GM2225" s="4"/>
      <c r="GN2225" s="4"/>
      <c r="GO2225" s="4"/>
      <c r="GP2225" s="4"/>
      <c r="GQ2225" s="4"/>
      <c r="GR2225" s="4"/>
      <c r="GS2225" s="4"/>
      <c r="GT2225" s="4"/>
      <c r="GU2225" s="4"/>
      <c r="GV2225" s="4"/>
      <c r="GW2225" s="4"/>
      <c r="GX2225" s="4"/>
      <c r="GY2225" s="4"/>
      <c r="GZ2225" s="4"/>
      <c r="HA2225" s="4"/>
      <c r="HB2225" s="4"/>
      <c r="HC2225" s="4"/>
      <c r="HD2225" s="4"/>
      <c r="HE2225" s="4"/>
      <c r="HF2225" s="4"/>
      <c r="HG2225" s="4"/>
      <c r="HH2225" s="4"/>
      <c r="HI2225" s="4"/>
      <c r="HJ2225" s="4"/>
      <c r="HK2225" s="4"/>
      <c r="HL2225" s="4"/>
      <c r="HM2225" s="4"/>
    </row>
    <row r="2226" spans="1:221" ht="20" customHeight="1">
      <c r="A2226" s="3"/>
      <c r="B2226" s="2"/>
      <c r="C2226" s="3"/>
      <c r="D2226" s="3"/>
      <c r="E2226" s="3"/>
      <c r="F2226" s="3"/>
      <c r="G2226" s="3"/>
      <c r="H2226" s="4"/>
      <c r="I2226" s="4"/>
      <c r="J2226" s="114"/>
      <c r="K2226" s="20"/>
      <c r="L2226" s="5"/>
      <c r="M2226" s="5"/>
      <c r="N2226" s="5"/>
      <c r="O2226" s="5"/>
      <c r="P2226" s="5"/>
      <c r="Q2226" s="5"/>
      <c r="R2226" s="5"/>
      <c r="S2226" s="6"/>
      <c r="T2226" s="6"/>
      <c r="U2226" s="6"/>
      <c r="V2226" s="6"/>
      <c r="W2226" s="6"/>
      <c r="X2226" s="6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4"/>
      <c r="BB2226" s="4"/>
      <c r="BC2226" s="4"/>
      <c r="BD2226" s="4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V2226" s="4"/>
      <c r="BW2226" s="4"/>
      <c r="BX2226" s="4"/>
      <c r="BY2226" s="4"/>
      <c r="BZ2226" s="4"/>
      <c r="CA2226" s="4"/>
      <c r="CB2226" s="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/>
      <c r="GH2226" s="4"/>
      <c r="GI2226" s="4"/>
      <c r="GJ2226" s="4"/>
      <c r="GK2226" s="4"/>
      <c r="GL2226" s="4"/>
      <c r="GM2226" s="4"/>
      <c r="GN2226" s="4"/>
      <c r="GO2226" s="4"/>
      <c r="GP2226" s="4"/>
      <c r="GQ2226" s="4"/>
      <c r="GR2226" s="4"/>
      <c r="GS2226" s="4"/>
      <c r="GT2226" s="4"/>
      <c r="GU2226" s="4"/>
      <c r="GV2226" s="4"/>
      <c r="GW2226" s="4"/>
      <c r="GX2226" s="4"/>
      <c r="GY2226" s="4"/>
      <c r="GZ2226" s="4"/>
      <c r="HA2226" s="4"/>
      <c r="HB2226" s="4"/>
      <c r="HC2226" s="4"/>
      <c r="HD2226" s="4"/>
      <c r="HE2226" s="4"/>
      <c r="HF2226" s="4"/>
      <c r="HG2226" s="4"/>
      <c r="HH2226" s="4"/>
      <c r="HI2226" s="4"/>
      <c r="HJ2226" s="4"/>
      <c r="HK2226" s="4"/>
      <c r="HL2226" s="4"/>
      <c r="HM2226" s="4"/>
    </row>
    <row r="2227" spans="1:221" ht="20" customHeight="1">
      <c r="A2227" s="3"/>
      <c r="B2227" s="2"/>
      <c r="C2227" s="3"/>
      <c r="D2227" s="3"/>
      <c r="E2227" s="3"/>
      <c r="F2227" s="3"/>
      <c r="G2227" s="3"/>
      <c r="H2227" s="4"/>
      <c r="I2227" s="4"/>
      <c r="J2227" s="114"/>
      <c r="K2227" s="20"/>
      <c r="L2227" s="5"/>
      <c r="M2227" s="5"/>
      <c r="N2227" s="5"/>
      <c r="O2227" s="5"/>
      <c r="P2227" s="5"/>
      <c r="Q2227" s="5"/>
      <c r="R2227" s="5"/>
      <c r="S2227" s="6"/>
      <c r="T2227" s="6"/>
      <c r="U2227" s="6"/>
      <c r="V2227" s="6"/>
      <c r="W2227" s="6"/>
      <c r="X2227" s="6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  <c r="BC2227" s="4"/>
      <c r="BD2227" s="4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V2227" s="4"/>
      <c r="BW2227" s="4"/>
      <c r="BX2227" s="4"/>
      <c r="BY2227" s="4"/>
      <c r="BZ2227" s="4"/>
      <c r="CA2227" s="4"/>
      <c r="CB2227" s="4"/>
      <c r="CC2227" s="4"/>
      <c r="CD2227" s="4"/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/>
      <c r="GT2227" s="4"/>
      <c r="GU2227" s="4"/>
      <c r="GV2227" s="4"/>
      <c r="GW2227" s="4"/>
      <c r="GX2227" s="4"/>
      <c r="GY2227" s="4"/>
      <c r="GZ2227" s="4"/>
      <c r="HA2227" s="4"/>
      <c r="HB2227" s="4"/>
      <c r="HC2227" s="4"/>
      <c r="HD2227" s="4"/>
      <c r="HE2227" s="4"/>
      <c r="HF2227" s="4"/>
      <c r="HG2227" s="4"/>
      <c r="HH2227" s="4"/>
      <c r="HI2227" s="4"/>
      <c r="HJ2227" s="4"/>
      <c r="HK2227" s="4"/>
      <c r="HL2227" s="4"/>
      <c r="HM2227" s="4"/>
    </row>
    <row r="2228" spans="1:221" ht="20" customHeight="1">
      <c r="A2228" s="3"/>
      <c r="B2228" s="2"/>
      <c r="C2228" s="3"/>
      <c r="D2228" s="3"/>
      <c r="E2228" s="3"/>
      <c r="F2228" s="3"/>
      <c r="G2228" s="3"/>
      <c r="H2228" s="4"/>
      <c r="I2228" s="4"/>
      <c r="J2228" s="114"/>
      <c r="K2228" s="20"/>
      <c r="L2228" s="5"/>
      <c r="M2228" s="5"/>
      <c r="N2228" s="5"/>
      <c r="O2228" s="5"/>
      <c r="P2228" s="5"/>
      <c r="Q2228" s="5"/>
      <c r="R2228" s="5"/>
      <c r="S2228" s="6"/>
      <c r="T2228" s="6"/>
      <c r="U2228" s="6"/>
      <c r="V2228" s="6"/>
      <c r="W2228" s="6"/>
      <c r="X2228" s="6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/>
      <c r="BB2228" s="4"/>
      <c r="BC2228" s="4"/>
      <c r="BD2228" s="4"/>
      <c r="BE2228" s="4"/>
      <c r="BF2228" s="4"/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V2228" s="4"/>
      <c r="BW2228" s="4"/>
      <c r="BX2228" s="4"/>
      <c r="BY2228" s="4"/>
      <c r="BZ2228" s="4"/>
      <c r="CA2228" s="4"/>
      <c r="CB2228" s="4"/>
      <c r="CC2228" s="4"/>
      <c r="CD2228" s="4"/>
      <c r="CE2228" s="4"/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/>
      <c r="GX2228" s="4"/>
      <c r="GY2228" s="4"/>
      <c r="GZ2228" s="4"/>
      <c r="HA2228" s="4"/>
      <c r="HB2228" s="4"/>
      <c r="HC2228" s="4"/>
      <c r="HD2228" s="4"/>
      <c r="HE2228" s="4"/>
      <c r="HF2228" s="4"/>
      <c r="HG2228" s="4"/>
      <c r="HH2228" s="4"/>
      <c r="HI2228" s="4"/>
      <c r="HJ2228" s="4"/>
      <c r="HK2228" s="4"/>
      <c r="HL2228" s="4"/>
      <c r="HM2228" s="4"/>
    </row>
    <row r="2229" spans="1:221" ht="20" customHeight="1">
      <c r="A2229" s="3"/>
      <c r="B2229" s="2"/>
      <c r="C2229" s="3"/>
      <c r="D2229" s="3"/>
      <c r="E2229" s="3"/>
      <c r="F2229" s="3"/>
      <c r="G2229" s="3"/>
      <c r="H2229" s="4"/>
      <c r="I2229" s="4"/>
      <c r="J2229" s="114"/>
      <c r="K2229" s="20"/>
      <c r="L2229" s="5"/>
      <c r="M2229" s="5"/>
      <c r="N2229" s="5"/>
      <c r="O2229" s="5"/>
      <c r="P2229" s="5"/>
      <c r="Q2229" s="5"/>
      <c r="R2229" s="5"/>
      <c r="S2229" s="6"/>
      <c r="T2229" s="6"/>
      <c r="U2229" s="6"/>
      <c r="V2229" s="6"/>
      <c r="W2229" s="6"/>
      <c r="X2229" s="6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  <c r="BC2229" s="4"/>
      <c r="BD2229" s="4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V2229" s="4"/>
      <c r="BW2229" s="4"/>
      <c r="BX2229" s="4"/>
      <c r="BY2229" s="4"/>
      <c r="BZ2229" s="4"/>
      <c r="CA2229" s="4"/>
      <c r="CB2229" s="4"/>
      <c r="CC2229" s="4"/>
      <c r="CD2229" s="4"/>
      <c r="CE2229" s="4"/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/>
      <c r="GK2229" s="4"/>
      <c r="GL2229" s="4"/>
      <c r="GM2229" s="4"/>
      <c r="GN2229" s="4"/>
      <c r="GO2229" s="4"/>
      <c r="GP2229" s="4"/>
      <c r="GQ2229" s="4"/>
      <c r="GR2229" s="4"/>
      <c r="GS2229" s="4"/>
      <c r="GT2229" s="4"/>
      <c r="GU2229" s="4"/>
      <c r="GV2229" s="4"/>
      <c r="GW2229" s="4"/>
      <c r="GX2229" s="4"/>
      <c r="GY2229" s="4"/>
      <c r="GZ2229" s="4"/>
      <c r="HA2229" s="4"/>
      <c r="HB2229" s="4"/>
      <c r="HC2229" s="4"/>
      <c r="HD2229" s="4"/>
      <c r="HE2229" s="4"/>
      <c r="HF2229" s="4"/>
      <c r="HG2229" s="4"/>
      <c r="HH2229" s="4"/>
      <c r="HI2229" s="4"/>
      <c r="HJ2229" s="4"/>
      <c r="HK2229" s="4"/>
      <c r="HL2229" s="4"/>
      <c r="HM2229" s="4"/>
    </row>
    <row r="2230" spans="1:221" ht="20" customHeight="1">
      <c r="A2230" s="3"/>
      <c r="B2230" s="2"/>
      <c r="C2230" s="3"/>
      <c r="D2230" s="3"/>
      <c r="E2230" s="3"/>
      <c r="F2230" s="3"/>
      <c r="G2230" s="3"/>
      <c r="H2230" s="4"/>
      <c r="I2230" s="4"/>
      <c r="J2230" s="114"/>
      <c r="K2230" s="20"/>
      <c r="L2230" s="5"/>
      <c r="M2230" s="5"/>
      <c r="N2230" s="5"/>
      <c r="O2230" s="5"/>
      <c r="P2230" s="5"/>
      <c r="Q2230" s="5"/>
      <c r="R2230" s="5"/>
      <c r="S2230" s="6"/>
      <c r="T2230" s="6"/>
      <c r="U2230" s="6"/>
      <c r="V2230" s="6"/>
      <c r="W2230" s="6"/>
      <c r="X2230" s="6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4"/>
      <c r="BB2230" s="4"/>
      <c r="BC2230" s="4"/>
      <c r="BD2230" s="4"/>
      <c r="BE2230" s="4"/>
      <c r="BF2230" s="4"/>
      <c r="BG2230" s="4"/>
      <c r="BH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V2230" s="4"/>
      <c r="BW2230" s="4"/>
      <c r="BX2230" s="4"/>
      <c r="BY2230" s="4"/>
      <c r="BZ2230" s="4"/>
      <c r="CA2230" s="4"/>
      <c r="CB2230" s="4"/>
      <c r="CC2230" s="4"/>
      <c r="CD2230" s="4"/>
      <c r="CE2230" s="4"/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/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/>
      <c r="GG2230" s="4"/>
      <c r="GH2230" s="4"/>
      <c r="GI2230" s="4"/>
      <c r="GJ2230" s="4"/>
      <c r="GK2230" s="4"/>
      <c r="GL2230" s="4"/>
      <c r="GM2230" s="4"/>
      <c r="GN2230" s="4"/>
      <c r="GO2230" s="4"/>
      <c r="GP2230" s="4"/>
      <c r="GQ2230" s="4"/>
      <c r="GR2230" s="4"/>
      <c r="GS2230" s="4"/>
      <c r="GT2230" s="4"/>
      <c r="GU2230" s="4"/>
      <c r="GV2230" s="4"/>
      <c r="GW2230" s="4"/>
      <c r="GX2230" s="4"/>
      <c r="GY2230" s="4"/>
      <c r="GZ2230" s="4"/>
      <c r="HA2230" s="4"/>
      <c r="HB2230" s="4"/>
      <c r="HC2230" s="4"/>
      <c r="HD2230" s="4"/>
      <c r="HE2230" s="4"/>
      <c r="HF2230" s="4"/>
      <c r="HG2230" s="4"/>
      <c r="HH2230" s="4"/>
      <c r="HI2230" s="4"/>
      <c r="HJ2230" s="4"/>
      <c r="HK2230" s="4"/>
      <c r="HL2230" s="4"/>
      <c r="HM2230" s="4"/>
    </row>
    <row r="2231" spans="1:221" ht="20" customHeight="1">
      <c r="A2231" s="3"/>
      <c r="B2231" s="2"/>
      <c r="C2231" s="3"/>
      <c r="D2231" s="3"/>
      <c r="E2231" s="3"/>
      <c r="F2231" s="3"/>
      <c r="G2231" s="3"/>
      <c r="H2231" s="4"/>
      <c r="I2231" s="4"/>
      <c r="J2231" s="114"/>
      <c r="K2231" s="20"/>
      <c r="L2231" s="5"/>
      <c r="M2231" s="5"/>
      <c r="N2231" s="5"/>
      <c r="O2231" s="5"/>
      <c r="P2231" s="5"/>
      <c r="Q2231" s="5"/>
      <c r="R2231" s="5"/>
      <c r="S2231" s="6"/>
      <c r="T2231" s="6"/>
      <c r="U2231" s="6"/>
      <c r="V2231" s="6"/>
      <c r="W2231" s="6"/>
      <c r="X2231" s="6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/>
      <c r="BB2231" s="4"/>
      <c r="BC2231" s="4"/>
      <c r="BD2231" s="4"/>
      <c r="BE2231" s="4"/>
      <c r="BF2231" s="4"/>
      <c r="BG2231" s="4"/>
      <c r="BH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V2231" s="4"/>
      <c r="BW2231" s="4"/>
      <c r="BX2231" s="4"/>
      <c r="BY2231" s="4"/>
      <c r="BZ2231" s="4"/>
      <c r="CA2231" s="4"/>
      <c r="CB2231" s="4"/>
      <c r="CC2231" s="4"/>
      <c r="CD2231" s="4"/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/>
      <c r="GK2231" s="4"/>
      <c r="GL2231" s="4"/>
      <c r="GM2231" s="4"/>
      <c r="GN2231" s="4"/>
      <c r="GO2231" s="4"/>
      <c r="GP2231" s="4"/>
      <c r="GQ2231" s="4"/>
      <c r="GR2231" s="4"/>
      <c r="GS2231" s="4"/>
      <c r="GT2231" s="4"/>
      <c r="GU2231" s="4"/>
      <c r="GV2231" s="4"/>
      <c r="GW2231" s="4"/>
      <c r="GX2231" s="4"/>
      <c r="GY2231" s="4"/>
      <c r="GZ2231" s="4"/>
      <c r="HA2231" s="4"/>
      <c r="HB2231" s="4"/>
      <c r="HC2231" s="4"/>
      <c r="HD2231" s="4"/>
      <c r="HE2231" s="4"/>
      <c r="HF2231" s="4"/>
      <c r="HG2231" s="4"/>
      <c r="HH2231" s="4"/>
      <c r="HI2231" s="4"/>
      <c r="HJ2231" s="4"/>
      <c r="HK2231" s="4"/>
      <c r="HL2231" s="4"/>
      <c r="HM2231" s="4"/>
    </row>
    <row r="2232" spans="1:221" ht="20" customHeight="1">
      <c r="A2232" s="3"/>
      <c r="B2232" s="2"/>
      <c r="C2232" s="3"/>
      <c r="D2232" s="3"/>
      <c r="E2232" s="3"/>
      <c r="F2232" s="3"/>
      <c r="G2232" s="3"/>
      <c r="H2232" s="4"/>
      <c r="I2232" s="4"/>
      <c r="J2232" s="114"/>
      <c r="K2232" s="20"/>
      <c r="L2232" s="5"/>
      <c r="M2232" s="5"/>
      <c r="N2232" s="5"/>
      <c r="O2232" s="5"/>
      <c r="P2232" s="5"/>
      <c r="Q2232" s="5"/>
      <c r="R2232" s="5"/>
      <c r="S2232" s="6"/>
      <c r="T2232" s="6"/>
      <c r="U2232" s="6"/>
      <c r="V2232" s="6"/>
      <c r="W2232" s="6"/>
      <c r="X2232" s="6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  <c r="BC2232" s="4"/>
      <c r="BD2232" s="4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V2232" s="4"/>
      <c r="BW2232" s="4"/>
      <c r="BX2232" s="4"/>
      <c r="BY2232" s="4"/>
      <c r="BZ2232" s="4"/>
      <c r="CA2232" s="4"/>
      <c r="CB2232" s="4"/>
      <c r="CC2232" s="4"/>
      <c r="CD2232" s="4"/>
      <c r="CE2232" s="4"/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/>
      <c r="GE2232" s="4"/>
      <c r="GF2232" s="4"/>
      <c r="GG2232" s="4"/>
      <c r="GH2232" s="4"/>
      <c r="GI2232" s="4"/>
      <c r="GJ2232" s="4"/>
      <c r="GK2232" s="4"/>
      <c r="GL2232" s="4"/>
      <c r="GM2232" s="4"/>
      <c r="GN2232" s="4"/>
      <c r="GO2232" s="4"/>
      <c r="GP2232" s="4"/>
      <c r="GQ2232" s="4"/>
      <c r="GR2232" s="4"/>
      <c r="GS2232" s="4"/>
      <c r="GT2232" s="4"/>
      <c r="GU2232" s="4"/>
      <c r="GV2232" s="4"/>
      <c r="GW2232" s="4"/>
      <c r="GX2232" s="4"/>
      <c r="GY2232" s="4"/>
      <c r="GZ2232" s="4"/>
      <c r="HA2232" s="4"/>
      <c r="HB2232" s="4"/>
      <c r="HC2232" s="4"/>
      <c r="HD2232" s="4"/>
      <c r="HE2232" s="4"/>
      <c r="HF2232" s="4"/>
      <c r="HG2232" s="4"/>
      <c r="HH2232" s="4"/>
      <c r="HI2232" s="4"/>
      <c r="HJ2232" s="4"/>
      <c r="HK2232" s="4"/>
      <c r="HL2232" s="4"/>
      <c r="HM2232" s="4"/>
    </row>
    <row r="2233" spans="1:221" ht="20" customHeight="1">
      <c r="A2233" s="3"/>
      <c r="B2233" s="2"/>
      <c r="C2233" s="3"/>
      <c r="D2233" s="3"/>
      <c r="E2233" s="3"/>
      <c r="F2233" s="3"/>
      <c r="G2233" s="3"/>
      <c r="H2233" s="4"/>
      <c r="I2233" s="4"/>
      <c r="J2233" s="114"/>
      <c r="K2233" s="20"/>
      <c r="L2233" s="5"/>
      <c r="M2233" s="5"/>
      <c r="N2233" s="5"/>
      <c r="O2233" s="5"/>
      <c r="P2233" s="5"/>
      <c r="Q2233" s="5"/>
      <c r="R2233" s="5"/>
      <c r="S2233" s="6"/>
      <c r="T2233" s="6"/>
      <c r="U2233" s="6"/>
      <c r="V2233" s="6"/>
      <c r="W2233" s="6"/>
      <c r="X2233" s="6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  <c r="BC2233" s="4"/>
      <c r="BD2233" s="4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V2233" s="4"/>
      <c r="BW2233" s="4"/>
      <c r="BX2233" s="4"/>
      <c r="BY2233" s="4"/>
      <c r="BZ2233" s="4"/>
      <c r="CA2233" s="4"/>
      <c r="CB2233" s="4"/>
      <c r="CC2233" s="4"/>
      <c r="CD2233" s="4"/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/>
      <c r="GG2233" s="4"/>
      <c r="GH2233" s="4"/>
      <c r="GI2233" s="4"/>
      <c r="GJ2233" s="4"/>
      <c r="GK2233" s="4"/>
      <c r="GL2233" s="4"/>
      <c r="GM2233" s="4"/>
      <c r="GN2233" s="4"/>
      <c r="GO2233" s="4"/>
      <c r="GP2233" s="4"/>
      <c r="GQ2233" s="4"/>
      <c r="GR2233" s="4"/>
      <c r="GS2233" s="4"/>
      <c r="GT2233" s="4"/>
      <c r="GU2233" s="4"/>
      <c r="GV2233" s="4"/>
      <c r="GW2233" s="4"/>
      <c r="GX2233" s="4"/>
      <c r="GY2233" s="4"/>
      <c r="GZ2233" s="4"/>
      <c r="HA2233" s="4"/>
      <c r="HB2233" s="4"/>
      <c r="HC2233" s="4"/>
      <c r="HD2233" s="4"/>
      <c r="HE2233" s="4"/>
      <c r="HF2233" s="4"/>
      <c r="HG2233" s="4"/>
      <c r="HH2233" s="4"/>
      <c r="HI2233" s="4"/>
      <c r="HJ2233" s="4"/>
      <c r="HK2233" s="4"/>
      <c r="HL2233" s="4"/>
      <c r="HM2233" s="4"/>
    </row>
    <row r="2234" spans="1:221" ht="20" customHeight="1">
      <c r="A2234" s="3"/>
      <c r="B2234" s="2"/>
      <c r="C2234" s="3"/>
      <c r="D2234" s="3"/>
      <c r="E2234" s="3"/>
      <c r="F2234" s="3"/>
      <c r="G2234" s="3"/>
      <c r="H2234" s="4"/>
      <c r="I2234" s="4"/>
      <c r="J2234" s="114"/>
      <c r="K2234" s="20"/>
      <c r="L2234" s="5"/>
      <c r="M2234" s="5"/>
      <c r="N2234" s="5"/>
      <c r="O2234" s="5"/>
      <c r="P2234" s="5"/>
      <c r="Q2234" s="5"/>
      <c r="R2234" s="5"/>
      <c r="S2234" s="6"/>
      <c r="T2234" s="6"/>
      <c r="U2234" s="6"/>
      <c r="V2234" s="6"/>
      <c r="W2234" s="6"/>
      <c r="X2234" s="6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  <c r="BC2234" s="4"/>
      <c r="BD2234" s="4"/>
      <c r="BE2234" s="4"/>
      <c r="BF2234" s="4"/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V2234" s="4"/>
      <c r="BW2234" s="4"/>
      <c r="BX2234" s="4"/>
      <c r="BY2234" s="4"/>
      <c r="BZ2234" s="4"/>
      <c r="CA2234" s="4"/>
      <c r="CB2234" s="4"/>
      <c r="CC2234" s="4"/>
      <c r="CD2234" s="4"/>
      <c r="CE2234" s="4"/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/>
      <c r="GQ2234" s="4"/>
      <c r="GR2234" s="4"/>
      <c r="GS2234" s="4"/>
      <c r="GT2234" s="4"/>
      <c r="GU2234" s="4"/>
      <c r="GV2234" s="4"/>
      <c r="GW2234" s="4"/>
      <c r="GX2234" s="4"/>
      <c r="GY2234" s="4"/>
      <c r="GZ2234" s="4"/>
      <c r="HA2234" s="4"/>
      <c r="HB2234" s="4"/>
      <c r="HC2234" s="4"/>
      <c r="HD2234" s="4"/>
      <c r="HE2234" s="4"/>
      <c r="HF2234" s="4"/>
      <c r="HG2234" s="4"/>
      <c r="HH2234" s="4"/>
      <c r="HI2234" s="4"/>
      <c r="HJ2234" s="4"/>
      <c r="HK2234" s="4"/>
      <c r="HL2234" s="4"/>
      <c r="HM2234" s="4"/>
    </row>
    <row r="2235" spans="1:221" ht="20" customHeight="1">
      <c r="A2235" s="3"/>
      <c r="B2235" s="2"/>
      <c r="C2235" s="3"/>
      <c r="D2235" s="3"/>
      <c r="E2235" s="3"/>
      <c r="F2235" s="3"/>
      <c r="G2235" s="3"/>
      <c r="H2235" s="4"/>
      <c r="I2235" s="4"/>
      <c r="J2235" s="114"/>
      <c r="K2235" s="20"/>
      <c r="L2235" s="5"/>
      <c r="M2235" s="5"/>
      <c r="N2235" s="5"/>
      <c r="O2235" s="5"/>
      <c r="P2235" s="5"/>
      <c r="Q2235" s="5"/>
      <c r="R2235" s="5"/>
      <c r="S2235" s="6"/>
      <c r="T2235" s="6"/>
      <c r="U2235" s="6"/>
      <c r="V2235" s="6"/>
      <c r="W2235" s="6"/>
      <c r="X2235" s="6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/>
      <c r="GX2235" s="4"/>
      <c r="GY2235" s="4"/>
      <c r="GZ2235" s="4"/>
      <c r="HA2235" s="4"/>
      <c r="HB2235" s="4"/>
      <c r="HC2235" s="4"/>
      <c r="HD2235" s="4"/>
      <c r="HE2235" s="4"/>
      <c r="HF2235" s="4"/>
      <c r="HG2235" s="4"/>
      <c r="HH2235" s="4"/>
      <c r="HI2235" s="4"/>
      <c r="HJ2235" s="4"/>
      <c r="HK2235" s="4"/>
      <c r="HL2235" s="4"/>
      <c r="HM2235" s="4"/>
    </row>
    <row r="2236" spans="1:221" ht="20" customHeight="1">
      <c r="A2236" s="3"/>
      <c r="B2236" s="2"/>
      <c r="C2236" s="3"/>
      <c r="D2236" s="3"/>
      <c r="E2236" s="3"/>
      <c r="F2236" s="3"/>
      <c r="G2236" s="3"/>
      <c r="H2236" s="4"/>
      <c r="I2236" s="4"/>
      <c r="J2236" s="114"/>
      <c r="K2236" s="20"/>
      <c r="L2236" s="5"/>
      <c r="M2236" s="5"/>
      <c r="N2236" s="5"/>
      <c r="O2236" s="5"/>
      <c r="P2236" s="5"/>
      <c r="Q2236" s="5"/>
      <c r="R2236" s="5"/>
      <c r="S2236" s="6"/>
      <c r="T2236" s="6"/>
      <c r="U2236" s="6"/>
      <c r="V2236" s="6"/>
      <c r="W2236" s="6"/>
      <c r="X2236" s="6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  <c r="CB2236" s="4"/>
      <c r="CC2236" s="4"/>
      <c r="CD2236" s="4"/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/>
      <c r="GN2236" s="4"/>
      <c r="GO2236" s="4"/>
      <c r="GP2236" s="4"/>
      <c r="GQ2236" s="4"/>
      <c r="GR2236" s="4"/>
      <c r="GS2236" s="4"/>
      <c r="GT2236" s="4"/>
      <c r="GU2236" s="4"/>
      <c r="GV2236" s="4"/>
      <c r="GW2236" s="4"/>
      <c r="GX2236" s="4"/>
      <c r="GY2236" s="4"/>
      <c r="GZ2236" s="4"/>
      <c r="HA2236" s="4"/>
      <c r="HB2236" s="4"/>
      <c r="HC2236" s="4"/>
      <c r="HD2236" s="4"/>
      <c r="HE2236" s="4"/>
      <c r="HF2236" s="4"/>
      <c r="HG2236" s="4"/>
      <c r="HH2236" s="4"/>
      <c r="HI2236" s="4"/>
      <c r="HJ2236" s="4"/>
      <c r="HK2236" s="4"/>
      <c r="HL2236" s="4"/>
      <c r="HM2236" s="4"/>
    </row>
    <row r="2237" spans="1:221" ht="20" customHeight="1">
      <c r="A2237" s="3"/>
      <c r="B2237" s="2"/>
      <c r="C2237" s="3"/>
      <c r="D2237" s="3"/>
      <c r="E2237" s="3"/>
      <c r="F2237" s="3"/>
      <c r="G2237" s="3"/>
      <c r="H2237" s="4"/>
      <c r="I2237" s="4"/>
      <c r="J2237" s="114"/>
      <c r="K2237" s="20"/>
      <c r="L2237" s="5"/>
      <c r="M2237" s="5"/>
      <c r="N2237" s="5"/>
      <c r="O2237" s="5"/>
      <c r="P2237" s="5"/>
      <c r="Q2237" s="5"/>
      <c r="R2237" s="5"/>
      <c r="S2237" s="6"/>
      <c r="T2237" s="6"/>
      <c r="U2237" s="6"/>
      <c r="V2237" s="6"/>
      <c r="W2237" s="6"/>
      <c r="X2237" s="6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  <c r="BC2237" s="4"/>
      <c r="BD2237" s="4"/>
      <c r="BE2237" s="4"/>
      <c r="BF2237" s="4"/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V2237" s="4"/>
      <c r="BW2237" s="4"/>
      <c r="BX2237" s="4"/>
      <c r="BY2237" s="4"/>
      <c r="BZ2237" s="4"/>
      <c r="CA2237" s="4"/>
      <c r="CB2237" s="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/>
      <c r="GE2237" s="4"/>
      <c r="GF2237" s="4"/>
      <c r="GG2237" s="4"/>
      <c r="GH2237" s="4"/>
      <c r="GI2237" s="4"/>
      <c r="GJ2237" s="4"/>
      <c r="GK2237" s="4"/>
      <c r="GL2237" s="4"/>
      <c r="GM2237" s="4"/>
      <c r="GN2237" s="4"/>
      <c r="GO2237" s="4"/>
      <c r="GP2237" s="4"/>
      <c r="GQ2237" s="4"/>
      <c r="GR2237" s="4"/>
      <c r="GS2237" s="4"/>
      <c r="GT2237" s="4"/>
      <c r="GU2237" s="4"/>
      <c r="GV2237" s="4"/>
      <c r="GW2237" s="4"/>
      <c r="GX2237" s="4"/>
      <c r="GY2237" s="4"/>
      <c r="GZ2237" s="4"/>
      <c r="HA2237" s="4"/>
      <c r="HB2237" s="4"/>
      <c r="HC2237" s="4"/>
      <c r="HD2237" s="4"/>
      <c r="HE2237" s="4"/>
      <c r="HF2237" s="4"/>
      <c r="HG2237" s="4"/>
      <c r="HH2237" s="4"/>
      <c r="HI2237" s="4"/>
      <c r="HJ2237" s="4"/>
      <c r="HK2237" s="4"/>
      <c r="HL2237" s="4"/>
      <c r="HM2237" s="4"/>
    </row>
    <row r="2238" spans="1:221" ht="20" customHeight="1">
      <c r="A2238" s="3"/>
      <c r="B2238" s="2"/>
      <c r="C2238" s="3"/>
      <c r="D2238" s="3"/>
      <c r="E2238" s="3"/>
      <c r="F2238" s="3"/>
      <c r="G2238" s="3"/>
      <c r="H2238" s="4"/>
      <c r="I2238" s="4"/>
      <c r="J2238" s="114"/>
      <c r="K2238" s="20"/>
      <c r="L2238" s="5"/>
      <c r="M2238" s="5"/>
      <c r="N2238" s="5"/>
      <c r="O2238" s="5"/>
      <c r="P2238" s="5"/>
      <c r="Q2238" s="5"/>
      <c r="R2238" s="5"/>
      <c r="S2238" s="6"/>
      <c r="T2238" s="6"/>
      <c r="U2238" s="6"/>
      <c r="V2238" s="6"/>
      <c r="W2238" s="6"/>
      <c r="X2238" s="6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  <c r="BC2238" s="4"/>
      <c r="BD2238" s="4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V2238" s="4"/>
      <c r="BW2238" s="4"/>
      <c r="BX2238" s="4"/>
      <c r="BY2238" s="4"/>
      <c r="BZ2238" s="4"/>
      <c r="CA2238" s="4"/>
      <c r="CB2238" s="4"/>
      <c r="CC2238" s="4"/>
      <c r="CD2238" s="4"/>
      <c r="CE2238" s="4"/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/>
      <c r="GC2238" s="4"/>
      <c r="GD2238" s="4"/>
      <c r="GE2238" s="4"/>
      <c r="GF2238" s="4"/>
      <c r="GG2238" s="4"/>
      <c r="GH2238" s="4"/>
      <c r="GI2238" s="4"/>
      <c r="GJ2238" s="4"/>
      <c r="GK2238" s="4"/>
      <c r="GL2238" s="4"/>
      <c r="GM2238" s="4"/>
      <c r="GN2238" s="4"/>
      <c r="GO2238" s="4"/>
      <c r="GP2238" s="4"/>
      <c r="GQ2238" s="4"/>
      <c r="GR2238" s="4"/>
      <c r="GS2238" s="4"/>
      <c r="GT2238" s="4"/>
      <c r="GU2238" s="4"/>
      <c r="GV2238" s="4"/>
      <c r="GW2238" s="4"/>
      <c r="GX2238" s="4"/>
      <c r="GY2238" s="4"/>
      <c r="GZ2238" s="4"/>
      <c r="HA2238" s="4"/>
      <c r="HB2238" s="4"/>
      <c r="HC2238" s="4"/>
      <c r="HD2238" s="4"/>
      <c r="HE2238" s="4"/>
      <c r="HF2238" s="4"/>
      <c r="HG2238" s="4"/>
      <c r="HH2238" s="4"/>
      <c r="HI2238" s="4"/>
      <c r="HJ2238" s="4"/>
      <c r="HK2238" s="4"/>
      <c r="HL2238" s="4"/>
      <c r="HM2238" s="4"/>
    </row>
    <row r="2239" spans="1:221" ht="20" customHeight="1">
      <c r="A2239" s="3"/>
      <c r="B2239" s="2"/>
      <c r="C2239" s="3"/>
      <c r="D2239" s="3"/>
      <c r="E2239" s="3"/>
      <c r="F2239" s="3"/>
      <c r="G2239" s="3"/>
      <c r="H2239" s="4"/>
      <c r="I2239" s="4"/>
      <c r="J2239" s="114"/>
      <c r="K2239" s="20"/>
      <c r="L2239" s="5"/>
      <c r="M2239" s="5"/>
      <c r="N2239" s="5"/>
      <c r="O2239" s="5"/>
      <c r="P2239" s="5"/>
      <c r="Q2239" s="5"/>
      <c r="R2239" s="5"/>
      <c r="S2239" s="6"/>
      <c r="T2239" s="6"/>
      <c r="U2239" s="6"/>
      <c r="V2239" s="6"/>
      <c r="W2239" s="6"/>
      <c r="X2239" s="6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  <c r="BC2239" s="4"/>
      <c r="BD2239" s="4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V2239" s="4"/>
      <c r="BW2239" s="4"/>
      <c r="BX2239" s="4"/>
      <c r="BY2239" s="4"/>
      <c r="BZ2239" s="4"/>
      <c r="CA2239" s="4"/>
      <c r="CB2239" s="4"/>
      <c r="CC2239" s="4"/>
      <c r="CD2239" s="4"/>
      <c r="CE2239" s="4"/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/>
      <c r="GH2239" s="4"/>
      <c r="GI2239" s="4"/>
      <c r="GJ2239" s="4"/>
      <c r="GK2239" s="4"/>
      <c r="GL2239" s="4"/>
      <c r="GM2239" s="4"/>
      <c r="GN2239" s="4"/>
      <c r="GO2239" s="4"/>
      <c r="GP2239" s="4"/>
      <c r="GQ2239" s="4"/>
      <c r="GR2239" s="4"/>
      <c r="GS2239" s="4"/>
      <c r="GT2239" s="4"/>
      <c r="GU2239" s="4"/>
      <c r="GV2239" s="4"/>
      <c r="GW2239" s="4"/>
      <c r="GX2239" s="4"/>
      <c r="GY2239" s="4"/>
      <c r="GZ2239" s="4"/>
      <c r="HA2239" s="4"/>
      <c r="HB2239" s="4"/>
      <c r="HC2239" s="4"/>
      <c r="HD2239" s="4"/>
      <c r="HE2239" s="4"/>
      <c r="HF2239" s="4"/>
      <c r="HG2239" s="4"/>
      <c r="HH2239" s="4"/>
      <c r="HI2239" s="4"/>
      <c r="HJ2239" s="4"/>
      <c r="HK2239" s="4"/>
      <c r="HL2239" s="4"/>
      <c r="HM2239" s="4"/>
    </row>
    <row r="2240" spans="1:221" ht="20" customHeight="1">
      <c r="A2240" s="3"/>
      <c r="B2240" s="2"/>
      <c r="C2240" s="3"/>
      <c r="D2240" s="3"/>
      <c r="E2240" s="3"/>
      <c r="F2240" s="3"/>
      <c r="G2240" s="3"/>
      <c r="H2240" s="4"/>
      <c r="I2240" s="4"/>
      <c r="J2240" s="114"/>
      <c r="K2240" s="20"/>
      <c r="L2240" s="5"/>
      <c r="M2240" s="5"/>
      <c r="N2240" s="5"/>
      <c r="O2240" s="5"/>
      <c r="P2240" s="5"/>
      <c r="Q2240" s="5"/>
      <c r="R2240" s="5"/>
      <c r="S2240" s="6"/>
      <c r="T2240" s="6"/>
      <c r="U2240" s="6"/>
      <c r="V2240" s="6"/>
      <c r="W2240" s="6"/>
      <c r="X2240" s="6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4"/>
      <c r="BB2240" s="4"/>
      <c r="BC2240" s="4"/>
      <c r="BD2240" s="4"/>
      <c r="BE2240" s="4"/>
      <c r="BF2240" s="4"/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V2240" s="4"/>
      <c r="BW2240" s="4"/>
      <c r="BX2240" s="4"/>
      <c r="BY2240" s="4"/>
      <c r="BZ2240" s="4"/>
      <c r="CA2240" s="4"/>
      <c r="CB2240" s="4"/>
      <c r="CC2240" s="4"/>
      <c r="CD2240" s="4"/>
      <c r="CE2240" s="4"/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/>
      <c r="GH2240" s="4"/>
      <c r="GI2240" s="4"/>
      <c r="GJ2240" s="4"/>
      <c r="GK2240" s="4"/>
      <c r="GL2240" s="4"/>
      <c r="GM2240" s="4"/>
      <c r="GN2240" s="4"/>
      <c r="GO2240" s="4"/>
      <c r="GP2240" s="4"/>
      <c r="GQ2240" s="4"/>
      <c r="GR2240" s="4"/>
      <c r="GS2240" s="4"/>
      <c r="GT2240" s="4"/>
      <c r="GU2240" s="4"/>
      <c r="GV2240" s="4"/>
      <c r="GW2240" s="4"/>
      <c r="GX2240" s="4"/>
      <c r="GY2240" s="4"/>
      <c r="GZ2240" s="4"/>
      <c r="HA2240" s="4"/>
      <c r="HB2240" s="4"/>
      <c r="HC2240" s="4"/>
      <c r="HD2240" s="4"/>
      <c r="HE2240" s="4"/>
      <c r="HF2240" s="4"/>
      <c r="HG2240" s="4"/>
      <c r="HH2240" s="4"/>
      <c r="HI2240" s="4"/>
      <c r="HJ2240" s="4"/>
      <c r="HK2240" s="4"/>
      <c r="HL2240" s="4"/>
      <c r="HM2240" s="4"/>
    </row>
    <row r="2241" spans="1:221" ht="20" customHeight="1">
      <c r="A2241" s="3"/>
      <c r="B2241" s="2"/>
      <c r="C2241" s="3"/>
      <c r="D2241" s="3"/>
      <c r="E2241" s="3"/>
      <c r="F2241" s="3"/>
      <c r="G2241" s="3"/>
      <c r="H2241" s="4"/>
      <c r="I2241" s="4"/>
      <c r="J2241" s="114"/>
      <c r="K2241" s="20"/>
      <c r="L2241" s="5"/>
      <c r="M2241" s="5"/>
      <c r="N2241" s="5"/>
      <c r="O2241" s="5"/>
      <c r="P2241" s="5"/>
      <c r="Q2241" s="5"/>
      <c r="R2241" s="5"/>
      <c r="S2241" s="6"/>
      <c r="T2241" s="6"/>
      <c r="U2241" s="6"/>
      <c r="V2241" s="6"/>
      <c r="W2241" s="6"/>
      <c r="X2241" s="6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  <c r="BC2241" s="4"/>
      <c r="BD2241" s="4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V2241" s="4"/>
      <c r="BW2241" s="4"/>
      <c r="BX2241" s="4"/>
      <c r="BY2241" s="4"/>
      <c r="BZ2241" s="4"/>
      <c r="CA2241" s="4"/>
      <c r="CB2241" s="4"/>
      <c r="CC2241" s="4"/>
      <c r="CD2241" s="4"/>
      <c r="CE2241" s="4"/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/>
      <c r="GE2241" s="4"/>
      <c r="GF2241" s="4"/>
      <c r="GG2241" s="4"/>
      <c r="GH2241" s="4"/>
      <c r="GI2241" s="4"/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/>
      <c r="HC2241" s="4"/>
      <c r="HD2241" s="4"/>
      <c r="HE2241" s="4"/>
      <c r="HF2241" s="4"/>
      <c r="HG2241" s="4"/>
      <c r="HH2241" s="4"/>
      <c r="HI2241" s="4"/>
      <c r="HJ2241" s="4"/>
      <c r="HK2241" s="4"/>
      <c r="HL2241" s="4"/>
      <c r="HM2241" s="4"/>
    </row>
    <row r="2242" spans="1:221" ht="20" customHeight="1">
      <c r="A2242" s="3"/>
      <c r="B2242" s="2"/>
      <c r="C2242" s="3"/>
      <c r="D2242" s="3"/>
      <c r="E2242" s="3"/>
      <c r="F2242" s="3"/>
      <c r="G2242" s="3"/>
      <c r="H2242" s="4"/>
      <c r="I2242" s="4"/>
      <c r="J2242" s="114"/>
      <c r="K2242" s="20"/>
      <c r="L2242" s="5"/>
      <c r="M2242" s="5"/>
      <c r="N2242" s="5"/>
      <c r="O2242" s="5"/>
      <c r="P2242" s="5"/>
      <c r="Q2242" s="5"/>
      <c r="R2242" s="5"/>
      <c r="S2242" s="6"/>
      <c r="T2242" s="6"/>
      <c r="U2242" s="6"/>
      <c r="V2242" s="6"/>
      <c r="W2242" s="6"/>
      <c r="X2242" s="6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4"/>
      <c r="BB2242" s="4"/>
      <c r="BC2242" s="4"/>
      <c r="BD2242" s="4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V2242" s="4"/>
      <c r="BW2242" s="4"/>
      <c r="BX2242" s="4"/>
      <c r="BY2242" s="4"/>
      <c r="BZ2242" s="4"/>
      <c r="CA2242" s="4"/>
      <c r="CB2242" s="4"/>
      <c r="CC2242" s="4"/>
      <c r="CD2242" s="4"/>
      <c r="CE2242" s="4"/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/>
      <c r="GH2242" s="4"/>
      <c r="GI2242" s="4"/>
      <c r="GJ2242" s="4"/>
      <c r="GK2242" s="4"/>
      <c r="GL2242" s="4"/>
      <c r="GM2242" s="4"/>
      <c r="GN2242" s="4"/>
      <c r="GO2242" s="4"/>
      <c r="GP2242" s="4"/>
      <c r="GQ2242" s="4"/>
      <c r="GR2242" s="4"/>
      <c r="GS2242" s="4"/>
      <c r="GT2242" s="4"/>
      <c r="GU2242" s="4"/>
      <c r="GV2242" s="4"/>
      <c r="GW2242" s="4"/>
      <c r="GX2242" s="4"/>
      <c r="GY2242" s="4"/>
      <c r="GZ2242" s="4"/>
      <c r="HA2242" s="4"/>
      <c r="HB2242" s="4"/>
      <c r="HC2242" s="4"/>
      <c r="HD2242" s="4"/>
      <c r="HE2242" s="4"/>
      <c r="HF2242" s="4"/>
      <c r="HG2242" s="4"/>
      <c r="HH2242" s="4"/>
      <c r="HI2242" s="4"/>
      <c r="HJ2242" s="4"/>
      <c r="HK2242" s="4"/>
      <c r="HL2242" s="4"/>
      <c r="HM2242" s="4"/>
    </row>
    <row r="2243" spans="1:221" ht="20" customHeight="1">
      <c r="A2243" s="3"/>
      <c r="B2243" s="2"/>
      <c r="C2243" s="3"/>
      <c r="D2243" s="3"/>
      <c r="E2243" s="3"/>
      <c r="F2243" s="3"/>
      <c r="G2243" s="3"/>
      <c r="H2243" s="4"/>
      <c r="I2243" s="4"/>
      <c r="J2243" s="114"/>
      <c r="K2243" s="20"/>
      <c r="L2243" s="5"/>
      <c r="M2243" s="5"/>
      <c r="N2243" s="5"/>
      <c r="O2243" s="5"/>
      <c r="P2243" s="5"/>
      <c r="Q2243" s="5"/>
      <c r="R2243" s="5"/>
      <c r="S2243" s="6"/>
      <c r="T2243" s="6"/>
      <c r="U2243" s="6"/>
      <c r="V2243" s="6"/>
      <c r="W2243" s="6"/>
      <c r="X2243" s="6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  <c r="BC2243" s="4"/>
      <c r="BD2243" s="4"/>
      <c r="BE2243" s="4"/>
      <c r="BF2243" s="4"/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V2243" s="4"/>
      <c r="BW2243" s="4"/>
      <c r="BX2243" s="4"/>
      <c r="BY2243" s="4"/>
      <c r="BZ2243" s="4"/>
      <c r="CA2243" s="4"/>
      <c r="CB2243" s="4"/>
      <c r="CC2243" s="4"/>
      <c r="CD2243" s="4"/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/>
      <c r="GH2243" s="4"/>
      <c r="GI2243" s="4"/>
      <c r="GJ2243" s="4"/>
      <c r="GK2243" s="4"/>
      <c r="GL2243" s="4"/>
      <c r="GM2243" s="4"/>
      <c r="GN2243" s="4"/>
      <c r="GO2243" s="4"/>
      <c r="GP2243" s="4"/>
      <c r="GQ2243" s="4"/>
      <c r="GR2243" s="4"/>
      <c r="GS2243" s="4"/>
      <c r="GT2243" s="4"/>
      <c r="GU2243" s="4"/>
      <c r="GV2243" s="4"/>
      <c r="GW2243" s="4"/>
      <c r="GX2243" s="4"/>
      <c r="GY2243" s="4"/>
      <c r="GZ2243" s="4"/>
      <c r="HA2243" s="4"/>
      <c r="HB2243" s="4"/>
      <c r="HC2243" s="4"/>
      <c r="HD2243" s="4"/>
      <c r="HE2243" s="4"/>
      <c r="HF2243" s="4"/>
      <c r="HG2243" s="4"/>
      <c r="HH2243" s="4"/>
      <c r="HI2243" s="4"/>
      <c r="HJ2243" s="4"/>
      <c r="HK2243" s="4"/>
      <c r="HL2243" s="4"/>
      <c r="HM2243" s="4"/>
    </row>
    <row r="2244" spans="1:221" ht="20" customHeight="1">
      <c r="A2244" s="3"/>
      <c r="B2244" s="2"/>
      <c r="C2244" s="3"/>
      <c r="D2244" s="3"/>
      <c r="E2244" s="3"/>
      <c r="F2244" s="3"/>
      <c r="G2244" s="3"/>
      <c r="H2244" s="4"/>
      <c r="I2244" s="4"/>
      <c r="J2244" s="114"/>
      <c r="K2244" s="20"/>
      <c r="L2244" s="5"/>
      <c r="M2244" s="5"/>
      <c r="N2244" s="5"/>
      <c r="O2244" s="5"/>
      <c r="P2244" s="5"/>
      <c r="Q2244" s="5"/>
      <c r="R2244" s="5"/>
      <c r="S2244" s="6"/>
      <c r="T2244" s="6"/>
      <c r="U2244" s="6"/>
      <c r="V2244" s="6"/>
      <c r="W2244" s="6"/>
      <c r="X2244" s="6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/>
      <c r="BB2244" s="4"/>
      <c r="BC2244" s="4"/>
      <c r="BD2244" s="4"/>
      <c r="BE2244" s="4"/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V2244" s="4"/>
      <c r="BW2244" s="4"/>
      <c r="BX2244" s="4"/>
      <c r="BY2244" s="4"/>
      <c r="BZ2244" s="4"/>
      <c r="CA2244" s="4"/>
      <c r="CB2244" s="4"/>
      <c r="CC2244" s="4"/>
      <c r="CD2244" s="4"/>
      <c r="CE2244" s="4"/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/>
      <c r="GM2244" s="4"/>
      <c r="GN2244" s="4"/>
      <c r="GO2244" s="4"/>
      <c r="GP2244" s="4"/>
      <c r="GQ2244" s="4"/>
      <c r="GR2244" s="4"/>
      <c r="GS2244" s="4"/>
      <c r="GT2244" s="4"/>
      <c r="GU2244" s="4"/>
      <c r="GV2244" s="4"/>
      <c r="GW2244" s="4"/>
      <c r="GX2244" s="4"/>
      <c r="GY2244" s="4"/>
      <c r="GZ2244" s="4"/>
      <c r="HA2244" s="4"/>
      <c r="HB2244" s="4"/>
      <c r="HC2244" s="4"/>
      <c r="HD2244" s="4"/>
      <c r="HE2244" s="4"/>
      <c r="HF2244" s="4"/>
      <c r="HG2244" s="4"/>
      <c r="HH2244" s="4"/>
      <c r="HI2244" s="4"/>
      <c r="HJ2244" s="4"/>
      <c r="HK2244" s="4"/>
      <c r="HL2244" s="4"/>
      <c r="HM2244" s="4"/>
    </row>
    <row r="2245" spans="1:221" ht="20" customHeight="1">
      <c r="A2245" s="3"/>
      <c r="B2245" s="2"/>
      <c r="C2245" s="3"/>
      <c r="D2245" s="3"/>
      <c r="E2245" s="3"/>
      <c r="F2245" s="3"/>
      <c r="G2245" s="3"/>
      <c r="H2245" s="4"/>
      <c r="I2245" s="4"/>
      <c r="J2245" s="114"/>
      <c r="K2245" s="20"/>
      <c r="L2245" s="5"/>
      <c r="M2245" s="5"/>
      <c r="N2245" s="5"/>
      <c r="O2245" s="5"/>
      <c r="P2245" s="5"/>
      <c r="Q2245" s="5"/>
      <c r="R2245" s="5"/>
      <c r="S2245" s="6"/>
      <c r="T2245" s="6"/>
      <c r="U2245" s="6"/>
      <c r="V2245" s="6"/>
      <c r="W2245" s="6"/>
      <c r="X2245" s="6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  <c r="BC2245" s="4"/>
      <c r="BD2245" s="4"/>
      <c r="BE2245" s="4"/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V2245" s="4"/>
      <c r="BW2245" s="4"/>
      <c r="BX2245" s="4"/>
      <c r="BY2245" s="4"/>
      <c r="BZ2245" s="4"/>
      <c r="CA2245" s="4"/>
      <c r="CB2245" s="4"/>
      <c r="CC2245" s="4"/>
      <c r="CD2245" s="4"/>
      <c r="CE2245" s="4"/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/>
      <c r="GM2245" s="4"/>
      <c r="GN2245" s="4"/>
      <c r="GO2245" s="4"/>
      <c r="GP2245" s="4"/>
      <c r="GQ2245" s="4"/>
      <c r="GR2245" s="4"/>
      <c r="GS2245" s="4"/>
      <c r="GT2245" s="4"/>
      <c r="GU2245" s="4"/>
      <c r="GV2245" s="4"/>
      <c r="GW2245" s="4"/>
      <c r="GX2245" s="4"/>
      <c r="GY2245" s="4"/>
      <c r="GZ2245" s="4"/>
      <c r="HA2245" s="4"/>
      <c r="HB2245" s="4"/>
      <c r="HC2245" s="4"/>
      <c r="HD2245" s="4"/>
      <c r="HE2245" s="4"/>
      <c r="HF2245" s="4"/>
      <c r="HG2245" s="4"/>
      <c r="HH2245" s="4"/>
      <c r="HI2245" s="4"/>
      <c r="HJ2245" s="4"/>
      <c r="HK2245" s="4"/>
      <c r="HL2245" s="4"/>
      <c r="HM2245" s="4"/>
    </row>
    <row r="2246" spans="1:221" ht="20" customHeight="1">
      <c r="A2246" s="3"/>
      <c r="B2246" s="2"/>
      <c r="C2246" s="3"/>
      <c r="D2246" s="3"/>
      <c r="E2246" s="3"/>
      <c r="F2246" s="3"/>
      <c r="G2246" s="3"/>
      <c r="H2246" s="4"/>
      <c r="I2246" s="4"/>
      <c r="J2246" s="114"/>
      <c r="K2246" s="20"/>
      <c r="L2246" s="5"/>
      <c r="M2246" s="5"/>
      <c r="N2246" s="5"/>
      <c r="O2246" s="5"/>
      <c r="P2246" s="5"/>
      <c r="Q2246" s="5"/>
      <c r="R2246" s="5"/>
      <c r="S2246" s="6"/>
      <c r="T2246" s="6"/>
      <c r="U2246" s="6"/>
      <c r="V2246" s="6"/>
      <c r="W2246" s="6"/>
      <c r="X2246" s="6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  <c r="BC2246" s="4"/>
      <c r="BD2246" s="4"/>
      <c r="BE2246" s="4"/>
      <c r="BF2246" s="4"/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V2246" s="4"/>
      <c r="BW2246" s="4"/>
      <c r="BX2246" s="4"/>
      <c r="BY2246" s="4"/>
      <c r="BZ2246" s="4"/>
      <c r="CA2246" s="4"/>
      <c r="CB2246" s="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/>
      <c r="GH2246" s="4"/>
      <c r="GI2246" s="4"/>
      <c r="GJ2246" s="4"/>
      <c r="GK2246" s="4"/>
      <c r="GL2246" s="4"/>
      <c r="GM2246" s="4"/>
      <c r="GN2246" s="4"/>
      <c r="GO2246" s="4"/>
      <c r="GP2246" s="4"/>
      <c r="GQ2246" s="4"/>
      <c r="GR2246" s="4"/>
      <c r="GS2246" s="4"/>
      <c r="GT2246" s="4"/>
      <c r="GU2246" s="4"/>
      <c r="GV2246" s="4"/>
      <c r="GW2246" s="4"/>
      <c r="GX2246" s="4"/>
      <c r="GY2246" s="4"/>
      <c r="GZ2246" s="4"/>
      <c r="HA2246" s="4"/>
      <c r="HB2246" s="4"/>
      <c r="HC2246" s="4"/>
      <c r="HD2246" s="4"/>
      <c r="HE2246" s="4"/>
      <c r="HF2246" s="4"/>
      <c r="HG2246" s="4"/>
      <c r="HH2246" s="4"/>
      <c r="HI2246" s="4"/>
      <c r="HJ2246" s="4"/>
      <c r="HK2246" s="4"/>
      <c r="HL2246" s="4"/>
      <c r="HM2246" s="4"/>
    </row>
    <row r="2247" spans="1:221" ht="20" customHeight="1">
      <c r="A2247" s="3"/>
      <c r="B2247" s="2"/>
      <c r="C2247" s="3"/>
      <c r="D2247" s="3"/>
      <c r="E2247" s="3"/>
      <c r="F2247" s="3"/>
      <c r="G2247" s="3"/>
      <c r="H2247" s="4"/>
      <c r="I2247" s="4"/>
      <c r="J2247" s="114"/>
      <c r="K2247" s="20"/>
      <c r="L2247" s="5"/>
      <c r="M2247" s="5"/>
      <c r="N2247" s="5"/>
      <c r="O2247" s="5"/>
      <c r="P2247" s="5"/>
      <c r="Q2247" s="5"/>
      <c r="R2247" s="5"/>
      <c r="S2247" s="6"/>
      <c r="T2247" s="6"/>
      <c r="U2247" s="6"/>
      <c r="V2247" s="6"/>
      <c r="W2247" s="6"/>
      <c r="X2247" s="6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  <c r="BC2247" s="4"/>
      <c r="BD2247" s="4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V2247" s="4"/>
      <c r="BW2247" s="4"/>
      <c r="BX2247" s="4"/>
      <c r="BY2247" s="4"/>
      <c r="BZ2247" s="4"/>
      <c r="CA2247" s="4"/>
      <c r="CB2247" s="4"/>
      <c r="CC2247" s="4"/>
      <c r="CD2247" s="4"/>
      <c r="CE2247" s="4"/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/>
      <c r="GH2247" s="4"/>
      <c r="GI2247" s="4"/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  <c r="HF2247" s="4"/>
      <c r="HG2247" s="4"/>
      <c r="HH2247" s="4"/>
      <c r="HI2247" s="4"/>
      <c r="HJ2247" s="4"/>
      <c r="HK2247" s="4"/>
      <c r="HL2247" s="4"/>
      <c r="HM2247" s="4"/>
    </row>
    <row r="2248" spans="1:221" ht="20" customHeight="1">
      <c r="A2248" s="3"/>
      <c r="B2248" s="2"/>
      <c r="C2248" s="3"/>
      <c r="D2248" s="3"/>
      <c r="E2248" s="3"/>
      <c r="F2248" s="3"/>
      <c r="G2248" s="3"/>
      <c r="H2248" s="4"/>
      <c r="I2248" s="4"/>
      <c r="J2248" s="114"/>
      <c r="K2248" s="20"/>
      <c r="L2248" s="5"/>
      <c r="M2248" s="5"/>
      <c r="N2248" s="5"/>
      <c r="O2248" s="5"/>
      <c r="P2248" s="5"/>
      <c r="Q2248" s="5"/>
      <c r="R2248" s="5"/>
      <c r="S2248" s="6"/>
      <c r="T2248" s="6"/>
      <c r="U2248" s="6"/>
      <c r="V2248" s="6"/>
      <c r="W2248" s="6"/>
      <c r="X2248" s="6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  <c r="BC2248" s="4"/>
      <c r="BD2248" s="4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V2248" s="4"/>
      <c r="BW2248" s="4"/>
      <c r="BX2248" s="4"/>
      <c r="BY2248" s="4"/>
      <c r="BZ2248" s="4"/>
      <c r="CA2248" s="4"/>
      <c r="CB2248" s="4"/>
      <c r="CC2248" s="4"/>
      <c r="CD2248" s="4"/>
      <c r="CE2248" s="4"/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/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/>
      <c r="HC2248" s="4"/>
      <c r="HD2248" s="4"/>
      <c r="HE2248" s="4"/>
      <c r="HF2248" s="4"/>
      <c r="HG2248" s="4"/>
      <c r="HH2248" s="4"/>
      <c r="HI2248" s="4"/>
      <c r="HJ2248" s="4"/>
      <c r="HK2248" s="4"/>
      <c r="HL2248" s="4"/>
      <c r="HM2248" s="4"/>
    </row>
    <row r="2249" spans="1:221" ht="20" customHeight="1">
      <c r="A2249" s="3"/>
      <c r="B2249" s="2"/>
      <c r="C2249" s="3"/>
      <c r="D2249" s="3"/>
      <c r="E2249" s="3"/>
      <c r="F2249" s="3"/>
      <c r="G2249" s="3"/>
      <c r="H2249" s="4"/>
      <c r="I2249" s="4"/>
      <c r="J2249" s="114"/>
      <c r="K2249" s="20"/>
      <c r="L2249" s="5"/>
      <c r="M2249" s="5"/>
      <c r="N2249" s="5"/>
      <c r="O2249" s="5"/>
      <c r="P2249" s="5"/>
      <c r="Q2249" s="5"/>
      <c r="R2249" s="5"/>
      <c r="S2249" s="6"/>
      <c r="T2249" s="6"/>
      <c r="U2249" s="6"/>
      <c r="V2249" s="6"/>
      <c r="W2249" s="6"/>
      <c r="X2249" s="6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  <c r="BC2249" s="4"/>
      <c r="BD2249" s="4"/>
      <c r="BE2249" s="4"/>
      <c r="BF2249" s="4"/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V2249" s="4"/>
      <c r="BW2249" s="4"/>
      <c r="BX2249" s="4"/>
      <c r="BY2249" s="4"/>
      <c r="BZ2249" s="4"/>
      <c r="CA2249" s="4"/>
      <c r="CB2249" s="4"/>
      <c r="CC2249" s="4"/>
      <c r="CD2249" s="4"/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/>
      <c r="GL2249" s="4"/>
      <c r="GM2249" s="4"/>
      <c r="GN2249" s="4"/>
      <c r="GO2249" s="4"/>
      <c r="GP2249" s="4"/>
      <c r="GQ2249" s="4"/>
      <c r="GR2249" s="4"/>
      <c r="GS2249" s="4"/>
      <c r="GT2249" s="4"/>
      <c r="GU2249" s="4"/>
      <c r="GV2249" s="4"/>
      <c r="GW2249" s="4"/>
      <c r="GX2249" s="4"/>
      <c r="GY2249" s="4"/>
      <c r="GZ2249" s="4"/>
      <c r="HA2249" s="4"/>
      <c r="HB2249" s="4"/>
      <c r="HC2249" s="4"/>
      <c r="HD2249" s="4"/>
      <c r="HE2249" s="4"/>
      <c r="HF2249" s="4"/>
      <c r="HG2249" s="4"/>
      <c r="HH2249" s="4"/>
      <c r="HI2249" s="4"/>
      <c r="HJ2249" s="4"/>
      <c r="HK2249" s="4"/>
      <c r="HL2249" s="4"/>
      <c r="HM2249" s="4"/>
    </row>
    <row r="2250" spans="1:221" ht="20" customHeight="1">
      <c r="A2250" s="3"/>
      <c r="B2250" s="2"/>
      <c r="C2250" s="3"/>
      <c r="D2250" s="3"/>
      <c r="E2250" s="3"/>
      <c r="F2250" s="3"/>
      <c r="G2250" s="3"/>
      <c r="H2250" s="4"/>
      <c r="I2250" s="4"/>
      <c r="J2250" s="114"/>
      <c r="K2250" s="20"/>
      <c r="L2250" s="5"/>
      <c r="M2250" s="5"/>
      <c r="N2250" s="5"/>
      <c r="O2250" s="5"/>
      <c r="P2250" s="5"/>
      <c r="Q2250" s="5"/>
      <c r="R2250" s="5"/>
      <c r="S2250" s="6"/>
      <c r="T2250" s="6"/>
      <c r="U2250" s="6"/>
      <c r="V2250" s="6"/>
      <c r="W2250" s="6"/>
      <c r="X2250" s="6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4"/>
      <c r="BB2250" s="4"/>
      <c r="BC2250" s="4"/>
      <c r="BD2250" s="4"/>
      <c r="BE2250" s="4"/>
      <c r="BF2250" s="4"/>
      <c r="BG2250" s="4"/>
      <c r="BH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V2250" s="4"/>
      <c r="BW2250" s="4"/>
      <c r="BX2250" s="4"/>
      <c r="BY2250" s="4"/>
      <c r="BZ2250" s="4"/>
      <c r="CA2250" s="4"/>
      <c r="CB2250" s="4"/>
      <c r="CC2250" s="4"/>
      <c r="CD2250" s="4"/>
      <c r="CE2250" s="4"/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/>
      <c r="GF2250" s="4"/>
      <c r="GG2250" s="4"/>
      <c r="GH2250" s="4"/>
      <c r="GI2250" s="4"/>
      <c r="GJ2250" s="4"/>
      <c r="GK2250" s="4"/>
      <c r="GL2250" s="4"/>
      <c r="GM2250" s="4"/>
      <c r="GN2250" s="4"/>
      <c r="GO2250" s="4"/>
      <c r="GP2250" s="4"/>
      <c r="GQ2250" s="4"/>
      <c r="GR2250" s="4"/>
      <c r="GS2250" s="4"/>
      <c r="GT2250" s="4"/>
      <c r="GU2250" s="4"/>
      <c r="GV2250" s="4"/>
      <c r="GW2250" s="4"/>
      <c r="GX2250" s="4"/>
      <c r="GY2250" s="4"/>
      <c r="GZ2250" s="4"/>
      <c r="HA2250" s="4"/>
      <c r="HB2250" s="4"/>
      <c r="HC2250" s="4"/>
      <c r="HD2250" s="4"/>
      <c r="HE2250" s="4"/>
      <c r="HF2250" s="4"/>
      <c r="HG2250" s="4"/>
      <c r="HH2250" s="4"/>
      <c r="HI2250" s="4"/>
      <c r="HJ2250" s="4"/>
      <c r="HK2250" s="4"/>
      <c r="HL2250" s="4"/>
      <c r="HM2250" s="4"/>
    </row>
    <row r="2251" spans="1:221" ht="20" customHeight="1">
      <c r="A2251" s="3"/>
      <c r="B2251" s="2"/>
      <c r="C2251" s="3"/>
      <c r="D2251" s="3"/>
      <c r="E2251" s="3"/>
      <c r="F2251" s="3"/>
      <c r="G2251" s="3"/>
      <c r="H2251" s="4"/>
      <c r="I2251" s="4"/>
      <c r="J2251" s="114"/>
      <c r="K2251" s="20"/>
      <c r="L2251" s="5"/>
      <c r="M2251" s="5"/>
      <c r="N2251" s="5"/>
      <c r="O2251" s="5"/>
      <c r="P2251" s="5"/>
      <c r="Q2251" s="5"/>
      <c r="R2251" s="5"/>
      <c r="S2251" s="6"/>
      <c r="T2251" s="6"/>
      <c r="U2251" s="6"/>
      <c r="V2251" s="6"/>
      <c r="W2251" s="6"/>
      <c r="X2251" s="6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4"/>
      <c r="BB2251" s="4"/>
      <c r="BC2251" s="4"/>
      <c r="BD2251" s="4"/>
      <c r="BE2251" s="4"/>
      <c r="BF2251" s="4"/>
      <c r="BG2251" s="4"/>
      <c r="BH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V2251" s="4"/>
      <c r="BW2251" s="4"/>
      <c r="BX2251" s="4"/>
      <c r="BY2251" s="4"/>
      <c r="BZ2251" s="4"/>
      <c r="CA2251" s="4"/>
      <c r="CB2251" s="4"/>
      <c r="CC2251" s="4"/>
      <c r="CD2251" s="4"/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/>
      <c r="GF2251" s="4"/>
      <c r="GG2251" s="4"/>
      <c r="GH2251" s="4"/>
      <c r="GI2251" s="4"/>
      <c r="GJ2251" s="4"/>
      <c r="GK2251" s="4"/>
      <c r="GL2251" s="4"/>
      <c r="GM2251" s="4"/>
      <c r="GN2251" s="4"/>
      <c r="GO2251" s="4"/>
      <c r="GP2251" s="4"/>
      <c r="GQ2251" s="4"/>
      <c r="GR2251" s="4"/>
      <c r="GS2251" s="4"/>
      <c r="GT2251" s="4"/>
      <c r="GU2251" s="4"/>
      <c r="GV2251" s="4"/>
      <c r="GW2251" s="4"/>
      <c r="GX2251" s="4"/>
      <c r="GY2251" s="4"/>
      <c r="GZ2251" s="4"/>
      <c r="HA2251" s="4"/>
      <c r="HB2251" s="4"/>
      <c r="HC2251" s="4"/>
      <c r="HD2251" s="4"/>
      <c r="HE2251" s="4"/>
      <c r="HF2251" s="4"/>
      <c r="HG2251" s="4"/>
      <c r="HH2251" s="4"/>
      <c r="HI2251" s="4"/>
      <c r="HJ2251" s="4"/>
      <c r="HK2251" s="4"/>
      <c r="HL2251" s="4"/>
      <c r="HM2251" s="4"/>
    </row>
    <row r="2252" spans="1:221" ht="20" customHeight="1">
      <c r="A2252" s="3"/>
      <c r="B2252" s="2"/>
      <c r="C2252" s="3"/>
      <c r="D2252" s="3"/>
      <c r="E2252" s="3"/>
      <c r="F2252" s="3"/>
      <c r="G2252" s="3"/>
      <c r="H2252" s="4"/>
      <c r="I2252" s="4"/>
      <c r="J2252" s="114"/>
      <c r="K2252" s="20"/>
      <c r="L2252" s="5"/>
      <c r="M2252" s="5"/>
      <c r="N2252" s="5"/>
      <c r="O2252" s="5"/>
      <c r="P2252" s="5"/>
      <c r="Q2252" s="5"/>
      <c r="R2252" s="5"/>
      <c r="S2252" s="6"/>
      <c r="T2252" s="6"/>
      <c r="U2252" s="6"/>
      <c r="V2252" s="6"/>
      <c r="W2252" s="6"/>
      <c r="X2252" s="6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  <c r="BC2252" s="4"/>
      <c r="BD2252" s="4"/>
      <c r="BE2252" s="4"/>
      <c r="BF2252" s="4"/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V2252" s="4"/>
      <c r="BW2252" s="4"/>
      <c r="BX2252" s="4"/>
      <c r="BY2252" s="4"/>
      <c r="BZ2252" s="4"/>
      <c r="CA2252" s="4"/>
      <c r="CB2252" s="4"/>
      <c r="CC2252" s="4"/>
      <c r="CD2252" s="4"/>
      <c r="CE2252" s="4"/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/>
      <c r="GF2252" s="4"/>
      <c r="GG2252" s="4"/>
      <c r="GH2252" s="4"/>
      <c r="GI2252" s="4"/>
      <c r="GJ2252" s="4"/>
      <c r="GK2252" s="4"/>
      <c r="GL2252" s="4"/>
      <c r="GM2252" s="4"/>
      <c r="GN2252" s="4"/>
      <c r="GO2252" s="4"/>
      <c r="GP2252" s="4"/>
      <c r="GQ2252" s="4"/>
      <c r="GR2252" s="4"/>
      <c r="GS2252" s="4"/>
      <c r="GT2252" s="4"/>
      <c r="GU2252" s="4"/>
      <c r="GV2252" s="4"/>
      <c r="GW2252" s="4"/>
      <c r="GX2252" s="4"/>
      <c r="GY2252" s="4"/>
      <c r="GZ2252" s="4"/>
      <c r="HA2252" s="4"/>
      <c r="HB2252" s="4"/>
      <c r="HC2252" s="4"/>
      <c r="HD2252" s="4"/>
      <c r="HE2252" s="4"/>
      <c r="HF2252" s="4"/>
      <c r="HG2252" s="4"/>
      <c r="HH2252" s="4"/>
      <c r="HI2252" s="4"/>
      <c r="HJ2252" s="4"/>
      <c r="HK2252" s="4"/>
      <c r="HL2252" s="4"/>
      <c r="HM2252" s="4"/>
    </row>
    <row r="2253" spans="1:221" ht="20" customHeight="1">
      <c r="A2253" s="3"/>
      <c r="B2253" s="2"/>
      <c r="C2253" s="3"/>
      <c r="D2253" s="3"/>
      <c r="E2253" s="3"/>
      <c r="F2253" s="3"/>
      <c r="G2253" s="3"/>
      <c r="H2253" s="4"/>
      <c r="I2253" s="4"/>
      <c r="J2253" s="114"/>
      <c r="K2253" s="20"/>
      <c r="L2253" s="5"/>
      <c r="M2253" s="5"/>
      <c r="N2253" s="5"/>
      <c r="O2253" s="5"/>
      <c r="P2253" s="5"/>
      <c r="Q2253" s="5"/>
      <c r="R2253" s="5"/>
      <c r="S2253" s="6"/>
      <c r="T2253" s="6"/>
      <c r="U2253" s="6"/>
      <c r="V2253" s="6"/>
      <c r="W2253" s="6"/>
      <c r="X2253" s="6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  <c r="BC2253" s="4"/>
      <c r="BD2253" s="4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V2253" s="4"/>
      <c r="BW2253" s="4"/>
      <c r="BX2253" s="4"/>
      <c r="BY2253" s="4"/>
      <c r="BZ2253" s="4"/>
      <c r="CA2253" s="4"/>
      <c r="CB2253" s="4"/>
      <c r="CC2253" s="4"/>
      <c r="CD2253" s="4"/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/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/>
      <c r="HC2253" s="4"/>
      <c r="HD2253" s="4"/>
      <c r="HE2253" s="4"/>
      <c r="HF2253" s="4"/>
      <c r="HG2253" s="4"/>
      <c r="HH2253" s="4"/>
      <c r="HI2253" s="4"/>
      <c r="HJ2253" s="4"/>
      <c r="HK2253" s="4"/>
      <c r="HL2253" s="4"/>
      <c r="HM2253" s="4"/>
    </row>
    <row r="2254" spans="1:221" ht="20" customHeight="1">
      <c r="A2254" s="3"/>
      <c r="B2254" s="2"/>
      <c r="C2254" s="3"/>
      <c r="D2254" s="3"/>
      <c r="E2254" s="3"/>
      <c r="F2254" s="3"/>
      <c r="G2254" s="3"/>
      <c r="H2254" s="4"/>
      <c r="I2254" s="4"/>
      <c r="J2254" s="114"/>
      <c r="K2254" s="20"/>
      <c r="L2254" s="5"/>
      <c r="M2254" s="5"/>
      <c r="N2254" s="5"/>
      <c r="O2254" s="5"/>
      <c r="P2254" s="5"/>
      <c r="Q2254" s="5"/>
      <c r="R2254" s="5"/>
      <c r="S2254" s="6"/>
      <c r="T2254" s="6"/>
      <c r="U2254" s="6"/>
      <c r="V2254" s="6"/>
      <c r="W2254" s="6"/>
      <c r="X2254" s="6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  <c r="BC2254" s="4"/>
      <c r="BD2254" s="4"/>
      <c r="BE2254" s="4"/>
      <c r="BF2254" s="4"/>
      <c r="BG2254" s="4"/>
      <c r="BH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V2254" s="4"/>
      <c r="BW2254" s="4"/>
      <c r="BX2254" s="4"/>
      <c r="BY2254" s="4"/>
      <c r="BZ2254" s="4"/>
      <c r="CA2254" s="4"/>
      <c r="CB2254" s="4"/>
      <c r="CC2254" s="4"/>
      <c r="CD2254" s="4"/>
      <c r="CE2254" s="4"/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/>
      <c r="GH2254" s="4"/>
      <c r="GI2254" s="4"/>
      <c r="GJ2254" s="4"/>
      <c r="GK2254" s="4"/>
      <c r="GL2254" s="4"/>
      <c r="GM2254" s="4"/>
      <c r="GN2254" s="4"/>
      <c r="GO2254" s="4"/>
      <c r="GP2254" s="4"/>
      <c r="GQ2254" s="4"/>
      <c r="GR2254" s="4"/>
      <c r="GS2254" s="4"/>
      <c r="GT2254" s="4"/>
      <c r="GU2254" s="4"/>
      <c r="GV2254" s="4"/>
      <c r="GW2254" s="4"/>
      <c r="GX2254" s="4"/>
      <c r="GY2254" s="4"/>
      <c r="GZ2254" s="4"/>
      <c r="HA2254" s="4"/>
      <c r="HB2254" s="4"/>
      <c r="HC2254" s="4"/>
      <c r="HD2254" s="4"/>
      <c r="HE2254" s="4"/>
      <c r="HF2254" s="4"/>
      <c r="HG2254" s="4"/>
      <c r="HH2254" s="4"/>
      <c r="HI2254" s="4"/>
      <c r="HJ2254" s="4"/>
      <c r="HK2254" s="4"/>
      <c r="HL2254" s="4"/>
      <c r="HM2254" s="4"/>
    </row>
    <row r="2255" spans="1:221" ht="20" customHeight="1">
      <c r="A2255" s="3"/>
      <c r="B2255" s="2"/>
      <c r="C2255" s="3"/>
      <c r="D2255" s="3"/>
      <c r="E2255" s="3"/>
      <c r="F2255" s="3"/>
      <c r="G2255" s="3"/>
      <c r="H2255" s="4"/>
      <c r="I2255" s="4"/>
      <c r="J2255" s="114"/>
      <c r="K2255" s="20"/>
      <c r="L2255" s="5"/>
      <c r="M2255" s="5"/>
      <c r="N2255" s="5"/>
      <c r="O2255" s="5"/>
      <c r="P2255" s="5"/>
      <c r="Q2255" s="5"/>
      <c r="R2255" s="5"/>
      <c r="S2255" s="6"/>
      <c r="T2255" s="6"/>
      <c r="U2255" s="6"/>
      <c r="V2255" s="6"/>
      <c r="W2255" s="6"/>
      <c r="X2255" s="6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/>
      <c r="GE2255" s="4"/>
      <c r="GF2255" s="4"/>
      <c r="GG2255" s="4"/>
      <c r="GH2255" s="4"/>
      <c r="GI2255" s="4"/>
      <c r="GJ2255" s="4"/>
      <c r="GK2255" s="4"/>
      <c r="GL2255" s="4"/>
      <c r="GM2255" s="4"/>
      <c r="GN2255" s="4"/>
      <c r="GO2255" s="4"/>
      <c r="GP2255" s="4"/>
      <c r="GQ2255" s="4"/>
      <c r="GR2255" s="4"/>
      <c r="GS2255" s="4"/>
      <c r="GT2255" s="4"/>
      <c r="GU2255" s="4"/>
      <c r="GV2255" s="4"/>
      <c r="GW2255" s="4"/>
      <c r="GX2255" s="4"/>
      <c r="GY2255" s="4"/>
      <c r="GZ2255" s="4"/>
      <c r="HA2255" s="4"/>
      <c r="HB2255" s="4"/>
      <c r="HC2255" s="4"/>
      <c r="HD2255" s="4"/>
      <c r="HE2255" s="4"/>
      <c r="HF2255" s="4"/>
      <c r="HG2255" s="4"/>
      <c r="HH2255" s="4"/>
      <c r="HI2255" s="4"/>
      <c r="HJ2255" s="4"/>
      <c r="HK2255" s="4"/>
      <c r="HL2255" s="4"/>
      <c r="HM2255" s="4"/>
    </row>
    <row r="2256" spans="1:221" ht="20" customHeight="1">
      <c r="A2256" s="3"/>
      <c r="B2256" s="2"/>
      <c r="C2256" s="3"/>
      <c r="D2256" s="3"/>
      <c r="E2256" s="3"/>
      <c r="F2256" s="3"/>
      <c r="G2256" s="3"/>
      <c r="H2256" s="4"/>
      <c r="I2256" s="4"/>
      <c r="J2256" s="114"/>
      <c r="K2256" s="20"/>
      <c r="L2256" s="5"/>
      <c r="M2256" s="5"/>
      <c r="N2256" s="5"/>
      <c r="O2256" s="5"/>
      <c r="P2256" s="5"/>
      <c r="Q2256" s="5"/>
      <c r="R2256" s="5"/>
      <c r="S2256" s="6"/>
      <c r="T2256" s="6"/>
      <c r="U2256" s="6"/>
      <c r="V2256" s="6"/>
      <c r="W2256" s="6"/>
      <c r="X2256" s="6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  <c r="BC2256" s="4"/>
      <c r="BD2256" s="4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V2256" s="4"/>
      <c r="BW2256" s="4"/>
      <c r="BX2256" s="4"/>
      <c r="BY2256" s="4"/>
      <c r="BZ2256" s="4"/>
      <c r="CA2256" s="4"/>
      <c r="CB2256" s="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/>
      <c r="GC2256" s="4"/>
      <c r="GD2256" s="4"/>
      <c r="GE2256" s="4"/>
      <c r="GF2256" s="4"/>
      <c r="GG2256" s="4"/>
      <c r="GH2256" s="4"/>
      <c r="GI2256" s="4"/>
      <c r="GJ2256" s="4"/>
      <c r="GK2256" s="4"/>
      <c r="GL2256" s="4"/>
      <c r="GM2256" s="4"/>
      <c r="GN2256" s="4"/>
      <c r="GO2256" s="4"/>
      <c r="GP2256" s="4"/>
      <c r="GQ2256" s="4"/>
      <c r="GR2256" s="4"/>
      <c r="GS2256" s="4"/>
      <c r="GT2256" s="4"/>
      <c r="GU2256" s="4"/>
      <c r="GV2256" s="4"/>
      <c r="GW2256" s="4"/>
      <c r="GX2256" s="4"/>
      <c r="GY2256" s="4"/>
      <c r="GZ2256" s="4"/>
      <c r="HA2256" s="4"/>
      <c r="HB2256" s="4"/>
      <c r="HC2256" s="4"/>
      <c r="HD2256" s="4"/>
      <c r="HE2256" s="4"/>
      <c r="HF2256" s="4"/>
      <c r="HG2256" s="4"/>
      <c r="HH2256" s="4"/>
      <c r="HI2256" s="4"/>
      <c r="HJ2256" s="4"/>
      <c r="HK2256" s="4"/>
      <c r="HL2256" s="4"/>
      <c r="HM2256" s="4"/>
    </row>
    <row r="2257" spans="1:221" ht="20" customHeight="1">
      <c r="A2257" s="3"/>
      <c r="B2257" s="2"/>
      <c r="C2257" s="3"/>
      <c r="D2257" s="3"/>
      <c r="E2257" s="3"/>
      <c r="F2257" s="3"/>
      <c r="G2257" s="3"/>
      <c r="H2257" s="4"/>
      <c r="I2257" s="4"/>
      <c r="J2257" s="114"/>
      <c r="K2257" s="20"/>
      <c r="L2257" s="5"/>
      <c r="M2257" s="5"/>
      <c r="N2257" s="5"/>
      <c r="O2257" s="5"/>
      <c r="P2257" s="5"/>
      <c r="Q2257" s="5"/>
      <c r="R2257" s="5"/>
      <c r="S2257" s="6"/>
      <c r="T2257" s="6"/>
      <c r="U2257" s="6"/>
      <c r="V2257" s="6"/>
      <c r="W2257" s="6"/>
      <c r="X2257" s="6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  <c r="BC2257" s="4"/>
      <c r="BD2257" s="4"/>
      <c r="BE2257" s="4"/>
      <c r="BF2257" s="4"/>
      <c r="BG2257" s="4"/>
      <c r="BH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V2257" s="4"/>
      <c r="BW2257" s="4"/>
      <c r="BX2257" s="4"/>
      <c r="BY2257" s="4"/>
      <c r="BZ2257" s="4"/>
      <c r="CA2257" s="4"/>
      <c r="CB2257" s="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/>
      <c r="GE2257" s="4"/>
      <c r="GF2257" s="4"/>
      <c r="GG2257" s="4"/>
      <c r="GH2257" s="4"/>
      <c r="GI2257" s="4"/>
      <c r="GJ2257" s="4"/>
      <c r="GK2257" s="4"/>
      <c r="GL2257" s="4"/>
      <c r="GM2257" s="4"/>
      <c r="GN2257" s="4"/>
      <c r="GO2257" s="4"/>
      <c r="GP2257" s="4"/>
      <c r="GQ2257" s="4"/>
      <c r="GR2257" s="4"/>
      <c r="GS2257" s="4"/>
      <c r="GT2257" s="4"/>
      <c r="GU2257" s="4"/>
      <c r="GV2257" s="4"/>
      <c r="GW2257" s="4"/>
      <c r="GX2257" s="4"/>
      <c r="GY2257" s="4"/>
      <c r="GZ2257" s="4"/>
      <c r="HA2257" s="4"/>
      <c r="HB2257" s="4"/>
      <c r="HC2257" s="4"/>
      <c r="HD2257" s="4"/>
      <c r="HE2257" s="4"/>
      <c r="HF2257" s="4"/>
      <c r="HG2257" s="4"/>
      <c r="HH2257" s="4"/>
      <c r="HI2257" s="4"/>
      <c r="HJ2257" s="4"/>
      <c r="HK2257" s="4"/>
      <c r="HL2257" s="4"/>
      <c r="HM2257" s="4"/>
    </row>
    <row r="2258" spans="1:221" ht="20" customHeight="1">
      <c r="A2258" s="3"/>
      <c r="B2258" s="2"/>
      <c r="C2258" s="3"/>
      <c r="D2258" s="3"/>
      <c r="E2258" s="3"/>
      <c r="F2258" s="3"/>
      <c r="G2258" s="3"/>
      <c r="H2258" s="4"/>
      <c r="I2258" s="4"/>
      <c r="J2258" s="114"/>
      <c r="K2258" s="20"/>
      <c r="L2258" s="5"/>
      <c r="M2258" s="5"/>
      <c r="N2258" s="5"/>
      <c r="O2258" s="5"/>
      <c r="P2258" s="5"/>
      <c r="Q2258" s="5"/>
      <c r="R2258" s="5"/>
      <c r="S2258" s="6"/>
      <c r="T2258" s="6"/>
      <c r="U2258" s="6"/>
      <c r="V2258" s="6"/>
      <c r="W2258" s="6"/>
      <c r="X2258" s="6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4"/>
      <c r="BB2258" s="4"/>
      <c r="BC2258" s="4"/>
      <c r="BD2258" s="4"/>
      <c r="BE2258" s="4"/>
      <c r="BF2258" s="4"/>
      <c r="BG2258" s="4"/>
      <c r="BH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V2258" s="4"/>
      <c r="BW2258" s="4"/>
      <c r="BX2258" s="4"/>
      <c r="BY2258" s="4"/>
      <c r="BZ2258" s="4"/>
      <c r="CA2258" s="4"/>
      <c r="CB2258" s="4"/>
      <c r="CC2258" s="4"/>
      <c r="CD2258" s="4"/>
      <c r="CE2258" s="4"/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/>
      <c r="GE2258" s="4"/>
      <c r="GF2258" s="4"/>
      <c r="GG2258" s="4"/>
      <c r="GH2258" s="4"/>
      <c r="GI2258" s="4"/>
      <c r="GJ2258" s="4"/>
      <c r="GK2258" s="4"/>
      <c r="GL2258" s="4"/>
      <c r="GM2258" s="4"/>
      <c r="GN2258" s="4"/>
      <c r="GO2258" s="4"/>
      <c r="GP2258" s="4"/>
      <c r="GQ2258" s="4"/>
      <c r="GR2258" s="4"/>
      <c r="GS2258" s="4"/>
      <c r="GT2258" s="4"/>
      <c r="GU2258" s="4"/>
      <c r="GV2258" s="4"/>
      <c r="GW2258" s="4"/>
      <c r="GX2258" s="4"/>
      <c r="GY2258" s="4"/>
      <c r="GZ2258" s="4"/>
      <c r="HA2258" s="4"/>
      <c r="HB2258" s="4"/>
      <c r="HC2258" s="4"/>
      <c r="HD2258" s="4"/>
      <c r="HE2258" s="4"/>
      <c r="HF2258" s="4"/>
      <c r="HG2258" s="4"/>
      <c r="HH2258" s="4"/>
      <c r="HI2258" s="4"/>
      <c r="HJ2258" s="4"/>
      <c r="HK2258" s="4"/>
      <c r="HL2258" s="4"/>
      <c r="HM2258" s="4"/>
    </row>
    <row r="2259" spans="1:221" ht="20" customHeight="1">
      <c r="A2259" s="3"/>
      <c r="B2259" s="2"/>
      <c r="C2259" s="3"/>
      <c r="D2259" s="3"/>
      <c r="E2259" s="3"/>
      <c r="F2259" s="3"/>
      <c r="G2259" s="3"/>
      <c r="H2259" s="4"/>
      <c r="I2259" s="4"/>
      <c r="J2259" s="114"/>
      <c r="K2259" s="20"/>
      <c r="L2259" s="5"/>
      <c r="M2259" s="5"/>
      <c r="N2259" s="5"/>
      <c r="O2259" s="5"/>
      <c r="P2259" s="5"/>
      <c r="Q2259" s="5"/>
      <c r="R2259" s="5"/>
      <c r="S2259" s="6"/>
      <c r="T2259" s="6"/>
      <c r="U2259" s="6"/>
      <c r="V2259" s="6"/>
      <c r="W2259" s="6"/>
      <c r="X2259" s="6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  <c r="BC2259" s="4"/>
      <c r="BD2259" s="4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V2259" s="4"/>
      <c r="BW2259" s="4"/>
      <c r="BX2259" s="4"/>
      <c r="BY2259" s="4"/>
      <c r="BZ2259" s="4"/>
      <c r="CA2259" s="4"/>
      <c r="CB2259" s="4"/>
      <c r="CC2259" s="4"/>
      <c r="CD2259" s="4"/>
      <c r="CE2259" s="4"/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/>
      <c r="GG2259" s="4"/>
      <c r="GH2259" s="4"/>
      <c r="GI2259" s="4"/>
      <c r="GJ2259" s="4"/>
      <c r="GK2259" s="4"/>
      <c r="GL2259" s="4"/>
      <c r="GM2259" s="4"/>
      <c r="GN2259" s="4"/>
      <c r="GO2259" s="4"/>
      <c r="GP2259" s="4"/>
      <c r="GQ2259" s="4"/>
      <c r="GR2259" s="4"/>
      <c r="GS2259" s="4"/>
      <c r="GT2259" s="4"/>
      <c r="GU2259" s="4"/>
      <c r="GV2259" s="4"/>
      <c r="GW2259" s="4"/>
      <c r="GX2259" s="4"/>
      <c r="GY2259" s="4"/>
      <c r="GZ2259" s="4"/>
      <c r="HA2259" s="4"/>
      <c r="HB2259" s="4"/>
      <c r="HC2259" s="4"/>
      <c r="HD2259" s="4"/>
      <c r="HE2259" s="4"/>
      <c r="HF2259" s="4"/>
      <c r="HG2259" s="4"/>
      <c r="HH2259" s="4"/>
      <c r="HI2259" s="4"/>
      <c r="HJ2259" s="4"/>
      <c r="HK2259" s="4"/>
      <c r="HL2259" s="4"/>
      <c r="HM2259" s="4"/>
    </row>
    <row r="2260" spans="1:221" ht="20" customHeight="1">
      <c r="A2260" s="3"/>
      <c r="B2260" s="2"/>
      <c r="C2260" s="3"/>
      <c r="D2260" s="3"/>
      <c r="E2260" s="3"/>
      <c r="F2260" s="3"/>
      <c r="G2260" s="3"/>
      <c r="H2260" s="4"/>
      <c r="I2260" s="4"/>
      <c r="J2260" s="114"/>
      <c r="K2260" s="20"/>
      <c r="L2260" s="5"/>
      <c r="M2260" s="5"/>
      <c r="N2260" s="5"/>
      <c r="O2260" s="5"/>
      <c r="P2260" s="5"/>
      <c r="Q2260" s="5"/>
      <c r="R2260" s="5"/>
      <c r="S2260" s="6"/>
      <c r="T2260" s="6"/>
      <c r="U2260" s="6"/>
      <c r="V2260" s="6"/>
      <c r="W2260" s="6"/>
      <c r="X2260" s="6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4"/>
      <c r="BB2260" s="4"/>
      <c r="BC2260" s="4"/>
      <c r="BD2260" s="4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V2260" s="4"/>
      <c r="BW2260" s="4"/>
      <c r="BX2260" s="4"/>
      <c r="BY2260" s="4"/>
      <c r="BZ2260" s="4"/>
      <c r="CA2260" s="4"/>
      <c r="CB2260" s="4"/>
      <c r="CC2260" s="4"/>
      <c r="CD2260" s="4"/>
      <c r="CE2260" s="4"/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/>
      <c r="GE2260" s="4"/>
      <c r="GF2260" s="4"/>
      <c r="GG2260" s="4"/>
      <c r="GH2260" s="4"/>
      <c r="GI2260" s="4"/>
      <c r="GJ2260" s="4"/>
      <c r="GK2260" s="4"/>
      <c r="GL2260" s="4"/>
      <c r="GM2260" s="4"/>
      <c r="GN2260" s="4"/>
      <c r="GO2260" s="4"/>
      <c r="GP2260" s="4"/>
      <c r="GQ2260" s="4"/>
      <c r="GR2260" s="4"/>
      <c r="GS2260" s="4"/>
      <c r="GT2260" s="4"/>
      <c r="GU2260" s="4"/>
      <c r="GV2260" s="4"/>
      <c r="GW2260" s="4"/>
      <c r="GX2260" s="4"/>
      <c r="GY2260" s="4"/>
      <c r="GZ2260" s="4"/>
      <c r="HA2260" s="4"/>
      <c r="HB2260" s="4"/>
      <c r="HC2260" s="4"/>
      <c r="HD2260" s="4"/>
      <c r="HE2260" s="4"/>
      <c r="HF2260" s="4"/>
      <c r="HG2260" s="4"/>
      <c r="HH2260" s="4"/>
      <c r="HI2260" s="4"/>
      <c r="HJ2260" s="4"/>
      <c r="HK2260" s="4"/>
      <c r="HL2260" s="4"/>
      <c r="HM2260" s="4"/>
    </row>
    <row r="2261" spans="1:221" ht="20" customHeight="1">
      <c r="A2261" s="3"/>
      <c r="B2261" s="2"/>
      <c r="C2261" s="3"/>
      <c r="D2261" s="3"/>
      <c r="E2261" s="3"/>
      <c r="F2261" s="3"/>
      <c r="G2261" s="3"/>
      <c r="H2261" s="4"/>
      <c r="I2261" s="4"/>
      <c r="J2261" s="114"/>
      <c r="K2261" s="20"/>
      <c r="L2261" s="5"/>
      <c r="M2261" s="5"/>
      <c r="N2261" s="5"/>
      <c r="O2261" s="5"/>
      <c r="P2261" s="5"/>
      <c r="Q2261" s="5"/>
      <c r="R2261" s="5"/>
      <c r="S2261" s="6"/>
      <c r="T2261" s="6"/>
      <c r="U2261" s="6"/>
      <c r="V2261" s="6"/>
      <c r="W2261" s="6"/>
      <c r="X2261" s="6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  <c r="BC2261" s="4"/>
      <c r="BD2261" s="4"/>
      <c r="BE2261" s="4"/>
      <c r="BF2261" s="4"/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V2261" s="4"/>
      <c r="BW2261" s="4"/>
      <c r="BX2261" s="4"/>
      <c r="BY2261" s="4"/>
      <c r="BZ2261" s="4"/>
      <c r="CA2261" s="4"/>
      <c r="CB2261" s="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/>
      <c r="GH2261" s="4"/>
      <c r="GI2261" s="4"/>
      <c r="GJ2261" s="4"/>
      <c r="GK2261" s="4"/>
      <c r="GL2261" s="4"/>
      <c r="GM2261" s="4"/>
      <c r="GN2261" s="4"/>
      <c r="GO2261" s="4"/>
      <c r="GP2261" s="4"/>
      <c r="GQ2261" s="4"/>
      <c r="GR2261" s="4"/>
      <c r="GS2261" s="4"/>
      <c r="GT2261" s="4"/>
      <c r="GU2261" s="4"/>
      <c r="GV2261" s="4"/>
      <c r="GW2261" s="4"/>
      <c r="GX2261" s="4"/>
      <c r="GY2261" s="4"/>
      <c r="GZ2261" s="4"/>
      <c r="HA2261" s="4"/>
      <c r="HB2261" s="4"/>
      <c r="HC2261" s="4"/>
      <c r="HD2261" s="4"/>
      <c r="HE2261" s="4"/>
      <c r="HF2261" s="4"/>
      <c r="HG2261" s="4"/>
      <c r="HH2261" s="4"/>
      <c r="HI2261" s="4"/>
      <c r="HJ2261" s="4"/>
      <c r="HK2261" s="4"/>
      <c r="HL2261" s="4"/>
      <c r="HM2261" s="4"/>
    </row>
    <row r="2262" spans="1:221" ht="20" customHeight="1">
      <c r="A2262" s="3"/>
      <c r="B2262" s="2"/>
      <c r="C2262" s="3"/>
      <c r="D2262" s="3"/>
      <c r="E2262" s="3"/>
      <c r="F2262" s="3"/>
      <c r="G2262" s="3"/>
      <c r="H2262" s="4"/>
      <c r="I2262" s="4"/>
      <c r="J2262" s="114"/>
      <c r="K2262" s="20"/>
      <c r="L2262" s="5"/>
      <c r="M2262" s="5"/>
      <c r="N2262" s="5"/>
      <c r="O2262" s="5"/>
      <c r="P2262" s="5"/>
      <c r="Q2262" s="5"/>
      <c r="R2262" s="5"/>
      <c r="S2262" s="6"/>
      <c r="T2262" s="6"/>
      <c r="U2262" s="6"/>
      <c r="V2262" s="6"/>
      <c r="W2262" s="6"/>
      <c r="X2262" s="6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4"/>
      <c r="BB2262" s="4"/>
      <c r="BC2262" s="4"/>
      <c r="BD2262" s="4"/>
      <c r="BE2262" s="4"/>
      <c r="BF2262" s="4"/>
      <c r="BG2262" s="4"/>
      <c r="BH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V2262" s="4"/>
      <c r="BW2262" s="4"/>
      <c r="BX2262" s="4"/>
      <c r="BY2262" s="4"/>
      <c r="BZ2262" s="4"/>
      <c r="CA2262" s="4"/>
      <c r="CB2262" s="4"/>
      <c r="CC2262" s="4"/>
      <c r="CD2262" s="4"/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/>
      <c r="GH2262" s="4"/>
      <c r="GI2262" s="4"/>
      <c r="GJ2262" s="4"/>
      <c r="GK2262" s="4"/>
      <c r="GL2262" s="4"/>
      <c r="GM2262" s="4"/>
      <c r="GN2262" s="4"/>
      <c r="GO2262" s="4"/>
      <c r="GP2262" s="4"/>
      <c r="GQ2262" s="4"/>
      <c r="GR2262" s="4"/>
      <c r="GS2262" s="4"/>
      <c r="GT2262" s="4"/>
      <c r="GU2262" s="4"/>
      <c r="GV2262" s="4"/>
      <c r="GW2262" s="4"/>
      <c r="GX2262" s="4"/>
      <c r="GY2262" s="4"/>
      <c r="GZ2262" s="4"/>
      <c r="HA2262" s="4"/>
      <c r="HB2262" s="4"/>
      <c r="HC2262" s="4"/>
      <c r="HD2262" s="4"/>
      <c r="HE2262" s="4"/>
      <c r="HF2262" s="4"/>
      <c r="HG2262" s="4"/>
      <c r="HH2262" s="4"/>
      <c r="HI2262" s="4"/>
      <c r="HJ2262" s="4"/>
      <c r="HK2262" s="4"/>
      <c r="HL2262" s="4"/>
      <c r="HM2262" s="4"/>
    </row>
    <row r="2263" spans="1:221" ht="20" customHeight="1">
      <c r="A2263" s="3"/>
      <c r="B2263" s="2"/>
      <c r="C2263" s="3"/>
      <c r="D2263" s="3"/>
      <c r="E2263" s="3"/>
      <c r="F2263" s="3"/>
      <c r="G2263" s="3"/>
      <c r="H2263" s="4"/>
      <c r="I2263" s="4"/>
      <c r="J2263" s="114"/>
      <c r="K2263" s="20"/>
      <c r="L2263" s="5"/>
      <c r="M2263" s="5"/>
      <c r="N2263" s="5"/>
      <c r="O2263" s="5"/>
      <c r="P2263" s="5"/>
      <c r="Q2263" s="5"/>
      <c r="R2263" s="5"/>
      <c r="S2263" s="6"/>
      <c r="T2263" s="6"/>
      <c r="U2263" s="6"/>
      <c r="V2263" s="6"/>
      <c r="W2263" s="6"/>
      <c r="X2263" s="6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4"/>
      <c r="BB2263" s="4"/>
      <c r="BC2263" s="4"/>
      <c r="BD2263" s="4"/>
      <c r="BE2263" s="4"/>
      <c r="BF2263" s="4"/>
      <c r="BG2263" s="4"/>
      <c r="BH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V2263" s="4"/>
      <c r="BW2263" s="4"/>
      <c r="BX2263" s="4"/>
      <c r="BY2263" s="4"/>
      <c r="BZ2263" s="4"/>
      <c r="CA2263" s="4"/>
      <c r="CB2263" s="4"/>
      <c r="CC2263" s="4"/>
      <c r="CD2263" s="4"/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/>
      <c r="GH2263" s="4"/>
      <c r="GI2263" s="4"/>
      <c r="GJ2263" s="4"/>
      <c r="GK2263" s="4"/>
      <c r="GL2263" s="4"/>
      <c r="GM2263" s="4"/>
      <c r="GN2263" s="4"/>
      <c r="GO2263" s="4"/>
      <c r="GP2263" s="4"/>
      <c r="GQ2263" s="4"/>
      <c r="GR2263" s="4"/>
      <c r="GS2263" s="4"/>
      <c r="GT2263" s="4"/>
      <c r="GU2263" s="4"/>
      <c r="GV2263" s="4"/>
      <c r="GW2263" s="4"/>
      <c r="GX2263" s="4"/>
      <c r="GY2263" s="4"/>
      <c r="GZ2263" s="4"/>
      <c r="HA2263" s="4"/>
      <c r="HB2263" s="4"/>
      <c r="HC2263" s="4"/>
      <c r="HD2263" s="4"/>
      <c r="HE2263" s="4"/>
      <c r="HF2263" s="4"/>
      <c r="HG2263" s="4"/>
      <c r="HH2263" s="4"/>
      <c r="HI2263" s="4"/>
      <c r="HJ2263" s="4"/>
      <c r="HK2263" s="4"/>
      <c r="HL2263" s="4"/>
      <c r="HM2263" s="4"/>
    </row>
    <row r="2264" spans="1:221" ht="20" customHeight="1">
      <c r="A2264" s="3"/>
      <c r="B2264" s="2"/>
      <c r="C2264" s="3"/>
      <c r="D2264" s="3"/>
      <c r="E2264" s="3"/>
      <c r="F2264" s="3"/>
      <c r="G2264" s="3"/>
      <c r="H2264" s="4"/>
      <c r="I2264" s="4"/>
      <c r="J2264" s="114"/>
      <c r="K2264" s="20"/>
      <c r="L2264" s="5"/>
      <c r="M2264" s="5"/>
      <c r="N2264" s="5"/>
      <c r="O2264" s="5"/>
      <c r="P2264" s="5"/>
      <c r="Q2264" s="5"/>
      <c r="R2264" s="5"/>
      <c r="S2264" s="6"/>
      <c r="T2264" s="6"/>
      <c r="U2264" s="6"/>
      <c r="V2264" s="6"/>
      <c r="W2264" s="6"/>
      <c r="X2264" s="6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4"/>
      <c r="BB2264" s="4"/>
      <c r="BC2264" s="4"/>
      <c r="BD2264" s="4"/>
      <c r="BE2264" s="4"/>
      <c r="BF2264" s="4"/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V2264" s="4"/>
      <c r="BW2264" s="4"/>
      <c r="BX2264" s="4"/>
      <c r="BY2264" s="4"/>
      <c r="BZ2264" s="4"/>
      <c r="CA2264" s="4"/>
      <c r="CB2264" s="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/>
      <c r="GH2264" s="4"/>
      <c r="GI2264" s="4"/>
      <c r="GJ2264" s="4"/>
      <c r="GK2264" s="4"/>
      <c r="GL2264" s="4"/>
      <c r="GM2264" s="4"/>
      <c r="GN2264" s="4"/>
      <c r="GO2264" s="4"/>
      <c r="GP2264" s="4"/>
      <c r="GQ2264" s="4"/>
      <c r="GR2264" s="4"/>
      <c r="GS2264" s="4"/>
      <c r="GT2264" s="4"/>
      <c r="GU2264" s="4"/>
      <c r="GV2264" s="4"/>
      <c r="GW2264" s="4"/>
      <c r="GX2264" s="4"/>
      <c r="GY2264" s="4"/>
      <c r="GZ2264" s="4"/>
      <c r="HA2264" s="4"/>
      <c r="HB2264" s="4"/>
      <c r="HC2264" s="4"/>
      <c r="HD2264" s="4"/>
      <c r="HE2264" s="4"/>
      <c r="HF2264" s="4"/>
      <c r="HG2264" s="4"/>
      <c r="HH2264" s="4"/>
      <c r="HI2264" s="4"/>
      <c r="HJ2264" s="4"/>
      <c r="HK2264" s="4"/>
      <c r="HL2264" s="4"/>
      <c r="HM2264" s="4"/>
    </row>
    <row r="2265" spans="1:221" ht="20" customHeight="1">
      <c r="A2265" s="3"/>
      <c r="B2265" s="2"/>
      <c r="C2265" s="3"/>
      <c r="D2265" s="3"/>
      <c r="E2265" s="3"/>
      <c r="F2265" s="3"/>
      <c r="G2265" s="3"/>
      <c r="H2265" s="4"/>
      <c r="I2265" s="4"/>
      <c r="J2265" s="114"/>
      <c r="K2265" s="20"/>
      <c r="L2265" s="5"/>
      <c r="M2265" s="5"/>
      <c r="N2265" s="5"/>
      <c r="O2265" s="5"/>
      <c r="P2265" s="5"/>
      <c r="Q2265" s="5"/>
      <c r="R2265" s="5"/>
      <c r="S2265" s="6"/>
      <c r="T2265" s="6"/>
      <c r="U2265" s="6"/>
      <c r="V2265" s="6"/>
      <c r="W2265" s="6"/>
      <c r="X2265" s="6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4"/>
      <c r="BB2265" s="4"/>
      <c r="BC2265" s="4"/>
      <c r="BD2265" s="4"/>
      <c r="BE2265" s="4"/>
      <c r="BF2265" s="4"/>
      <c r="BG2265" s="4"/>
      <c r="BH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V2265" s="4"/>
      <c r="BW2265" s="4"/>
      <c r="BX2265" s="4"/>
      <c r="BY2265" s="4"/>
      <c r="BZ2265" s="4"/>
      <c r="CA2265" s="4"/>
      <c r="CB2265" s="4"/>
      <c r="CC2265" s="4"/>
      <c r="CD2265" s="4"/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/>
      <c r="GH2265" s="4"/>
      <c r="GI2265" s="4"/>
      <c r="GJ2265" s="4"/>
      <c r="GK2265" s="4"/>
      <c r="GL2265" s="4"/>
      <c r="GM2265" s="4"/>
      <c r="GN2265" s="4"/>
      <c r="GO2265" s="4"/>
      <c r="GP2265" s="4"/>
      <c r="GQ2265" s="4"/>
      <c r="GR2265" s="4"/>
      <c r="GS2265" s="4"/>
      <c r="GT2265" s="4"/>
      <c r="GU2265" s="4"/>
      <c r="GV2265" s="4"/>
      <c r="GW2265" s="4"/>
      <c r="GX2265" s="4"/>
      <c r="GY2265" s="4"/>
      <c r="GZ2265" s="4"/>
      <c r="HA2265" s="4"/>
      <c r="HB2265" s="4"/>
      <c r="HC2265" s="4"/>
      <c r="HD2265" s="4"/>
      <c r="HE2265" s="4"/>
      <c r="HF2265" s="4"/>
      <c r="HG2265" s="4"/>
      <c r="HH2265" s="4"/>
      <c r="HI2265" s="4"/>
      <c r="HJ2265" s="4"/>
      <c r="HK2265" s="4"/>
      <c r="HL2265" s="4"/>
      <c r="HM2265" s="4"/>
    </row>
    <row r="2266" spans="1:221" ht="20" customHeight="1">
      <c r="A2266" s="3"/>
      <c r="B2266" s="2"/>
      <c r="C2266" s="3"/>
      <c r="D2266" s="3"/>
      <c r="E2266" s="3"/>
      <c r="F2266" s="3"/>
      <c r="G2266" s="3"/>
      <c r="H2266" s="4"/>
      <c r="I2266" s="4"/>
      <c r="J2266" s="114"/>
      <c r="K2266" s="20"/>
      <c r="L2266" s="5"/>
      <c r="M2266" s="5"/>
      <c r="N2266" s="5"/>
      <c r="O2266" s="5"/>
      <c r="P2266" s="5"/>
      <c r="Q2266" s="5"/>
      <c r="R2266" s="5"/>
      <c r="S2266" s="6"/>
      <c r="T2266" s="6"/>
      <c r="U2266" s="6"/>
      <c r="V2266" s="6"/>
      <c r="W2266" s="6"/>
      <c r="X2266" s="6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  <c r="BC2266" s="4"/>
      <c r="BD2266" s="4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V2266" s="4"/>
      <c r="BW2266" s="4"/>
      <c r="BX2266" s="4"/>
      <c r="BY2266" s="4"/>
      <c r="BZ2266" s="4"/>
      <c r="CA2266" s="4"/>
      <c r="CB2266" s="4"/>
      <c r="CC2266" s="4"/>
      <c r="CD2266" s="4"/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/>
      <c r="GH2266" s="4"/>
      <c r="GI2266" s="4"/>
      <c r="GJ2266" s="4"/>
      <c r="GK2266" s="4"/>
      <c r="GL2266" s="4"/>
      <c r="GM2266" s="4"/>
      <c r="GN2266" s="4"/>
      <c r="GO2266" s="4"/>
      <c r="GP2266" s="4"/>
      <c r="GQ2266" s="4"/>
      <c r="GR2266" s="4"/>
      <c r="GS2266" s="4"/>
      <c r="GT2266" s="4"/>
      <c r="GU2266" s="4"/>
      <c r="GV2266" s="4"/>
      <c r="GW2266" s="4"/>
      <c r="GX2266" s="4"/>
      <c r="GY2266" s="4"/>
      <c r="GZ2266" s="4"/>
      <c r="HA2266" s="4"/>
      <c r="HB2266" s="4"/>
      <c r="HC2266" s="4"/>
      <c r="HD2266" s="4"/>
      <c r="HE2266" s="4"/>
      <c r="HF2266" s="4"/>
      <c r="HG2266" s="4"/>
      <c r="HH2266" s="4"/>
      <c r="HI2266" s="4"/>
      <c r="HJ2266" s="4"/>
      <c r="HK2266" s="4"/>
      <c r="HL2266" s="4"/>
      <c r="HM2266" s="4"/>
    </row>
    <row r="2267" spans="1:221" ht="20" customHeight="1">
      <c r="A2267" s="3"/>
      <c r="B2267" s="2"/>
      <c r="C2267" s="3"/>
      <c r="D2267" s="3"/>
      <c r="E2267" s="3"/>
      <c r="F2267" s="3"/>
      <c r="G2267" s="3"/>
      <c r="H2267" s="4"/>
      <c r="I2267" s="4"/>
      <c r="J2267" s="114"/>
      <c r="K2267" s="20"/>
      <c r="L2267" s="5"/>
      <c r="M2267" s="5"/>
      <c r="N2267" s="5"/>
      <c r="O2267" s="5"/>
      <c r="P2267" s="5"/>
      <c r="Q2267" s="5"/>
      <c r="R2267" s="5"/>
      <c r="S2267" s="6"/>
      <c r="T2267" s="6"/>
      <c r="U2267" s="6"/>
      <c r="V2267" s="6"/>
      <c r="W2267" s="6"/>
      <c r="X2267" s="6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  <c r="BC2267" s="4"/>
      <c r="BD2267" s="4"/>
      <c r="BE2267" s="4"/>
      <c r="BF2267" s="4"/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V2267" s="4"/>
      <c r="BW2267" s="4"/>
      <c r="BX2267" s="4"/>
      <c r="BY2267" s="4"/>
      <c r="BZ2267" s="4"/>
      <c r="CA2267" s="4"/>
      <c r="CB2267" s="4"/>
      <c r="CC2267" s="4"/>
      <c r="CD2267" s="4"/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/>
      <c r="GG2267" s="4"/>
      <c r="GH2267" s="4"/>
      <c r="GI2267" s="4"/>
      <c r="GJ2267" s="4"/>
      <c r="GK2267" s="4"/>
      <c r="GL2267" s="4"/>
      <c r="GM2267" s="4"/>
      <c r="GN2267" s="4"/>
      <c r="GO2267" s="4"/>
      <c r="GP2267" s="4"/>
      <c r="GQ2267" s="4"/>
      <c r="GR2267" s="4"/>
      <c r="GS2267" s="4"/>
      <c r="GT2267" s="4"/>
      <c r="GU2267" s="4"/>
      <c r="GV2267" s="4"/>
      <c r="GW2267" s="4"/>
      <c r="GX2267" s="4"/>
      <c r="GY2267" s="4"/>
      <c r="GZ2267" s="4"/>
      <c r="HA2267" s="4"/>
      <c r="HB2267" s="4"/>
      <c r="HC2267" s="4"/>
      <c r="HD2267" s="4"/>
      <c r="HE2267" s="4"/>
      <c r="HF2267" s="4"/>
      <c r="HG2267" s="4"/>
      <c r="HH2267" s="4"/>
      <c r="HI2267" s="4"/>
      <c r="HJ2267" s="4"/>
      <c r="HK2267" s="4"/>
      <c r="HL2267" s="4"/>
      <c r="HM2267" s="4"/>
    </row>
    <row r="2268" spans="1:221" ht="20" customHeight="1">
      <c r="A2268" s="3"/>
      <c r="B2268" s="2"/>
      <c r="C2268" s="3"/>
      <c r="D2268" s="3"/>
      <c r="E2268" s="3"/>
      <c r="F2268" s="3"/>
      <c r="G2268" s="3"/>
      <c r="H2268" s="4"/>
      <c r="I2268" s="4"/>
      <c r="J2268" s="114"/>
      <c r="K2268" s="20"/>
      <c r="L2268" s="5"/>
      <c r="M2268" s="5"/>
      <c r="N2268" s="5"/>
      <c r="O2268" s="5"/>
      <c r="P2268" s="5"/>
      <c r="Q2268" s="5"/>
      <c r="R2268" s="5"/>
      <c r="S2268" s="6"/>
      <c r="T2268" s="6"/>
      <c r="U2268" s="6"/>
      <c r="V2268" s="6"/>
      <c r="W2268" s="6"/>
      <c r="X2268" s="6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  <c r="BC2268" s="4"/>
      <c r="BD2268" s="4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V2268" s="4"/>
      <c r="BW2268" s="4"/>
      <c r="BX2268" s="4"/>
      <c r="BY2268" s="4"/>
      <c r="BZ2268" s="4"/>
      <c r="CA2268" s="4"/>
      <c r="CB2268" s="4"/>
      <c r="CC2268" s="4"/>
      <c r="CD2268" s="4"/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/>
      <c r="GG2268" s="4"/>
      <c r="GH2268" s="4"/>
      <c r="GI2268" s="4"/>
      <c r="GJ2268" s="4"/>
      <c r="GK2268" s="4"/>
      <c r="GL2268" s="4"/>
      <c r="GM2268" s="4"/>
      <c r="GN2268" s="4"/>
      <c r="GO2268" s="4"/>
      <c r="GP2268" s="4"/>
      <c r="GQ2268" s="4"/>
      <c r="GR2268" s="4"/>
      <c r="GS2268" s="4"/>
      <c r="GT2268" s="4"/>
      <c r="GU2268" s="4"/>
      <c r="GV2268" s="4"/>
      <c r="GW2268" s="4"/>
      <c r="GX2268" s="4"/>
      <c r="GY2268" s="4"/>
      <c r="GZ2268" s="4"/>
      <c r="HA2268" s="4"/>
      <c r="HB2268" s="4"/>
      <c r="HC2268" s="4"/>
      <c r="HD2268" s="4"/>
      <c r="HE2268" s="4"/>
      <c r="HF2268" s="4"/>
      <c r="HG2268" s="4"/>
      <c r="HH2268" s="4"/>
      <c r="HI2268" s="4"/>
      <c r="HJ2268" s="4"/>
      <c r="HK2268" s="4"/>
      <c r="HL2268" s="4"/>
      <c r="HM2268" s="4"/>
    </row>
    <row r="2269" spans="1:221" ht="20" customHeight="1">
      <c r="A2269" s="3"/>
      <c r="B2269" s="2"/>
      <c r="C2269" s="3"/>
      <c r="D2269" s="3"/>
      <c r="E2269" s="3"/>
      <c r="F2269" s="3"/>
      <c r="G2269" s="3"/>
      <c r="H2269" s="4"/>
      <c r="I2269" s="4"/>
      <c r="J2269" s="114"/>
      <c r="K2269" s="20"/>
      <c r="L2269" s="5"/>
      <c r="M2269" s="5"/>
      <c r="N2269" s="5"/>
      <c r="O2269" s="5"/>
      <c r="P2269" s="5"/>
      <c r="Q2269" s="5"/>
      <c r="R2269" s="5"/>
      <c r="S2269" s="6"/>
      <c r="T2269" s="6"/>
      <c r="U2269" s="6"/>
      <c r="V2269" s="6"/>
      <c r="W2269" s="6"/>
      <c r="X2269" s="6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  <c r="BC2269" s="4"/>
      <c r="BD2269" s="4"/>
      <c r="BE2269" s="4"/>
      <c r="BF2269" s="4"/>
      <c r="BG2269" s="4"/>
      <c r="BH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V2269" s="4"/>
      <c r="BW2269" s="4"/>
      <c r="BX2269" s="4"/>
      <c r="BY2269" s="4"/>
      <c r="BZ2269" s="4"/>
      <c r="CA2269" s="4"/>
      <c r="CB2269" s="4"/>
      <c r="CC2269" s="4"/>
      <c r="CD2269" s="4"/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/>
      <c r="FW2269" s="4"/>
      <c r="FX2269" s="4"/>
      <c r="FY2269" s="4"/>
      <c r="FZ2269" s="4"/>
      <c r="GA2269" s="4"/>
      <c r="GB2269" s="4"/>
      <c r="GC2269" s="4"/>
      <c r="GD2269" s="4"/>
      <c r="GE2269" s="4"/>
      <c r="GF2269" s="4"/>
      <c r="GG2269" s="4"/>
      <c r="GH2269" s="4"/>
      <c r="GI2269" s="4"/>
      <c r="GJ2269" s="4"/>
      <c r="GK2269" s="4"/>
      <c r="GL2269" s="4"/>
      <c r="GM2269" s="4"/>
      <c r="GN2269" s="4"/>
      <c r="GO2269" s="4"/>
      <c r="GP2269" s="4"/>
      <c r="GQ2269" s="4"/>
      <c r="GR2269" s="4"/>
      <c r="GS2269" s="4"/>
      <c r="GT2269" s="4"/>
      <c r="GU2269" s="4"/>
      <c r="GV2269" s="4"/>
      <c r="GW2269" s="4"/>
      <c r="GX2269" s="4"/>
      <c r="GY2269" s="4"/>
      <c r="GZ2269" s="4"/>
      <c r="HA2269" s="4"/>
      <c r="HB2269" s="4"/>
      <c r="HC2269" s="4"/>
      <c r="HD2269" s="4"/>
      <c r="HE2269" s="4"/>
      <c r="HF2269" s="4"/>
      <c r="HG2269" s="4"/>
      <c r="HH2269" s="4"/>
      <c r="HI2269" s="4"/>
      <c r="HJ2269" s="4"/>
      <c r="HK2269" s="4"/>
      <c r="HL2269" s="4"/>
      <c r="HM2269" s="4"/>
    </row>
    <row r="2270" spans="1:221" ht="20" customHeight="1">
      <c r="A2270" s="3"/>
      <c r="B2270" s="2"/>
      <c r="C2270" s="3"/>
      <c r="D2270" s="3"/>
      <c r="E2270" s="3"/>
      <c r="F2270" s="3"/>
      <c r="G2270" s="3"/>
      <c r="H2270" s="4"/>
      <c r="I2270" s="4"/>
      <c r="J2270" s="114"/>
      <c r="K2270" s="20"/>
      <c r="L2270" s="5"/>
      <c r="M2270" s="5"/>
      <c r="N2270" s="5"/>
      <c r="O2270" s="5"/>
      <c r="P2270" s="5"/>
      <c r="Q2270" s="5"/>
      <c r="R2270" s="5"/>
      <c r="S2270" s="6"/>
      <c r="T2270" s="6"/>
      <c r="U2270" s="6"/>
      <c r="V2270" s="6"/>
      <c r="W2270" s="6"/>
      <c r="X2270" s="6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4"/>
      <c r="BB2270" s="4"/>
      <c r="BC2270" s="4"/>
      <c r="BD2270" s="4"/>
      <c r="BE2270" s="4"/>
      <c r="BF2270" s="4"/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V2270" s="4"/>
      <c r="BW2270" s="4"/>
      <c r="BX2270" s="4"/>
      <c r="BY2270" s="4"/>
      <c r="BZ2270" s="4"/>
      <c r="CA2270" s="4"/>
      <c r="CB2270" s="4"/>
      <c r="CC2270" s="4"/>
      <c r="CD2270" s="4"/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  <c r="FX2270" s="4"/>
      <c r="FY2270" s="4"/>
      <c r="FZ2270" s="4"/>
      <c r="GA2270" s="4"/>
      <c r="GB2270" s="4"/>
      <c r="GC2270" s="4"/>
      <c r="GD2270" s="4"/>
      <c r="GE2270" s="4"/>
      <c r="GF2270" s="4"/>
      <c r="GG2270" s="4"/>
      <c r="GH2270" s="4"/>
      <c r="GI2270" s="4"/>
      <c r="GJ2270" s="4"/>
      <c r="GK2270" s="4"/>
      <c r="GL2270" s="4"/>
      <c r="GM2270" s="4"/>
      <c r="GN2270" s="4"/>
      <c r="GO2270" s="4"/>
      <c r="GP2270" s="4"/>
      <c r="GQ2270" s="4"/>
      <c r="GR2270" s="4"/>
      <c r="GS2270" s="4"/>
      <c r="GT2270" s="4"/>
      <c r="GU2270" s="4"/>
      <c r="GV2270" s="4"/>
      <c r="GW2270" s="4"/>
      <c r="GX2270" s="4"/>
      <c r="GY2270" s="4"/>
      <c r="GZ2270" s="4"/>
      <c r="HA2270" s="4"/>
      <c r="HB2270" s="4"/>
      <c r="HC2270" s="4"/>
      <c r="HD2270" s="4"/>
      <c r="HE2270" s="4"/>
      <c r="HF2270" s="4"/>
      <c r="HG2270" s="4"/>
      <c r="HH2270" s="4"/>
      <c r="HI2270" s="4"/>
      <c r="HJ2270" s="4"/>
      <c r="HK2270" s="4"/>
      <c r="HL2270" s="4"/>
      <c r="HM2270" s="4"/>
    </row>
    <row r="2271" spans="1:221" ht="20" customHeight="1">
      <c r="A2271" s="3"/>
      <c r="B2271" s="2"/>
      <c r="C2271" s="3"/>
      <c r="D2271" s="3"/>
      <c r="E2271" s="3"/>
      <c r="F2271" s="3"/>
      <c r="G2271" s="3"/>
      <c r="H2271" s="4"/>
      <c r="I2271" s="4"/>
      <c r="J2271" s="114"/>
      <c r="K2271" s="20"/>
      <c r="L2271" s="5"/>
      <c r="M2271" s="5"/>
      <c r="N2271" s="5"/>
      <c r="O2271" s="5"/>
      <c r="P2271" s="5"/>
      <c r="Q2271" s="5"/>
      <c r="R2271" s="5"/>
      <c r="S2271" s="6"/>
      <c r="T2271" s="6"/>
      <c r="U2271" s="6"/>
      <c r="V2271" s="6"/>
      <c r="W2271" s="6"/>
      <c r="X2271" s="6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4"/>
      <c r="BB2271" s="4"/>
      <c r="BC2271" s="4"/>
      <c r="BD2271" s="4"/>
      <c r="BE2271" s="4"/>
      <c r="BF2271" s="4"/>
      <c r="BG2271" s="4"/>
      <c r="BH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V2271" s="4"/>
      <c r="BW2271" s="4"/>
      <c r="BX2271" s="4"/>
      <c r="BY2271" s="4"/>
      <c r="BZ2271" s="4"/>
      <c r="CA2271" s="4"/>
      <c r="CB2271" s="4"/>
      <c r="CC2271" s="4"/>
      <c r="CD2271" s="4"/>
      <c r="CE2271" s="4"/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/>
      <c r="GE2271" s="4"/>
      <c r="GF2271" s="4"/>
      <c r="GG2271" s="4"/>
      <c r="GH2271" s="4"/>
      <c r="GI2271" s="4"/>
      <c r="GJ2271" s="4"/>
      <c r="GK2271" s="4"/>
      <c r="GL2271" s="4"/>
      <c r="GM2271" s="4"/>
      <c r="GN2271" s="4"/>
      <c r="GO2271" s="4"/>
      <c r="GP2271" s="4"/>
      <c r="GQ2271" s="4"/>
      <c r="GR2271" s="4"/>
      <c r="GS2271" s="4"/>
      <c r="GT2271" s="4"/>
      <c r="GU2271" s="4"/>
      <c r="GV2271" s="4"/>
      <c r="GW2271" s="4"/>
      <c r="GX2271" s="4"/>
      <c r="GY2271" s="4"/>
      <c r="GZ2271" s="4"/>
      <c r="HA2271" s="4"/>
      <c r="HB2271" s="4"/>
      <c r="HC2271" s="4"/>
      <c r="HD2271" s="4"/>
      <c r="HE2271" s="4"/>
      <c r="HF2271" s="4"/>
      <c r="HG2271" s="4"/>
      <c r="HH2271" s="4"/>
      <c r="HI2271" s="4"/>
      <c r="HJ2271" s="4"/>
      <c r="HK2271" s="4"/>
      <c r="HL2271" s="4"/>
      <c r="HM2271" s="4"/>
    </row>
    <row r="2272" spans="1:221" ht="20" customHeight="1">
      <c r="A2272" s="3"/>
      <c r="B2272" s="2"/>
      <c r="C2272" s="3"/>
      <c r="D2272" s="3"/>
      <c r="E2272" s="3"/>
      <c r="F2272" s="3"/>
      <c r="G2272" s="3"/>
      <c r="H2272" s="4"/>
      <c r="I2272" s="4"/>
      <c r="J2272" s="114"/>
      <c r="K2272" s="20"/>
      <c r="L2272" s="5"/>
      <c r="M2272" s="5"/>
      <c r="N2272" s="5"/>
      <c r="O2272" s="5"/>
      <c r="P2272" s="5"/>
      <c r="Q2272" s="5"/>
      <c r="R2272" s="5"/>
      <c r="S2272" s="6"/>
      <c r="T2272" s="6"/>
      <c r="U2272" s="6"/>
      <c r="V2272" s="6"/>
      <c r="W2272" s="6"/>
      <c r="X2272" s="6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4"/>
      <c r="BB2272" s="4"/>
      <c r="BC2272" s="4"/>
      <c r="BD2272" s="4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V2272" s="4"/>
      <c r="BW2272" s="4"/>
      <c r="BX2272" s="4"/>
      <c r="BY2272" s="4"/>
      <c r="BZ2272" s="4"/>
      <c r="CA2272" s="4"/>
      <c r="CB2272" s="4"/>
      <c r="CC2272" s="4"/>
      <c r="CD2272" s="4"/>
      <c r="CE2272" s="4"/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/>
      <c r="GE2272" s="4"/>
      <c r="GF2272" s="4"/>
      <c r="GG2272" s="4"/>
      <c r="GH2272" s="4"/>
      <c r="GI2272" s="4"/>
      <c r="GJ2272" s="4"/>
      <c r="GK2272" s="4"/>
      <c r="GL2272" s="4"/>
      <c r="GM2272" s="4"/>
      <c r="GN2272" s="4"/>
      <c r="GO2272" s="4"/>
      <c r="GP2272" s="4"/>
      <c r="GQ2272" s="4"/>
      <c r="GR2272" s="4"/>
      <c r="GS2272" s="4"/>
      <c r="GT2272" s="4"/>
      <c r="GU2272" s="4"/>
      <c r="GV2272" s="4"/>
      <c r="GW2272" s="4"/>
      <c r="GX2272" s="4"/>
      <c r="GY2272" s="4"/>
      <c r="GZ2272" s="4"/>
      <c r="HA2272" s="4"/>
      <c r="HB2272" s="4"/>
      <c r="HC2272" s="4"/>
      <c r="HD2272" s="4"/>
      <c r="HE2272" s="4"/>
      <c r="HF2272" s="4"/>
      <c r="HG2272" s="4"/>
      <c r="HH2272" s="4"/>
      <c r="HI2272" s="4"/>
      <c r="HJ2272" s="4"/>
      <c r="HK2272" s="4"/>
      <c r="HL2272" s="4"/>
      <c r="HM2272" s="4"/>
    </row>
    <row r="2273" spans="1:221" ht="20" customHeight="1">
      <c r="A2273" s="3"/>
      <c r="B2273" s="2"/>
      <c r="C2273" s="3"/>
      <c r="D2273" s="3"/>
      <c r="E2273" s="3"/>
      <c r="F2273" s="3"/>
      <c r="G2273" s="3"/>
      <c r="H2273" s="4"/>
      <c r="I2273" s="4"/>
      <c r="J2273" s="114"/>
      <c r="K2273" s="20"/>
      <c r="L2273" s="5"/>
      <c r="M2273" s="5"/>
      <c r="N2273" s="5"/>
      <c r="O2273" s="5"/>
      <c r="P2273" s="5"/>
      <c r="Q2273" s="5"/>
      <c r="R2273" s="5"/>
      <c r="S2273" s="6"/>
      <c r="T2273" s="6"/>
      <c r="U2273" s="6"/>
      <c r="V2273" s="6"/>
      <c r="W2273" s="6"/>
      <c r="X2273" s="6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  <c r="BC2273" s="4"/>
      <c r="BD2273" s="4"/>
      <c r="BE2273" s="4"/>
      <c r="BF2273" s="4"/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V2273" s="4"/>
      <c r="BW2273" s="4"/>
      <c r="BX2273" s="4"/>
      <c r="BY2273" s="4"/>
      <c r="BZ2273" s="4"/>
      <c r="CA2273" s="4"/>
      <c r="CB2273" s="4"/>
      <c r="CC2273" s="4"/>
      <c r="CD2273" s="4"/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/>
      <c r="GE2273" s="4"/>
      <c r="GF2273" s="4"/>
      <c r="GG2273" s="4"/>
      <c r="GH2273" s="4"/>
      <c r="GI2273" s="4"/>
      <c r="GJ2273" s="4"/>
      <c r="GK2273" s="4"/>
      <c r="GL2273" s="4"/>
      <c r="GM2273" s="4"/>
      <c r="GN2273" s="4"/>
      <c r="GO2273" s="4"/>
      <c r="GP2273" s="4"/>
      <c r="GQ2273" s="4"/>
      <c r="GR2273" s="4"/>
      <c r="GS2273" s="4"/>
      <c r="GT2273" s="4"/>
      <c r="GU2273" s="4"/>
      <c r="GV2273" s="4"/>
      <c r="GW2273" s="4"/>
      <c r="GX2273" s="4"/>
      <c r="GY2273" s="4"/>
      <c r="GZ2273" s="4"/>
      <c r="HA2273" s="4"/>
      <c r="HB2273" s="4"/>
      <c r="HC2273" s="4"/>
      <c r="HD2273" s="4"/>
      <c r="HE2273" s="4"/>
      <c r="HF2273" s="4"/>
      <c r="HG2273" s="4"/>
      <c r="HH2273" s="4"/>
      <c r="HI2273" s="4"/>
      <c r="HJ2273" s="4"/>
      <c r="HK2273" s="4"/>
      <c r="HL2273" s="4"/>
      <c r="HM2273" s="4"/>
    </row>
    <row r="2274" spans="1:221" ht="20" customHeight="1">
      <c r="A2274" s="3"/>
      <c r="B2274" s="2"/>
      <c r="C2274" s="3"/>
      <c r="D2274" s="3"/>
      <c r="E2274" s="3"/>
      <c r="F2274" s="3"/>
      <c r="G2274" s="3"/>
      <c r="H2274" s="4"/>
      <c r="I2274" s="4"/>
      <c r="J2274" s="114"/>
      <c r="K2274" s="20"/>
      <c r="L2274" s="5"/>
      <c r="M2274" s="5"/>
      <c r="N2274" s="5"/>
      <c r="O2274" s="5"/>
      <c r="P2274" s="5"/>
      <c r="Q2274" s="5"/>
      <c r="R2274" s="5"/>
      <c r="S2274" s="6"/>
      <c r="T2274" s="6"/>
      <c r="U2274" s="6"/>
      <c r="V2274" s="6"/>
      <c r="W2274" s="6"/>
      <c r="X2274" s="6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  <c r="BC2274" s="4"/>
      <c r="BD2274" s="4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  <c r="CB2274" s="4"/>
      <c r="CC2274" s="4"/>
      <c r="CD2274" s="4"/>
      <c r="CE2274" s="4"/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/>
      <c r="GE2274" s="4"/>
      <c r="GF2274" s="4"/>
      <c r="GG2274" s="4"/>
      <c r="GH2274" s="4"/>
      <c r="GI2274" s="4"/>
      <c r="GJ2274" s="4"/>
      <c r="GK2274" s="4"/>
      <c r="GL2274" s="4"/>
      <c r="GM2274" s="4"/>
      <c r="GN2274" s="4"/>
      <c r="GO2274" s="4"/>
      <c r="GP2274" s="4"/>
      <c r="GQ2274" s="4"/>
      <c r="GR2274" s="4"/>
      <c r="GS2274" s="4"/>
      <c r="GT2274" s="4"/>
      <c r="GU2274" s="4"/>
      <c r="GV2274" s="4"/>
      <c r="GW2274" s="4"/>
      <c r="GX2274" s="4"/>
      <c r="GY2274" s="4"/>
      <c r="GZ2274" s="4"/>
      <c r="HA2274" s="4"/>
      <c r="HB2274" s="4"/>
      <c r="HC2274" s="4"/>
      <c r="HD2274" s="4"/>
      <c r="HE2274" s="4"/>
      <c r="HF2274" s="4"/>
      <c r="HG2274" s="4"/>
      <c r="HH2274" s="4"/>
      <c r="HI2274" s="4"/>
      <c r="HJ2274" s="4"/>
      <c r="HK2274" s="4"/>
      <c r="HL2274" s="4"/>
      <c r="HM2274" s="4"/>
    </row>
    <row r="2275" spans="1:221" ht="20" customHeight="1">
      <c r="A2275" s="3"/>
      <c r="B2275" s="2"/>
      <c r="C2275" s="3"/>
      <c r="D2275" s="3"/>
      <c r="E2275" s="3"/>
      <c r="F2275" s="3"/>
      <c r="G2275" s="3"/>
      <c r="H2275" s="4"/>
      <c r="I2275" s="4"/>
      <c r="J2275" s="114"/>
      <c r="K2275" s="20"/>
      <c r="L2275" s="5"/>
      <c r="M2275" s="5"/>
      <c r="N2275" s="5"/>
      <c r="O2275" s="5"/>
      <c r="P2275" s="5"/>
      <c r="Q2275" s="5"/>
      <c r="R2275" s="5"/>
      <c r="S2275" s="6"/>
      <c r="T2275" s="6"/>
      <c r="U2275" s="6"/>
      <c r="V2275" s="6"/>
      <c r="W2275" s="6"/>
      <c r="X2275" s="6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  <c r="BC2275" s="4"/>
      <c r="BD2275" s="4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  <c r="CB2275" s="4"/>
      <c r="CC2275" s="4"/>
      <c r="CD2275" s="4"/>
      <c r="CE2275" s="4"/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/>
      <c r="GE2275" s="4"/>
      <c r="GF2275" s="4"/>
      <c r="GG2275" s="4"/>
      <c r="GH2275" s="4"/>
      <c r="GI2275" s="4"/>
      <c r="GJ2275" s="4"/>
      <c r="GK2275" s="4"/>
      <c r="GL2275" s="4"/>
      <c r="GM2275" s="4"/>
      <c r="GN2275" s="4"/>
      <c r="GO2275" s="4"/>
      <c r="GP2275" s="4"/>
      <c r="GQ2275" s="4"/>
      <c r="GR2275" s="4"/>
      <c r="GS2275" s="4"/>
      <c r="GT2275" s="4"/>
      <c r="GU2275" s="4"/>
      <c r="GV2275" s="4"/>
      <c r="GW2275" s="4"/>
      <c r="GX2275" s="4"/>
      <c r="GY2275" s="4"/>
      <c r="GZ2275" s="4"/>
      <c r="HA2275" s="4"/>
      <c r="HB2275" s="4"/>
      <c r="HC2275" s="4"/>
      <c r="HD2275" s="4"/>
      <c r="HE2275" s="4"/>
      <c r="HF2275" s="4"/>
      <c r="HG2275" s="4"/>
      <c r="HH2275" s="4"/>
      <c r="HI2275" s="4"/>
      <c r="HJ2275" s="4"/>
      <c r="HK2275" s="4"/>
      <c r="HL2275" s="4"/>
      <c r="HM2275" s="4"/>
    </row>
    <row r="2276" spans="1:221" ht="20" customHeight="1">
      <c r="A2276" s="3"/>
      <c r="B2276" s="2"/>
      <c r="C2276" s="3"/>
      <c r="D2276" s="3"/>
      <c r="E2276" s="3"/>
      <c r="F2276" s="3"/>
      <c r="G2276" s="3"/>
      <c r="H2276" s="4"/>
      <c r="I2276" s="4"/>
      <c r="J2276" s="114"/>
      <c r="K2276" s="20"/>
      <c r="L2276" s="5"/>
      <c r="M2276" s="5"/>
      <c r="N2276" s="5"/>
      <c r="O2276" s="5"/>
      <c r="P2276" s="5"/>
      <c r="Q2276" s="5"/>
      <c r="R2276" s="5"/>
      <c r="S2276" s="6"/>
      <c r="T2276" s="6"/>
      <c r="U2276" s="6"/>
      <c r="V2276" s="6"/>
      <c r="W2276" s="6"/>
      <c r="X2276" s="6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4"/>
      <c r="BB2276" s="4"/>
      <c r="BC2276" s="4"/>
      <c r="BD2276" s="4"/>
      <c r="BE2276" s="4"/>
      <c r="BF2276" s="4"/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V2276" s="4"/>
      <c r="BW2276" s="4"/>
      <c r="BX2276" s="4"/>
      <c r="BY2276" s="4"/>
      <c r="BZ2276" s="4"/>
      <c r="CA2276" s="4"/>
      <c r="CB2276" s="4"/>
      <c r="CC2276" s="4"/>
      <c r="CD2276" s="4"/>
      <c r="CE2276" s="4"/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/>
      <c r="GC2276" s="4"/>
      <c r="GD2276" s="4"/>
      <c r="GE2276" s="4"/>
      <c r="GF2276" s="4"/>
      <c r="GG2276" s="4"/>
      <c r="GH2276" s="4"/>
      <c r="GI2276" s="4"/>
      <c r="GJ2276" s="4"/>
      <c r="GK2276" s="4"/>
      <c r="GL2276" s="4"/>
      <c r="GM2276" s="4"/>
      <c r="GN2276" s="4"/>
      <c r="GO2276" s="4"/>
      <c r="GP2276" s="4"/>
      <c r="GQ2276" s="4"/>
      <c r="GR2276" s="4"/>
      <c r="GS2276" s="4"/>
      <c r="GT2276" s="4"/>
      <c r="GU2276" s="4"/>
      <c r="GV2276" s="4"/>
      <c r="GW2276" s="4"/>
      <c r="GX2276" s="4"/>
      <c r="GY2276" s="4"/>
      <c r="GZ2276" s="4"/>
      <c r="HA2276" s="4"/>
      <c r="HB2276" s="4"/>
      <c r="HC2276" s="4"/>
      <c r="HD2276" s="4"/>
      <c r="HE2276" s="4"/>
      <c r="HF2276" s="4"/>
      <c r="HG2276" s="4"/>
      <c r="HH2276" s="4"/>
      <c r="HI2276" s="4"/>
      <c r="HJ2276" s="4"/>
      <c r="HK2276" s="4"/>
      <c r="HL2276" s="4"/>
      <c r="HM2276" s="4"/>
    </row>
    <row r="2277" spans="1:221" ht="20" customHeight="1">
      <c r="A2277" s="3"/>
      <c r="B2277" s="2"/>
      <c r="C2277" s="3"/>
      <c r="D2277" s="3"/>
      <c r="E2277" s="3"/>
      <c r="F2277" s="3"/>
      <c r="G2277" s="3"/>
      <c r="H2277" s="4"/>
      <c r="I2277" s="4"/>
      <c r="J2277" s="114"/>
      <c r="K2277" s="20"/>
      <c r="L2277" s="5"/>
      <c r="M2277" s="5"/>
      <c r="N2277" s="5"/>
      <c r="O2277" s="5"/>
      <c r="P2277" s="5"/>
      <c r="Q2277" s="5"/>
      <c r="R2277" s="5"/>
      <c r="S2277" s="6"/>
      <c r="T2277" s="6"/>
      <c r="U2277" s="6"/>
      <c r="V2277" s="6"/>
      <c r="W2277" s="6"/>
      <c r="X2277" s="6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  <c r="BC2277" s="4"/>
      <c r="BD2277" s="4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V2277" s="4"/>
      <c r="BW2277" s="4"/>
      <c r="BX2277" s="4"/>
      <c r="BY2277" s="4"/>
      <c r="BZ2277" s="4"/>
      <c r="CA2277" s="4"/>
      <c r="CB2277" s="4"/>
      <c r="CC2277" s="4"/>
      <c r="CD2277" s="4"/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/>
      <c r="GE2277" s="4"/>
      <c r="GF2277" s="4"/>
      <c r="GG2277" s="4"/>
      <c r="GH2277" s="4"/>
      <c r="GI2277" s="4"/>
      <c r="GJ2277" s="4"/>
      <c r="GK2277" s="4"/>
      <c r="GL2277" s="4"/>
      <c r="GM2277" s="4"/>
      <c r="GN2277" s="4"/>
      <c r="GO2277" s="4"/>
      <c r="GP2277" s="4"/>
      <c r="GQ2277" s="4"/>
      <c r="GR2277" s="4"/>
      <c r="GS2277" s="4"/>
      <c r="GT2277" s="4"/>
      <c r="GU2277" s="4"/>
      <c r="GV2277" s="4"/>
      <c r="GW2277" s="4"/>
      <c r="GX2277" s="4"/>
      <c r="GY2277" s="4"/>
      <c r="GZ2277" s="4"/>
      <c r="HA2277" s="4"/>
      <c r="HB2277" s="4"/>
      <c r="HC2277" s="4"/>
      <c r="HD2277" s="4"/>
      <c r="HE2277" s="4"/>
      <c r="HF2277" s="4"/>
      <c r="HG2277" s="4"/>
      <c r="HH2277" s="4"/>
      <c r="HI2277" s="4"/>
      <c r="HJ2277" s="4"/>
      <c r="HK2277" s="4"/>
      <c r="HL2277" s="4"/>
      <c r="HM2277" s="4"/>
    </row>
    <row r="2278" spans="1:221" ht="20" customHeight="1">
      <c r="A2278" s="3"/>
      <c r="B2278" s="2"/>
      <c r="C2278" s="3"/>
      <c r="D2278" s="3"/>
      <c r="E2278" s="3"/>
      <c r="F2278" s="3"/>
      <c r="G2278" s="3"/>
      <c r="H2278" s="4"/>
      <c r="I2278" s="4"/>
      <c r="J2278" s="114"/>
      <c r="K2278" s="20"/>
      <c r="L2278" s="5"/>
      <c r="M2278" s="5"/>
      <c r="N2278" s="5"/>
      <c r="O2278" s="5"/>
      <c r="P2278" s="5"/>
      <c r="Q2278" s="5"/>
      <c r="R2278" s="5"/>
      <c r="S2278" s="6"/>
      <c r="T2278" s="6"/>
      <c r="U2278" s="6"/>
      <c r="V2278" s="6"/>
      <c r="W2278" s="6"/>
      <c r="X2278" s="6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  <c r="BC2278" s="4"/>
      <c r="BD2278" s="4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V2278" s="4"/>
      <c r="BW2278" s="4"/>
      <c r="BX2278" s="4"/>
      <c r="BY2278" s="4"/>
      <c r="BZ2278" s="4"/>
      <c r="CA2278" s="4"/>
      <c r="CB2278" s="4"/>
      <c r="CC2278" s="4"/>
      <c r="CD2278" s="4"/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/>
      <c r="GE2278" s="4"/>
      <c r="GF2278" s="4"/>
      <c r="GG2278" s="4"/>
      <c r="GH2278" s="4"/>
      <c r="GI2278" s="4"/>
      <c r="GJ2278" s="4"/>
      <c r="GK2278" s="4"/>
      <c r="GL2278" s="4"/>
      <c r="GM2278" s="4"/>
      <c r="GN2278" s="4"/>
      <c r="GO2278" s="4"/>
      <c r="GP2278" s="4"/>
      <c r="GQ2278" s="4"/>
      <c r="GR2278" s="4"/>
      <c r="GS2278" s="4"/>
      <c r="GT2278" s="4"/>
      <c r="GU2278" s="4"/>
      <c r="GV2278" s="4"/>
      <c r="GW2278" s="4"/>
      <c r="GX2278" s="4"/>
      <c r="GY2278" s="4"/>
      <c r="GZ2278" s="4"/>
      <c r="HA2278" s="4"/>
      <c r="HB2278" s="4"/>
      <c r="HC2278" s="4"/>
      <c r="HD2278" s="4"/>
      <c r="HE2278" s="4"/>
      <c r="HF2278" s="4"/>
      <c r="HG2278" s="4"/>
      <c r="HH2278" s="4"/>
      <c r="HI2278" s="4"/>
      <c r="HJ2278" s="4"/>
      <c r="HK2278" s="4"/>
      <c r="HL2278" s="4"/>
      <c r="HM2278" s="4"/>
    </row>
    <row r="2279" spans="1:221" ht="20" customHeight="1">
      <c r="A2279" s="3"/>
      <c r="B2279" s="2"/>
      <c r="C2279" s="3"/>
      <c r="D2279" s="3"/>
      <c r="E2279" s="3"/>
      <c r="F2279" s="3"/>
      <c r="G2279" s="3"/>
      <c r="H2279" s="4"/>
      <c r="I2279" s="4"/>
      <c r="J2279" s="114"/>
      <c r="K2279" s="20"/>
      <c r="L2279" s="5"/>
      <c r="M2279" s="5"/>
      <c r="N2279" s="5"/>
      <c r="O2279" s="5"/>
      <c r="P2279" s="5"/>
      <c r="Q2279" s="5"/>
      <c r="R2279" s="5"/>
      <c r="S2279" s="6"/>
      <c r="T2279" s="6"/>
      <c r="U2279" s="6"/>
      <c r="V2279" s="6"/>
      <c r="W2279" s="6"/>
      <c r="X2279" s="6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  <c r="BC2279" s="4"/>
      <c r="BD2279" s="4"/>
      <c r="BE2279" s="4"/>
      <c r="BF2279" s="4"/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/>
      <c r="BY2279" s="4"/>
      <c r="BZ2279" s="4"/>
      <c r="CA2279" s="4"/>
      <c r="CB2279" s="4"/>
      <c r="CC2279" s="4"/>
      <c r="CD2279" s="4"/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/>
      <c r="GE2279" s="4"/>
      <c r="GF2279" s="4"/>
      <c r="GG2279" s="4"/>
      <c r="GH2279" s="4"/>
      <c r="GI2279" s="4"/>
      <c r="GJ2279" s="4"/>
      <c r="GK2279" s="4"/>
      <c r="GL2279" s="4"/>
      <c r="GM2279" s="4"/>
      <c r="GN2279" s="4"/>
      <c r="GO2279" s="4"/>
      <c r="GP2279" s="4"/>
      <c r="GQ2279" s="4"/>
      <c r="GR2279" s="4"/>
      <c r="GS2279" s="4"/>
      <c r="GT2279" s="4"/>
      <c r="GU2279" s="4"/>
      <c r="GV2279" s="4"/>
      <c r="GW2279" s="4"/>
      <c r="GX2279" s="4"/>
      <c r="GY2279" s="4"/>
      <c r="GZ2279" s="4"/>
      <c r="HA2279" s="4"/>
      <c r="HB2279" s="4"/>
      <c r="HC2279" s="4"/>
      <c r="HD2279" s="4"/>
      <c r="HE2279" s="4"/>
      <c r="HF2279" s="4"/>
      <c r="HG2279" s="4"/>
      <c r="HH2279" s="4"/>
      <c r="HI2279" s="4"/>
      <c r="HJ2279" s="4"/>
      <c r="HK2279" s="4"/>
      <c r="HL2279" s="4"/>
      <c r="HM2279" s="4"/>
    </row>
    <row r="2280" spans="1:221" ht="20" customHeight="1">
      <c r="A2280" s="3"/>
      <c r="B2280" s="2"/>
      <c r="C2280" s="3"/>
      <c r="D2280" s="3"/>
      <c r="E2280" s="3"/>
      <c r="F2280" s="3"/>
      <c r="G2280" s="3"/>
      <c r="H2280" s="4"/>
      <c r="I2280" s="4"/>
      <c r="J2280" s="114"/>
      <c r="K2280" s="20"/>
      <c r="L2280" s="5"/>
      <c r="M2280" s="5"/>
      <c r="N2280" s="5"/>
      <c r="O2280" s="5"/>
      <c r="P2280" s="5"/>
      <c r="Q2280" s="5"/>
      <c r="R2280" s="5"/>
      <c r="S2280" s="6"/>
      <c r="T2280" s="6"/>
      <c r="U2280" s="6"/>
      <c r="V2280" s="6"/>
      <c r="W2280" s="6"/>
      <c r="X2280" s="6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4"/>
      <c r="BB2280" s="4"/>
      <c r="BC2280" s="4"/>
      <c r="BD2280" s="4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/>
      <c r="BY2280" s="4"/>
      <c r="BZ2280" s="4"/>
      <c r="CA2280" s="4"/>
      <c r="CB2280" s="4"/>
      <c r="CC2280" s="4"/>
      <c r="CD2280" s="4"/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/>
      <c r="GE2280" s="4"/>
      <c r="GF2280" s="4"/>
      <c r="GG2280" s="4"/>
      <c r="GH2280" s="4"/>
      <c r="GI2280" s="4"/>
      <c r="GJ2280" s="4"/>
      <c r="GK2280" s="4"/>
      <c r="GL2280" s="4"/>
      <c r="GM2280" s="4"/>
      <c r="GN2280" s="4"/>
      <c r="GO2280" s="4"/>
      <c r="GP2280" s="4"/>
      <c r="GQ2280" s="4"/>
      <c r="GR2280" s="4"/>
      <c r="GS2280" s="4"/>
      <c r="GT2280" s="4"/>
      <c r="GU2280" s="4"/>
      <c r="GV2280" s="4"/>
      <c r="GW2280" s="4"/>
      <c r="GX2280" s="4"/>
      <c r="GY2280" s="4"/>
      <c r="GZ2280" s="4"/>
      <c r="HA2280" s="4"/>
      <c r="HB2280" s="4"/>
      <c r="HC2280" s="4"/>
      <c r="HD2280" s="4"/>
      <c r="HE2280" s="4"/>
      <c r="HF2280" s="4"/>
      <c r="HG2280" s="4"/>
      <c r="HH2280" s="4"/>
      <c r="HI2280" s="4"/>
      <c r="HJ2280" s="4"/>
      <c r="HK2280" s="4"/>
      <c r="HL2280" s="4"/>
      <c r="HM2280" s="4"/>
    </row>
    <row r="2281" spans="1:221" ht="20" customHeight="1">
      <c r="A2281" s="3"/>
      <c r="B2281" s="2"/>
      <c r="C2281" s="3"/>
      <c r="D2281" s="3"/>
      <c r="E2281" s="3"/>
      <c r="F2281" s="3"/>
      <c r="G2281" s="3"/>
      <c r="H2281" s="4"/>
      <c r="I2281" s="4"/>
      <c r="J2281" s="114"/>
      <c r="K2281" s="20"/>
      <c r="L2281" s="5"/>
      <c r="M2281" s="5"/>
      <c r="N2281" s="5"/>
      <c r="O2281" s="5"/>
      <c r="P2281" s="5"/>
      <c r="Q2281" s="5"/>
      <c r="R2281" s="5"/>
      <c r="S2281" s="6"/>
      <c r="T2281" s="6"/>
      <c r="U2281" s="6"/>
      <c r="V2281" s="6"/>
      <c r="W2281" s="6"/>
      <c r="X2281" s="6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/>
      <c r="BY2281" s="4"/>
      <c r="BZ2281" s="4"/>
      <c r="CA2281" s="4"/>
      <c r="CB2281" s="4"/>
      <c r="CC2281" s="4"/>
      <c r="CD2281" s="4"/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/>
      <c r="GG2281" s="4"/>
      <c r="GH2281" s="4"/>
      <c r="GI2281" s="4"/>
      <c r="GJ2281" s="4"/>
      <c r="GK2281" s="4"/>
      <c r="GL2281" s="4"/>
      <c r="GM2281" s="4"/>
      <c r="GN2281" s="4"/>
      <c r="GO2281" s="4"/>
      <c r="GP2281" s="4"/>
      <c r="GQ2281" s="4"/>
      <c r="GR2281" s="4"/>
      <c r="GS2281" s="4"/>
      <c r="GT2281" s="4"/>
      <c r="GU2281" s="4"/>
      <c r="GV2281" s="4"/>
      <c r="GW2281" s="4"/>
      <c r="GX2281" s="4"/>
      <c r="GY2281" s="4"/>
      <c r="GZ2281" s="4"/>
      <c r="HA2281" s="4"/>
      <c r="HB2281" s="4"/>
      <c r="HC2281" s="4"/>
      <c r="HD2281" s="4"/>
      <c r="HE2281" s="4"/>
      <c r="HF2281" s="4"/>
      <c r="HG2281" s="4"/>
      <c r="HH2281" s="4"/>
      <c r="HI2281" s="4"/>
      <c r="HJ2281" s="4"/>
      <c r="HK2281" s="4"/>
      <c r="HL2281" s="4"/>
      <c r="HM2281" s="4"/>
    </row>
    <row r="2282" spans="1:221" ht="20" customHeight="1">
      <c r="A2282" s="3"/>
      <c r="B2282" s="2"/>
      <c r="C2282" s="3"/>
      <c r="D2282" s="3"/>
      <c r="E2282" s="3"/>
      <c r="F2282" s="3"/>
      <c r="G2282" s="3"/>
      <c r="H2282" s="4"/>
      <c r="I2282" s="4"/>
      <c r="J2282" s="114"/>
      <c r="K2282" s="20"/>
      <c r="L2282" s="5"/>
      <c r="M2282" s="5"/>
      <c r="N2282" s="5"/>
      <c r="O2282" s="5"/>
      <c r="P2282" s="5"/>
      <c r="Q2282" s="5"/>
      <c r="R2282" s="5"/>
      <c r="S2282" s="6"/>
      <c r="T2282" s="6"/>
      <c r="U2282" s="6"/>
      <c r="V2282" s="6"/>
      <c r="W2282" s="6"/>
      <c r="X2282" s="6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  <c r="BC2282" s="4"/>
      <c r="BD2282" s="4"/>
      <c r="BE2282" s="4"/>
      <c r="BF2282" s="4"/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V2282" s="4"/>
      <c r="BW2282" s="4"/>
      <c r="BX2282" s="4"/>
      <c r="BY2282" s="4"/>
      <c r="BZ2282" s="4"/>
      <c r="CA2282" s="4"/>
      <c r="CB2282" s="4"/>
      <c r="CC2282" s="4"/>
      <c r="CD2282" s="4"/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/>
      <c r="FK2282" s="4"/>
      <c r="FL2282" s="4"/>
      <c r="FM2282" s="4"/>
      <c r="FN2282" s="4"/>
      <c r="FO2282" s="4"/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/>
      <c r="GG2282" s="4"/>
      <c r="GH2282" s="4"/>
      <c r="GI2282" s="4"/>
      <c r="GJ2282" s="4"/>
      <c r="GK2282" s="4"/>
      <c r="GL2282" s="4"/>
      <c r="GM2282" s="4"/>
      <c r="GN2282" s="4"/>
      <c r="GO2282" s="4"/>
      <c r="GP2282" s="4"/>
      <c r="GQ2282" s="4"/>
      <c r="GR2282" s="4"/>
      <c r="GS2282" s="4"/>
      <c r="GT2282" s="4"/>
      <c r="GU2282" s="4"/>
      <c r="GV2282" s="4"/>
      <c r="GW2282" s="4"/>
      <c r="GX2282" s="4"/>
      <c r="GY2282" s="4"/>
      <c r="GZ2282" s="4"/>
      <c r="HA2282" s="4"/>
      <c r="HB2282" s="4"/>
      <c r="HC2282" s="4"/>
      <c r="HD2282" s="4"/>
      <c r="HE2282" s="4"/>
      <c r="HF2282" s="4"/>
      <c r="HG2282" s="4"/>
      <c r="HH2282" s="4"/>
      <c r="HI2282" s="4"/>
      <c r="HJ2282" s="4"/>
      <c r="HK2282" s="4"/>
      <c r="HL2282" s="4"/>
      <c r="HM2282" s="4"/>
    </row>
    <row r="2283" spans="1:221" ht="20" customHeight="1">
      <c r="A2283" s="3"/>
      <c r="B2283" s="2"/>
      <c r="C2283" s="3"/>
      <c r="D2283" s="3"/>
      <c r="E2283" s="3"/>
      <c r="F2283" s="3"/>
      <c r="G2283" s="3"/>
      <c r="H2283" s="4"/>
      <c r="I2283" s="4"/>
      <c r="J2283" s="114"/>
      <c r="K2283" s="20"/>
      <c r="L2283" s="5"/>
      <c r="M2283" s="5"/>
      <c r="N2283" s="5"/>
      <c r="O2283" s="5"/>
      <c r="P2283" s="5"/>
      <c r="Q2283" s="5"/>
      <c r="R2283" s="5"/>
      <c r="S2283" s="6"/>
      <c r="T2283" s="6"/>
      <c r="U2283" s="6"/>
      <c r="V2283" s="6"/>
      <c r="W2283" s="6"/>
      <c r="X2283" s="6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  <c r="BC2283" s="4"/>
      <c r="BD2283" s="4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V2283" s="4"/>
      <c r="BW2283" s="4"/>
      <c r="BX2283" s="4"/>
      <c r="BY2283" s="4"/>
      <c r="BZ2283" s="4"/>
      <c r="CA2283" s="4"/>
      <c r="CB2283" s="4"/>
      <c r="CC2283" s="4"/>
      <c r="CD2283" s="4"/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/>
      <c r="FL2283" s="4"/>
      <c r="FM2283" s="4"/>
      <c r="FN2283" s="4"/>
      <c r="FO2283" s="4"/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/>
      <c r="GH2283" s="4"/>
      <c r="GI2283" s="4"/>
      <c r="GJ2283" s="4"/>
      <c r="GK2283" s="4"/>
      <c r="GL2283" s="4"/>
      <c r="GM2283" s="4"/>
      <c r="GN2283" s="4"/>
      <c r="GO2283" s="4"/>
      <c r="GP2283" s="4"/>
      <c r="GQ2283" s="4"/>
      <c r="GR2283" s="4"/>
      <c r="GS2283" s="4"/>
      <c r="GT2283" s="4"/>
      <c r="GU2283" s="4"/>
      <c r="GV2283" s="4"/>
      <c r="GW2283" s="4"/>
      <c r="GX2283" s="4"/>
      <c r="GY2283" s="4"/>
      <c r="GZ2283" s="4"/>
      <c r="HA2283" s="4"/>
      <c r="HB2283" s="4"/>
      <c r="HC2283" s="4"/>
      <c r="HD2283" s="4"/>
      <c r="HE2283" s="4"/>
      <c r="HF2283" s="4"/>
      <c r="HG2283" s="4"/>
      <c r="HH2283" s="4"/>
      <c r="HI2283" s="4"/>
      <c r="HJ2283" s="4"/>
      <c r="HK2283" s="4"/>
      <c r="HL2283" s="4"/>
      <c r="HM2283" s="4"/>
    </row>
    <row r="2284" spans="1:221" ht="20" customHeight="1">
      <c r="A2284" s="3"/>
      <c r="B2284" s="2"/>
      <c r="C2284" s="3"/>
      <c r="D2284" s="3"/>
      <c r="E2284" s="3"/>
      <c r="F2284" s="3"/>
      <c r="G2284" s="3"/>
      <c r="H2284" s="4"/>
      <c r="I2284" s="4"/>
      <c r="J2284" s="114"/>
      <c r="K2284" s="20"/>
      <c r="L2284" s="5"/>
      <c r="M2284" s="5"/>
      <c r="N2284" s="5"/>
      <c r="O2284" s="5"/>
      <c r="P2284" s="5"/>
      <c r="Q2284" s="5"/>
      <c r="R2284" s="5"/>
      <c r="S2284" s="6"/>
      <c r="T2284" s="6"/>
      <c r="U2284" s="6"/>
      <c r="V2284" s="6"/>
      <c r="W2284" s="6"/>
      <c r="X2284" s="6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4"/>
      <c r="BB2284" s="4"/>
      <c r="BC2284" s="4"/>
      <c r="BD2284" s="4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V2284" s="4"/>
      <c r="BW2284" s="4"/>
      <c r="BX2284" s="4"/>
      <c r="BY2284" s="4"/>
      <c r="BZ2284" s="4"/>
      <c r="CA2284" s="4"/>
      <c r="CB2284" s="4"/>
      <c r="CC2284" s="4"/>
      <c r="CD2284" s="4"/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/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/>
      <c r="GF2284" s="4"/>
      <c r="GG2284" s="4"/>
      <c r="GH2284" s="4"/>
      <c r="GI2284" s="4"/>
      <c r="GJ2284" s="4"/>
      <c r="GK2284" s="4"/>
      <c r="GL2284" s="4"/>
      <c r="GM2284" s="4"/>
      <c r="GN2284" s="4"/>
      <c r="GO2284" s="4"/>
      <c r="GP2284" s="4"/>
      <c r="GQ2284" s="4"/>
      <c r="GR2284" s="4"/>
      <c r="GS2284" s="4"/>
      <c r="GT2284" s="4"/>
      <c r="GU2284" s="4"/>
      <c r="GV2284" s="4"/>
      <c r="GW2284" s="4"/>
      <c r="GX2284" s="4"/>
      <c r="GY2284" s="4"/>
      <c r="GZ2284" s="4"/>
      <c r="HA2284" s="4"/>
      <c r="HB2284" s="4"/>
      <c r="HC2284" s="4"/>
      <c r="HD2284" s="4"/>
      <c r="HE2284" s="4"/>
      <c r="HF2284" s="4"/>
      <c r="HG2284" s="4"/>
      <c r="HH2284" s="4"/>
      <c r="HI2284" s="4"/>
      <c r="HJ2284" s="4"/>
      <c r="HK2284" s="4"/>
      <c r="HL2284" s="4"/>
      <c r="HM2284" s="4"/>
    </row>
    <row r="2285" spans="1:221" ht="20" customHeight="1">
      <c r="A2285" s="3"/>
      <c r="B2285" s="2"/>
      <c r="C2285" s="3"/>
      <c r="D2285" s="3"/>
      <c r="E2285" s="3"/>
      <c r="F2285" s="3"/>
      <c r="G2285" s="3"/>
      <c r="H2285" s="4"/>
      <c r="I2285" s="4"/>
      <c r="J2285" s="114"/>
      <c r="K2285" s="20"/>
      <c r="L2285" s="5"/>
      <c r="M2285" s="5"/>
      <c r="N2285" s="5"/>
      <c r="O2285" s="5"/>
      <c r="P2285" s="5"/>
      <c r="Q2285" s="5"/>
      <c r="R2285" s="5"/>
      <c r="S2285" s="6"/>
      <c r="T2285" s="6"/>
      <c r="U2285" s="6"/>
      <c r="V2285" s="6"/>
      <c r="W2285" s="6"/>
      <c r="X2285" s="6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  <c r="BC2285" s="4"/>
      <c r="BD2285" s="4"/>
      <c r="BE2285" s="4"/>
      <c r="BF2285" s="4"/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V2285" s="4"/>
      <c r="BW2285" s="4"/>
      <c r="BX2285" s="4"/>
      <c r="BY2285" s="4"/>
      <c r="BZ2285" s="4"/>
      <c r="CA2285" s="4"/>
      <c r="CB2285" s="4"/>
      <c r="CC2285" s="4"/>
      <c r="CD2285" s="4"/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4"/>
      <c r="FE2285" s="4"/>
      <c r="FF2285" s="4"/>
      <c r="FG2285" s="4"/>
      <c r="FH2285" s="4"/>
      <c r="FI2285" s="4"/>
      <c r="FJ2285" s="4"/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/>
      <c r="GH2285" s="4"/>
      <c r="GI2285" s="4"/>
      <c r="GJ2285" s="4"/>
      <c r="GK2285" s="4"/>
      <c r="GL2285" s="4"/>
      <c r="GM2285" s="4"/>
      <c r="GN2285" s="4"/>
      <c r="GO2285" s="4"/>
      <c r="GP2285" s="4"/>
      <c r="GQ2285" s="4"/>
      <c r="GR2285" s="4"/>
      <c r="GS2285" s="4"/>
      <c r="GT2285" s="4"/>
      <c r="GU2285" s="4"/>
      <c r="GV2285" s="4"/>
      <c r="GW2285" s="4"/>
      <c r="GX2285" s="4"/>
      <c r="GY2285" s="4"/>
      <c r="GZ2285" s="4"/>
      <c r="HA2285" s="4"/>
      <c r="HB2285" s="4"/>
      <c r="HC2285" s="4"/>
      <c r="HD2285" s="4"/>
      <c r="HE2285" s="4"/>
      <c r="HF2285" s="4"/>
      <c r="HG2285" s="4"/>
      <c r="HH2285" s="4"/>
      <c r="HI2285" s="4"/>
      <c r="HJ2285" s="4"/>
      <c r="HK2285" s="4"/>
      <c r="HL2285" s="4"/>
      <c r="HM2285" s="4"/>
    </row>
    <row r="2286" spans="1:221" ht="20" customHeight="1">
      <c r="A2286" s="3"/>
      <c r="B2286" s="2"/>
      <c r="C2286" s="3"/>
      <c r="D2286" s="3"/>
      <c r="E2286" s="3"/>
      <c r="F2286" s="3"/>
      <c r="G2286" s="3"/>
      <c r="H2286" s="4"/>
      <c r="I2286" s="4"/>
      <c r="J2286" s="114"/>
      <c r="K2286" s="20"/>
      <c r="L2286" s="5"/>
      <c r="M2286" s="5"/>
      <c r="N2286" s="5"/>
      <c r="O2286" s="5"/>
      <c r="P2286" s="5"/>
      <c r="Q2286" s="5"/>
      <c r="R2286" s="5"/>
      <c r="S2286" s="6"/>
      <c r="T2286" s="6"/>
      <c r="U2286" s="6"/>
      <c r="V2286" s="6"/>
      <c r="W2286" s="6"/>
      <c r="X2286" s="6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4"/>
      <c r="BB2286" s="4"/>
      <c r="BC2286" s="4"/>
      <c r="BD2286" s="4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V2286" s="4"/>
      <c r="BW2286" s="4"/>
      <c r="BX2286" s="4"/>
      <c r="BY2286" s="4"/>
      <c r="BZ2286" s="4"/>
      <c r="CA2286" s="4"/>
      <c r="CB2286" s="4"/>
      <c r="CC2286" s="4"/>
      <c r="CD2286" s="4"/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/>
      <c r="ET2286" s="4"/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/>
      <c r="GC2286" s="4"/>
      <c r="GD2286" s="4"/>
      <c r="GE2286" s="4"/>
      <c r="GF2286" s="4"/>
      <c r="GG2286" s="4"/>
      <c r="GH2286" s="4"/>
      <c r="GI2286" s="4"/>
      <c r="GJ2286" s="4"/>
      <c r="GK2286" s="4"/>
      <c r="GL2286" s="4"/>
      <c r="GM2286" s="4"/>
      <c r="GN2286" s="4"/>
      <c r="GO2286" s="4"/>
      <c r="GP2286" s="4"/>
      <c r="GQ2286" s="4"/>
      <c r="GR2286" s="4"/>
      <c r="GS2286" s="4"/>
      <c r="GT2286" s="4"/>
      <c r="GU2286" s="4"/>
      <c r="GV2286" s="4"/>
      <c r="GW2286" s="4"/>
      <c r="GX2286" s="4"/>
      <c r="GY2286" s="4"/>
      <c r="GZ2286" s="4"/>
      <c r="HA2286" s="4"/>
      <c r="HB2286" s="4"/>
      <c r="HC2286" s="4"/>
      <c r="HD2286" s="4"/>
      <c r="HE2286" s="4"/>
      <c r="HF2286" s="4"/>
      <c r="HG2286" s="4"/>
      <c r="HH2286" s="4"/>
      <c r="HI2286" s="4"/>
      <c r="HJ2286" s="4"/>
      <c r="HK2286" s="4"/>
      <c r="HL2286" s="4"/>
      <c r="HM2286" s="4"/>
    </row>
    <row r="2287" spans="1:221" ht="20" customHeight="1">
      <c r="A2287" s="3"/>
      <c r="B2287" s="2"/>
      <c r="C2287" s="3"/>
      <c r="D2287" s="3"/>
      <c r="E2287" s="3"/>
      <c r="F2287" s="3"/>
      <c r="G2287" s="3"/>
      <c r="H2287" s="4"/>
      <c r="I2287" s="4"/>
      <c r="J2287" s="114"/>
      <c r="K2287" s="20"/>
      <c r="L2287" s="5"/>
      <c r="M2287" s="5"/>
      <c r="N2287" s="5"/>
      <c r="O2287" s="5"/>
      <c r="P2287" s="5"/>
      <c r="Q2287" s="5"/>
      <c r="R2287" s="5"/>
      <c r="S2287" s="6"/>
      <c r="T2287" s="6"/>
      <c r="U2287" s="6"/>
      <c r="V2287" s="6"/>
      <c r="W2287" s="6"/>
      <c r="X2287" s="6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  <c r="BC2287" s="4"/>
      <c r="BD2287" s="4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V2287" s="4"/>
      <c r="BW2287" s="4"/>
      <c r="BX2287" s="4"/>
      <c r="BY2287" s="4"/>
      <c r="BZ2287" s="4"/>
      <c r="CA2287" s="4"/>
      <c r="CB2287" s="4"/>
      <c r="CC2287" s="4"/>
      <c r="CD2287" s="4"/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/>
      <c r="GC2287" s="4"/>
      <c r="GD2287" s="4"/>
      <c r="GE2287" s="4"/>
      <c r="GF2287" s="4"/>
      <c r="GG2287" s="4"/>
      <c r="GH2287" s="4"/>
      <c r="GI2287" s="4"/>
      <c r="GJ2287" s="4"/>
      <c r="GK2287" s="4"/>
      <c r="GL2287" s="4"/>
      <c r="GM2287" s="4"/>
      <c r="GN2287" s="4"/>
      <c r="GO2287" s="4"/>
      <c r="GP2287" s="4"/>
      <c r="GQ2287" s="4"/>
      <c r="GR2287" s="4"/>
      <c r="GS2287" s="4"/>
      <c r="GT2287" s="4"/>
      <c r="GU2287" s="4"/>
      <c r="GV2287" s="4"/>
      <c r="GW2287" s="4"/>
      <c r="GX2287" s="4"/>
      <c r="GY2287" s="4"/>
      <c r="GZ2287" s="4"/>
      <c r="HA2287" s="4"/>
      <c r="HB2287" s="4"/>
      <c r="HC2287" s="4"/>
      <c r="HD2287" s="4"/>
      <c r="HE2287" s="4"/>
      <c r="HF2287" s="4"/>
      <c r="HG2287" s="4"/>
      <c r="HH2287" s="4"/>
      <c r="HI2287" s="4"/>
      <c r="HJ2287" s="4"/>
      <c r="HK2287" s="4"/>
      <c r="HL2287" s="4"/>
      <c r="HM2287" s="4"/>
    </row>
    <row r="2288" spans="1:221" ht="20" customHeight="1">
      <c r="A2288" s="3"/>
      <c r="B2288" s="2"/>
      <c r="C2288" s="3"/>
      <c r="D2288" s="3"/>
      <c r="E2288" s="3"/>
      <c r="F2288" s="3"/>
      <c r="G2288" s="3"/>
      <c r="H2288" s="4"/>
      <c r="I2288" s="4"/>
      <c r="J2288" s="114"/>
      <c r="K2288" s="20"/>
      <c r="L2288" s="5"/>
      <c r="M2288" s="5"/>
      <c r="N2288" s="5"/>
      <c r="O2288" s="5"/>
      <c r="P2288" s="5"/>
      <c r="Q2288" s="5"/>
      <c r="R2288" s="5"/>
      <c r="S2288" s="6"/>
      <c r="T2288" s="6"/>
      <c r="U2288" s="6"/>
      <c r="V2288" s="6"/>
      <c r="W2288" s="6"/>
      <c r="X2288" s="6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4"/>
      <c r="BB2288" s="4"/>
      <c r="BC2288" s="4"/>
      <c r="BD2288" s="4"/>
      <c r="BE2288" s="4"/>
      <c r="BF2288" s="4"/>
      <c r="BG2288" s="4"/>
      <c r="BH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V2288" s="4"/>
      <c r="BW2288" s="4"/>
      <c r="BX2288" s="4"/>
      <c r="BY2288" s="4"/>
      <c r="BZ2288" s="4"/>
      <c r="CA2288" s="4"/>
      <c r="CB2288" s="4"/>
      <c r="CC2288" s="4"/>
      <c r="CD2288" s="4"/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/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/>
      <c r="GC2288" s="4"/>
      <c r="GD2288" s="4"/>
      <c r="GE2288" s="4"/>
      <c r="GF2288" s="4"/>
      <c r="GG2288" s="4"/>
      <c r="GH2288" s="4"/>
      <c r="GI2288" s="4"/>
      <c r="GJ2288" s="4"/>
      <c r="GK2288" s="4"/>
      <c r="GL2288" s="4"/>
      <c r="GM2288" s="4"/>
      <c r="GN2288" s="4"/>
      <c r="GO2288" s="4"/>
      <c r="GP2288" s="4"/>
      <c r="GQ2288" s="4"/>
      <c r="GR2288" s="4"/>
      <c r="GS2288" s="4"/>
      <c r="GT2288" s="4"/>
      <c r="GU2288" s="4"/>
      <c r="GV2288" s="4"/>
      <c r="GW2288" s="4"/>
      <c r="GX2288" s="4"/>
      <c r="GY2288" s="4"/>
      <c r="GZ2288" s="4"/>
      <c r="HA2288" s="4"/>
      <c r="HB2288" s="4"/>
      <c r="HC2288" s="4"/>
      <c r="HD2288" s="4"/>
      <c r="HE2288" s="4"/>
      <c r="HF2288" s="4"/>
      <c r="HG2288" s="4"/>
      <c r="HH2288" s="4"/>
      <c r="HI2288" s="4"/>
      <c r="HJ2288" s="4"/>
      <c r="HK2288" s="4"/>
      <c r="HL2288" s="4"/>
      <c r="HM2288" s="4"/>
    </row>
    <row r="2289" spans="1:221" ht="20" customHeight="1">
      <c r="A2289" s="3"/>
      <c r="B2289" s="2"/>
      <c r="C2289" s="3"/>
      <c r="D2289" s="3"/>
      <c r="E2289" s="3"/>
      <c r="F2289" s="3"/>
      <c r="G2289" s="3"/>
      <c r="H2289" s="4"/>
      <c r="I2289" s="4"/>
      <c r="J2289" s="114"/>
      <c r="K2289" s="20"/>
      <c r="L2289" s="5"/>
      <c r="M2289" s="5"/>
      <c r="N2289" s="5"/>
      <c r="O2289" s="5"/>
      <c r="P2289" s="5"/>
      <c r="Q2289" s="5"/>
      <c r="R2289" s="5"/>
      <c r="S2289" s="6"/>
      <c r="T2289" s="6"/>
      <c r="U2289" s="6"/>
      <c r="V2289" s="6"/>
      <c r="W2289" s="6"/>
      <c r="X2289" s="6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  <c r="BC2289" s="4"/>
      <c r="BD2289" s="4"/>
      <c r="BE2289" s="4"/>
      <c r="BF2289" s="4"/>
      <c r="BG2289" s="4"/>
      <c r="BH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V2289" s="4"/>
      <c r="BW2289" s="4"/>
      <c r="BX2289" s="4"/>
      <c r="BY2289" s="4"/>
      <c r="BZ2289" s="4"/>
      <c r="CA2289" s="4"/>
      <c r="CB2289" s="4"/>
      <c r="CC2289" s="4"/>
      <c r="CD2289" s="4"/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/>
      <c r="GC2289" s="4"/>
      <c r="GD2289" s="4"/>
      <c r="GE2289" s="4"/>
      <c r="GF2289" s="4"/>
      <c r="GG2289" s="4"/>
      <c r="GH2289" s="4"/>
      <c r="GI2289" s="4"/>
      <c r="GJ2289" s="4"/>
      <c r="GK2289" s="4"/>
      <c r="GL2289" s="4"/>
      <c r="GM2289" s="4"/>
      <c r="GN2289" s="4"/>
      <c r="GO2289" s="4"/>
      <c r="GP2289" s="4"/>
      <c r="GQ2289" s="4"/>
      <c r="GR2289" s="4"/>
      <c r="GS2289" s="4"/>
      <c r="GT2289" s="4"/>
      <c r="GU2289" s="4"/>
      <c r="GV2289" s="4"/>
      <c r="GW2289" s="4"/>
      <c r="GX2289" s="4"/>
      <c r="GY2289" s="4"/>
      <c r="GZ2289" s="4"/>
      <c r="HA2289" s="4"/>
      <c r="HB2289" s="4"/>
      <c r="HC2289" s="4"/>
      <c r="HD2289" s="4"/>
      <c r="HE2289" s="4"/>
      <c r="HF2289" s="4"/>
      <c r="HG2289" s="4"/>
      <c r="HH2289" s="4"/>
      <c r="HI2289" s="4"/>
      <c r="HJ2289" s="4"/>
      <c r="HK2289" s="4"/>
      <c r="HL2289" s="4"/>
      <c r="HM2289" s="4"/>
    </row>
    <row r="2290" spans="1:221" ht="20" customHeight="1">
      <c r="A2290" s="3"/>
      <c r="B2290" s="2"/>
      <c r="C2290" s="3"/>
      <c r="D2290" s="3"/>
      <c r="E2290" s="3"/>
      <c r="F2290" s="3"/>
      <c r="G2290" s="3"/>
      <c r="H2290" s="4"/>
      <c r="I2290" s="4"/>
      <c r="J2290" s="114"/>
      <c r="K2290" s="20"/>
      <c r="L2290" s="5"/>
      <c r="M2290" s="5"/>
      <c r="N2290" s="5"/>
      <c r="O2290" s="5"/>
      <c r="P2290" s="5"/>
      <c r="Q2290" s="5"/>
      <c r="R2290" s="5"/>
      <c r="S2290" s="6"/>
      <c r="T2290" s="6"/>
      <c r="U2290" s="6"/>
      <c r="V2290" s="6"/>
      <c r="W2290" s="6"/>
      <c r="X2290" s="6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4"/>
      <c r="BB2290" s="4"/>
      <c r="BC2290" s="4"/>
      <c r="BD2290" s="4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V2290" s="4"/>
      <c r="BW2290" s="4"/>
      <c r="BX2290" s="4"/>
      <c r="BY2290" s="4"/>
      <c r="BZ2290" s="4"/>
      <c r="CA2290" s="4"/>
      <c r="CB2290" s="4"/>
      <c r="CC2290" s="4"/>
      <c r="CD2290" s="4"/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/>
      <c r="GC2290" s="4"/>
      <c r="GD2290" s="4"/>
      <c r="GE2290" s="4"/>
      <c r="GF2290" s="4"/>
      <c r="GG2290" s="4"/>
      <c r="GH2290" s="4"/>
      <c r="GI2290" s="4"/>
      <c r="GJ2290" s="4"/>
      <c r="GK2290" s="4"/>
      <c r="GL2290" s="4"/>
      <c r="GM2290" s="4"/>
      <c r="GN2290" s="4"/>
      <c r="GO2290" s="4"/>
      <c r="GP2290" s="4"/>
      <c r="GQ2290" s="4"/>
      <c r="GR2290" s="4"/>
      <c r="GS2290" s="4"/>
      <c r="GT2290" s="4"/>
      <c r="GU2290" s="4"/>
      <c r="GV2290" s="4"/>
      <c r="GW2290" s="4"/>
      <c r="GX2290" s="4"/>
      <c r="GY2290" s="4"/>
      <c r="GZ2290" s="4"/>
      <c r="HA2290" s="4"/>
      <c r="HB2290" s="4"/>
      <c r="HC2290" s="4"/>
      <c r="HD2290" s="4"/>
      <c r="HE2290" s="4"/>
      <c r="HF2290" s="4"/>
      <c r="HG2290" s="4"/>
      <c r="HH2290" s="4"/>
      <c r="HI2290" s="4"/>
      <c r="HJ2290" s="4"/>
      <c r="HK2290" s="4"/>
      <c r="HL2290" s="4"/>
      <c r="HM2290" s="4"/>
    </row>
    <row r="2291" spans="1:221" ht="20" customHeight="1">
      <c r="A2291" s="3"/>
      <c r="B2291" s="2"/>
      <c r="C2291" s="3"/>
      <c r="D2291" s="3"/>
      <c r="E2291" s="3"/>
      <c r="F2291" s="3"/>
      <c r="G2291" s="3"/>
      <c r="H2291" s="4"/>
      <c r="I2291" s="4"/>
      <c r="J2291" s="114"/>
      <c r="K2291" s="20"/>
      <c r="L2291" s="5"/>
      <c r="M2291" s="5"/>
      <c r="N2291" s="5"/>
      <c r="O2291" s="5"/>
      <c r="P2291" s="5"/>
      <c r="Q2291" s="5"/>
      <c r="R2291" s="5"/>
      <c r="S2291" s="6"/>
      <c r="T2291" s="6"/>
      <c r="U2291" s="6"/>
      <c r="V2291" s="6"/>
      <c r="W2291" s="6"/>
      <c r="X2291" s="6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  <c r="BC2291" s="4"/>
      <c r="BD2291" s="4"/>
      <c r="BE2291" s="4"/>
      <c r="BF2291" s="4"/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V2291" s="4"/>
      <c r="BW2291" s="4"/>
      <c r="BX2291" s="4"/>
      <c r="BY2291" s="4"/>
      <c r="BZ2291" s="4"/>
      <c r="CA2291" s="4"/>
      <c r="CB2291" s="4"/>
      <c r="CC2291" s="4"/>
      <c r="CD2291" s="4"/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/>
      <c r="GH2291" s="4"/>
      <c r="GI2291" s="4"/>
      <c r="GJ2291" s="4"/>
      <c r="GK2291" s="4"/>
      <c r="GL2291" s="4"/>
      <c r="GM2291" s="4"/>
      <c r="GN2291" s="4"/>
      <c r="GO2291" s="4"/>
      <c r="GP2291" s="4"/>
      <c r="GQ2291" s="4"/>
      <c r="GR2291" s="4"/>
      <c r="GS2291" s="4"/>
      <c r="GT2291" s="4"/>
      <c r="GU2291" s="4"/>
      <c r="GV2291" s="4"/>
      <c r="GW2291" s="4"/>
      <c r="GX2291" s="4"/>
      <c r="GY2291" s="4"/>
      <c r="GZ2291" s="4"/>
      <c r="HA2291" s="4"/>
      <c r="HB2291" s="4"/>
      <c r="HC2291" s="4"/>
      <c r="HD2291" s="4"/>
      <c r="HE2291" s="4"/>
      <c r="HF2291" s="4"/>
      <c r="HG2291" s="4"/>
      <c r="HH2291" s="4"/>
      <c r="HI2291" s="4"/>
      <c r="HJ2291" s="4"/>
      <c r="HK2291" s="4"/>
      <c r="HL2291" s="4"/>
      <c r="HM2291" s="4"/>
    </row>
    <row r="2292" spans="1:221" ht="20" customHeight="1">
      <c r="A2292" s="3"/>
      <c r="B2292" s="2"/>
      <c r="C2292" s="3"/>
      <c r="D2292" s="3"/>
      <c r="E2292" s="3"/>
      <c r="F2292" s="3"/>
      <c r="G2292" s="3"/>
      <c r="H2292" s="4"/>
      <c r="I2292" s="4"/>
      <c r="J2292" s="114"/>
      <c r="K2292" s="20"/>
      <c r="L2292" s="5"/>
      <c r="M2292" s="5"/>
      <c r="N2292" s="5"/>
      <c r="O2292" s="5"/>
      <c r="P2292" s="5"/>
      <c r="Q2292" s="5"/>
      <c r="R2292" s="5"/>
      <c r="S2292" s="6"/>
      <c r="T2292" s="6"/>
      <c r="U2292" s="6"/>
      <c r="V2292" s="6"/>
      <c r="W2292" s="6"/>
      <c r="X2292" s="6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  <c r="BC2292" s="4"/>
      <c r="BD2292" s="4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V2292" s="4"/>
      <c r="BW2292" s="4"/>
      <c r="BX2292" s="4"/>
      <c r="BY2292" s="4"/>
      <c r="BZ2292" s="4"/>
      <c r="CA2292" s="4"/>
      <c r="CB2292" s="4"/>
      <c r="CC2292" s="4"/>
      <c r="CD2292" s="4"/>
      <c r="CE2292" s="4"/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/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/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/>
      <c r="GH2292" s="4"/>
      <c r="GI2292" s="4"/>
      <c r="GJ2292" s="4"/>
      <c r="GK2292" s="4"/>
      <c r="GL2292" s="4"/>
      <c r="GM2292" s="4"/>
      <c r="GN2292" s="4"/>
      <c r="GO2292" s="4"/>
      <c r="GP2292" s="4"/>
      <c r="GQ2292" s="4"/>
      <c r="GR2292" s="4"/>
      <c r="GS2292" s="4"/>
      <c r="GT2292" s="4"/>
      <c r="GU2292" s="4"/>
      <c r="GV2292" s="4"/>
      <c r="GW2292" s="4"/>
      <c r="GX2292" s="4"/>
      <c r="GY2292" s="4"/>
      <c r="GZ2292" s="4"/>
      <c r="HA2292" s="4"/>
      <c r="HB2292" s="4"/>
      <c r="HC2292" s="4"/>
      <c r="HD2292" s="4"/>
      <c r="HE2292" s="4"/>
      <c r="HF2292" s="4"/>
      <c r="HG2292" s="4"/>
      <c r="HH2292" s="4"/>
      <c r="HI2292" s="4"/>
      <c r="HJ2292" s="4"/>
      <c r="HK2292" s="4"/>
      <c r="HL2292" s="4"/>
      <c r="HM2292" s="4"/>
    </row>
    <row r="2293" spans="1:221" ht="20" customHeight="1">
      <c r="A2293" s="3"/>
      <c r="B2293" s="2"/>
      <c r="C2293" s="3"/>
      <c r="D2293" s="3"/>
      <c r="E2293" s="3"/>
      <c r="F2293" s="3"/>
      <c r="G2293" s="3"/>
      <c r="H2293" s="4"/>
      <c r="I2293" s="4"/>
      <c r="J2293" s="114"/>
      <c r="K2293" s="20"/>
      <c r="L2293" s="5"/>
      <c r="M2293" s="5"/>
      <c r="N2293" s="5"/>
      <c r="O2293" s="5"/>
      <c r="P2293" s="5"/>
      <c r="Q2293" s="5"/>
      <c r="R2293" s="5"/>
      <c r="S2293" s="6"/>
      <c r="T2293" s="6"/>
      <c r="U2293" s="6"/>
      <c r="V2293" s="6"/>
      <c r="W2293" s="6"/>
      <c r="X2293" s="6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4"/>
      <c r="BB2293" s="4"/>
      <c r="BC2293" s="4"/>
      <c r="BD2293" s="4"/>
      <c r="BE2293" s="4"/>
      <c r="BF2293" s="4"/>
      <c r="BG2293" s="4"/>
      <c r="BH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V2293" s="4"/>
      <c r="BW2293" s="4"/>
      <c r="BX2293" s="4"/>
      <c r="BY2293" s="4"/>
      <c r="BZ2293" s="4"/>
      <c r="CA2293" s="4"/>
      <c r="CB2293" s="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/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/>
      <c r="GH2293" s="4"/>
      <c r="GI2293" s="4"/>
      <c r="GJ2293" s="4"/>
      <c r="GK2293" s="4"/>
      <c r="GL2293" s="4"/>
      <c r="GM2293" s="4"/>
      <c r="GN2293" s="4"/>
      <c r="GO2293" s="4"/>
      <c r="GP2293" s="4"/>
      <c r="GQ2293" s="4"/>
      <c r="GR2293" s="4"/>
      <c r="GS2293" s="4"/>
      <c r="GT2293" s="4"/>
      <c r="GU2293" s="4"/>
      <c r="GV2293" s="4"/>
      <c r="GW2293" s="4"/>
      <c r="GX2293" s="4"/>
      <c r="GY2293" s="4"/>
      <c r="GZ2293" s="4"/>
      <c r="HA2293" s="4"/>
      <c r="HB2293" s="4"/>
      <c r="HC2293" s="4"/>
      <c r="HD2293" s="4"/>
      <c r="HE2293" s="4"/>
      <c r="HF2293" s="4"/>
      <c r="HG2293" s="4"/>
      <c r="HH2293" s="4"/>
      <c r="HI2293" s="4"/>
      <c r="HJ2293" s="4"/>
      <c r="HK2293" s="4"/>
      <c r="HL2293" s="4"/>
      <c r="HM2293" s="4"/>
    </row>
    <row r="2294" spans="1:221" ht="20" customHeight="1">
      <c r="A2294" s="3"/>
      <c r="B2294" s="2"/>
      <c r="C2294" s="3"/>
      <c r="D2294" s="3"/>
      <c r="E2294" s="3"/>
      <c r="F2294" s="3"/>
      <c r="G2294" s="3"/>
      <c r="H2294" s="4"/>
      <c r="I2294" s="4"/>
      <c r="J2294" s="114"/>
      <c r="K2294" s="20"/>
      <c r="L2294" s="5"/>
      <c r="M2294" s="5"/>
      <c r="N2294" s="5"/>
      <c r="O2294" s="5"/>
      <c r="P2294" s="5"/>
      <c r="Q2294" s="5"/>
      <c r="R2294" s="5"/>
      <c r="S2294" s="6"/>
      <c r="T2294" s="6"/>
      <c r="U2294" s="6"/>
      <c r="V2294" s="6"/>
      <c r="W2294" s="6"/>
      <c r="X2294" s="6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4"/>
      <c r="BB2294" s="4"/>
      <c r="BC2294" s="4"/>
      <c r="BD2294" s="4"/>
      <c r="BE2294" s="4"/>
      <c r="BF2294" s="4"/>
      <c r="BG2294" s="4"/>
      <c r="BH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V2294" s="4"/>
      <c r="BW2294" s="4"/>
      <c r="BX2294" s="4"/>
      <c r="BY2294" s="4"/>
      <c r="BZ2294" s="4"/>
      <c r="CA2294" s="4"/>
      <c r="CB2294" s="4"/>
      <c r="CC2294" s="4"/>
      <c r="CD2294" s="4"/>
      <c r="CE2294" s="4"/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/>
      <c r="GH2294" s="4"/>
      <c r="GI2294" s="4"/>
      <c r="GJ2294" s="4"/>
      <c r="GK2294" s="4"/>
      <c r="GL2294" s="4"/>
      <c r="GM2294" s="4"/>
      <c r="GN2294" s="4"/>
      <c r="GO2294" s="4"/>
      <c r="GP2294" s="4"/>
      <c r="GQ2294" s="4"/>
      <c r="GR2294" s="4"/>
      <c r="GS2294" s="4"/>
      <c r="GT2294" s="4"/>
      <c r="GU2294" s="4"/>
      <c r="GV2294" s="4"/>
      <c r="GW2294" s="4"/>
      <c r="GX2294" s="4"/>
      <c r="GY2294" s="4"/>
      <c r="GZ2294" s="4"/>
      <c r="HA2294" s="4"/>
      <c r="HB2294" s="4"/>
      <c r="HC2294" s="4"/>
      <c r="HD2294" s="4"/>
      <c r="HE2294" s="4"/>
      <c r="HF2294" s="4"/>
      <c r="HG2294" s="4"/>
      <c r="HH2294" s="4"/>
      <c r="HI2294" s="4"/>
      <c r="HJ2294" s="4"/>
      <c r="HK2294" s="4"/>
      <c r="HL2294" s="4"/>
      <c r="HM2294" s="4"/>
    </row>
    <row r="2295" spans="1:221" ht="20" customHeight="1">
      <c r="A2295" s="3"/>
      <c r="B2295" s="2"/>
      <c r="C2295" s="3"/>
      <c r="D2295" s="3"/>
      <c r="E2295" s="3"/>
      <c r="F2295" s="3"/>
      <c r="G2295" s="3"/>
      <c r="H2295" s="4"/>
      <c r="I2295" s="4"/>
      <c r="J2295" s="114"/>
      <c r="K2295" s="20"/>
      <c r="L2295" s="5"/>
      <c r="M2295" s="5"/>
      <c r="N2295" s="5"/>
      <c r="O2295" s="5"/>
      <c r="P2295" s="5"/>
      <c r="Q2295" s="5"/>
      <c r="R2295" s="5"/>
      <c r="S2295" s="6"/>
      <c r="T2295" s="6"/>
      <c r="U2295" s="6"/>
      <c r="V2295" s="6"/>
      <c r="W2295" s="6"/>
      <c r="X2295" s="6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  <c r="BC2295" s="4"/>
      <c r="BD2295" s="4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V2295" s="4"/>
      <c r="BW2295" s="4"/>
      <c r="BX2295" s="4"/>
      <c r="BY2295" s="4"/>
      <c r="BZ2295" s="4"/>
      <c r="CA2295" s="4"/>
      <c r="CB2295" s="4"/>
      <c r="CC2295" s="4"/>
      <c r="CD2295" s="4"/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/>
      <c r="GH2295" s="4"/>
      <c r="GI2295" s="4"/>
      <c r="GJ2295" s="4"/>
      <c r="GK2295" s="4"/>
      <c r="GL2295" s="4"/>
      <c r="GM2295" s="4"/>
      <c r="GN2295" s="4"/>
      <c r="GO2295" s="4"/>
      <c r="GP2295" s="4"/>
      <c r="GQ2295" s="4"/>
      <c r="GR2295" s="4"/>
      <c r="GS2295" s="4"/>
      <c r="GT2295" s="4"/>
      <c r="GU2295" s="4"/>
      <c r="GV2295" s="4"/>
      <c r="GW2295" s="4"/>
      <c r="GX2295" s="4"/>
      <c r="GY2295" s="4"/>
      <c r="GZ2295" s="4"/>
      <c r="HA2295" s="4"/>
      <c r="HB2295" s="4"/>
      <c r="HC2295" s="4"/>
      <c r="HD2295" s="4"/>
      <c r="HE2295" s="4"/>
      <c r="HF2295" s="4"/>
      <c r="HG2295" s="4"/>
      <c r="HH2295" s="4"/>
      <c r="HI2295" s="4"/>
      <c r="HJ2295" s="4"/>
      <c r="HK2295" s="4"/>
      <c r="HL2295" s="4"/>
      <c r="HM2295" s="4"/>
    </row>
    <row r="2296" spans="1:221" ht="20" customHeight="1">
      <c r="A2296" s="3"/>
      <c r="B2296" s="2"/>
      <c r="C2296" s="3"/>
      <c r="D2296" s="3"/>
      <c r="E2296" s="3"/>
      <c r="F2296" s="3"/>
      <c r="G2296" s="3"/>
      <c r="H2296" s="4"/>
      <c r="I2296" s="4"/>
      <c r="J2296" s="114"/>
      <c r="K2296" s="20"/>
      <c r="L2296" s="5"/>
      <c r="M2296" s="5"/>
      <c r="N2296" s="5"/>
      <c r="O2296" s="5"/>
      <c r="P2296" s="5"/>
      <c r="Q2296" s="5"/>
      <c r="R2296" s="5"/>
      <c r="S2296" s="6"/>
      <c r="T2296" s="6"/>
      <c r="U2296" s="6"/>
      <c r="V2296" s="6"/>
      <c r="W2296" s="6"/>
      <c r="X2296" s="6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4"/>
      <c r="BB2296" s="4"/>
      <c r="BC2296" s="4"/>
      <c r="BD2296" s="4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V2296" s="4"/>
      <c r="BW2296" s="4"/>
      <c r="BX2296" s="4"/>
      <c r="BY2296" s="4"/>
      <c r="BZ2296" s="4"/>
      <c r="CA2296" s="4"/>
      <c r="CB2296" s="4"/>
      <c r="CC2296" s="4"/>
      <c r="CD2296" s="4"/>
      <c r="CE2296" s="4"/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  <c r="EM2296" s="4"/>
      <c r="EN2296" s="4"/>
      <c r="EO2296" s="4"/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/>
      <c r="GH2296" s="4"/>
      <c r="GI2296" s="4"/>
      <c r="GJ2296" s="4"/>
      <c r="GK2296" s="4"/>
      <c r="GL2296" s="4"/>
      <c r="GM2296" s="4"/>
      <c r="GN2296" s="4"/>
      <c r="GO2296" s="4"/>
      <c r="GP2296" s="4"/>
      <c r="GQ2296" s="4"/>
      <c r="GR2296" s="4"/>
      <c r="GS2296" s="4"/>
      <c r="GT2296" s="4"/>
      <c r="GU2296" s="4"/>
      <c r="GV2296" s="4"/>
      <c r="GW2296" s="4"/>
      <c r="GX2296" s="4"/>
      <c r="GY2296" s="4"/>
      <c r="GZ2296" s="4"/>
      <c r="HA2296" s="4"/>
      <c r="HB2296" s="4"/>
      <c r="HC2296" s="4"/>
      <c r="HD2296" s="4"/>
      <c r="HE2296" s="4"/>
      <c r="HF2296" s="4"/>
      <c r="HG2296" s="4"/>
      <c r="HH2296" s="4"/>
      <c r="HI2296" s="4"/>
      <c r="HJ2296" s="4"/>
      <c r="HK2296" s="4"/>
      <c r="HL2296" s="4"/>
      <c r="HM2296" s="4"/>
    </row>
    <row r="2297" spans="1:221" ht="20" customHeight="1">
      <c r="A2297" s="3"/>
      <c r="B2297" s="2"/>
      <c r="C2297" s="3"/>
      <c r="D2297" s="3"/>
      <c r="E2297" s="3"/>
      <c r="F2297" s="3"/>
      <c r="G2297" s="3"/>
      <c r="H2297" s="4"/>
      <c r="I2297" s="4"/>
      <c r="J2297" s="114"/>
      <c r="K2297" s="20"/>
      <c r="L2297" s="5"/>
      <c r="M2297" s="5"/>
      <c r="N2297" s="5"/>
      <c r="O2297" s="5"/>
      <c r="P2297" s="5"/>
      <c r="Q2297" s="5"/>
      <c r="R2297" s="5"/>
      <c r="S2297" s="6"/>
      <c r="T2297" s="6"/>
      <c r="U2297" s="6"/>
      <c r="V2297" s="6"/>
      <c r="W2297" s="6"/>
      <c r="X2297" s="6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  <c r="BC2297" s="4"/>
      <c r="BD2297" s="4"/>
      <c r="BE2297" s="4"/>
      <c r="BF2297" s="4"/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V2297" s="4"/>
      <c r="BW2297" s="4"/>
      <c r="BX2297" s="4"/>
      <c r="BY2297" s="4"/>
      <c r="BZ2297" s="4"/>
      <c r="CA2297" s="4"/>
      <c r="CB2297" s="4"/>
      <c r="CC2297" s="4"/>
      <c r="CD2297" s="4"/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/>
      <c r="GG2297" s="4"/>
      <c r="GH2297" s="4"/>
      <c r="GI2297" s="4"/>
      <c r="GJ2297" s="4"/>
      <c r="GK2297" s="4"/>
      <c r="GL2297" s="4"/>
      <c r="GM2297" s="4"/>
      <c r="GN2297" s="4"/>
      <c r="GO2297" s="4"/>
      <c r="GP2297" s="4"/>
      <c r="GQ2297" s="4"/>
      <c r="GR2297" s="4"/>
      <c r="GS2297" s="4"/>
      <c r="GT2297" s="4"/>
      <c r="GU2297" s="4"/>
      <c r="GV2297" s="4"/>
      <c r="GW2297" s="4"/>
      <c r="GX2297" s="4"/>
      <c r="GY2297" s="4"/>
      <c r="GZ2297" s="4"/>
      <c r="HA2297" s="4"/>
      <c r="HB2297" s="4"/>
      <c r="HC2297" s="4"/>
      <c r="HD2297" s="4"/>
      <c r="HE2297" s="4"/>
      <c r="HF2297" s="4"/>
      <c r="HG2297" s="4"/>
      <c r="HH2297" s="4"/>
      <c r="HI2297" s="4"/>
      <c r="HJ2297" s="4"/>
      <c r="HK2297" s="4"/>
      <c r="HL2297" s="4"/>
      <c r="HM2297" s="4"/>
    </row>
    <row r="2298" spans="1:221" ht="20" customHeight="1">
      <c r="A2298" s="3"/>
      <c r="B2298" s="2"/>
      <c r="C2298" s="3"/>
      <c r="D2298" s="3"/>
      <c r="E2298" s="3"/>
      <c r="F2298" s="3"/>
      <c r="G2298" s="3"/>
      <c r="H2298" s="4"/>
      <c r="I2298" s="4"/>
      <c r="J2298" s="114"/>
      <c r="K2298" s="20"/>
      <c r="L2298" s="5"/>
      <c r="M2298" s="5"/>
      <c r="N2298" s="5"/>
      <c r="O2298" s="5"/>
      <c r="P2298" s="5"/>
      <c r="Q2298" s="5"/>
      <c r="R2298" s="5"/>
      <c r="S2298" s="6"/>
      <c r="T2298" s="6"/>
      <c r="U2298" s="6"/>
      <c r="V2298" s="6"/>
      <c r="W2298" s="6"/>
      <c r="X2298" s="6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4"/>
      <c r="BB2298" s="4"/>
      <c r="BC2298" s="4"/>
      <c r="BD2298" s="4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V2298" s="4"/>
      <c r="BW2298" s="4"/>
      <c r="BX2298" s="4"/>
      <c r="BY2298" s="4"/>
      <c r="BZ2298" s="4"/>
      <c r="CA2298" s="4"/>
      <c r="CB2298" s="4"/>
      <c r="CC2298" s="4"/>
      <c r="CD2298" s="4"/>
      <c r="CE2298" s="4"/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/>
      <c r="GJ2298" s="4"/>
      <c r="GK2298" s="4"/>
      <c r="GL2298" s="4"/>
      <c r="GM2298" s="4"/>
      <c r="GN2298" s="4"/>
      <c r="GO2298" s="4"/>
      <c r="GP2298" s="4"/>
      <c r="GQ2298" s="4"/>
      <c r="GR2298" s="4"/>
      <c r="GS2298" s="4"/>
      <c r="GT2298" s="4"/>
      <c r="GU2298" s="4"/>
      <c r="GV2298" s="4"/>
      <c r="GW2298" s="4"/>
      <c r="GX2298" s="4"/>
      <c r="GY2298" s="4"/>
      <c r="GZ2298" s="4"/>
      <c r="HA2298" s="4"/>
      <c r="HB2298" s="4"/>
      <c r="HC2298" s="4"/>
      <c r="HD2298" s="4"/>
      <c r="HE2298" s="4"/>
      <c r="HF2298" s="4"/>
      <c r="HG2298" s="4"/>
      <c r="HH2298" s="4"/>
      <c r="HI2298" s="4"/>
      <c r="HJ2298" s="4"/>
      <c r="HK2298" s="4"/>
      <c r="HL2298" s="4"/>
      <c r="HM2298" s="4"/>
    </row>
    <row r="2299" spans="1:221" ht="20" customHeight="1">
      <c r="A2299" s="3"/>
      <c r="B2299" s="2"/>
      <c r="C2299" s="3"/>
      <c r="D2299" s="3"/>
      <c r="E2299" s="3"/>
      <c r="F2299" s="3"/>
      <c r="G2299" s="3"/>
      <c r="H2299" s="4"/>
      <c r="I2299" s="4"/>
      <c r="J2299" s="114"/>
      <c r="K2299" s="20"/>
      <c r="L2299" s="5"/>
      <c r="M2299" s="5"/>
      <c r="N2299" s="5"/>
      <c r="O2299" s="5"/>
      <c r="P2299" s="5"/>
      <c r="Q2299" s="5"/>
      <c r="R2299" s="5"/>
      <c r="S2299" s="6"/>
      <c r="T2299" s="6"/>
      <c r="U2299" s="6"/>
      <c r="V2299" s="6"/>
      <c r="W2299" s="6"/>
      <c r="X2299" s="6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  <c r="BC2299" s="4"/>
      <c r="BD2299" s="4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V2299" s="4"/>
      <c r="BW2299" s="4"/>
      <c r="BX2299" s="4"/>
      <c r="BY2299" s="4"/>
      <c r="BZ2299" s="4"/>
      <c r="CA2299" s="4"/>
      <c r="CB2299" s="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/>
      <c r="GJ2299" s="4"/>
      <c r="GK2299" s="4"/>
      <c r="GL2299" s="4"/>
      <c r="GM2299" s="4"/>
      <c r="GN2299" s="4"/>
      <c r="GO2299" s="4"/>
      <c r="GP2299" s="4"/>
      <c r="GQ2299" s="4"/>
      <c r="GR2299" s="4"/>
      <c r="GS2299" s="4"/>
      <c r="GT2299" s="4"/>
      <c r="GU2299" s="4"/>
      <c r="GV2299" s="4"/>
      <c r="GW2299" s="4"/>
      <c r="GX2299" s="4"/>
      <c r="GY2299" s="4"/>
      <c r="GZ2299" s="4"/>
      <c r="HA2299" s="4"/>
      <c r="HB2299" s="4"/>
      <c r="HC2299" s="4"/>
      <c r="HD2299" s="4"/>
      <c r="HE2299" s="4"/>
      <c r="HF2299" s="4"/>
      <c r="HG2299" s="4"/>
      <c r="HH2299" s="4"/>
      <c r="HI2299" s="4"/>
      <c r="HJ2299" s="4"/>
      <c r="HK2299" s="4"/>
      <c r="HL2299" s="4"/>
      <c r="HM2299" s="4"/>
    </row>
    <row r="2300" spans="1:221" ht="20" customHeight="1">
      <c r="A2300" s="3"/>
      <c r="B2300" s="2"/>
      <c r="C2300" s="3"/>
      <c r="D2300" s="3"/>
      <c r="E2300" s="3"/>
      <c r="F2300" s="3"/>
      <c r="G2300" s="3"/>
      <c r="H2300" s="4"/>
      <c r="I2300" s="4"/>
      <c r="J2300" s="114"/>
      <c r="K2300" s="20"/>
      <c r="L2300" s="5"/>
      <c r="M2300" s="5"/>
      <c r="N2300" s="5"/>
      <c r="O2300" s="5"/>
      <c r="P2300" s="5"/>
      <c r="Q2300" s="5"/>
      <c r="R2300" s="5"/>
      <c r="S2300" s="6"/>
      <c r="T2300" s="6"/>
      <c r="U2300" s="6"/>
      <c r="V2300" s="6"/>
      <c r="W2300" s="6"/>
      <c r="X2300" s="6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4"/>
      <c r="BB2300" s="4"/>
      <c r="BC2300" s="4"/>
      <c r="BD2300" s="4"/>
      <c r="BE2300" s="4"/>
      <c r="BF2300" s="4"/>
      <c r="BG2300" s="4"/>
      <c r="BH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V2300" s="4"/>
      <c r="BW2300" s="4"/>
      <c r="BX2300" s="4"/>
      <c r="BY2300" s="4"/>
      <c r="BZ2300" s="4"/>
      <c r="CA2300" s="4"/>
      <c r="CB2300" s="4"/>
      <c r="CC2300" s="4"/>
      <c r="CD2300" s="4"/>
      <c r="CE2300" s="4"/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/>
      <c r="GJ2300" s="4"/>
      <c r="GK2300" s="4"/>
      <c r="GL2300" s="4"/>
      <c r="GM2300" s="4"/>
      <c r="GN2300" s="4"/>
      <c r="GO2300" s="4"/>
      <c r="GP2300" s="4"/>
      <c r="GQ2300" s="4"/>
      <c r="GR2300" s="4"/>
      <c r="GS2300" s="4"/>
      <c r="GT2300" s="4"/>
      <c r="GU2300" s="4"/>
      <c r="GV2300" s="4"/>
      <c r="GW2300" s="4"/>
      <c r="GX2300" s="4"/>
      <c r="GY2300" s="4"/>
      <c r="GZ2300" s="4"/>
      <c r="HA2300" s="4"/>
      <c r="HB2300" s="4"/>
      <c r="HC2300" s="4"/>
      <c r="HD2300" s="4"/>
      <c r="HE2300" s="4"/>
      <c r="HF2300" s="4"/>
      <c r="HG2300" s="4"/>
      <c r="HH2300" s="4"/>
      <c r="HI2300" s="4"/>
      <c r="HJ2300" s="4"/>
      <c r="HK2300" s="4"/>
      <c r="HL2300" s="4"/>
      <c r="HM2300" s="4"/>
    </row>
    <row r="2301" spans="1:221" ht="20" customHeight="1">
      <c r="A2301" s="3"/>
      <c r="B2301" s="2"/>
      <c r="C2301" s="3"/>
      <c r="D2301" s="3"/>
      <c r="E2301" s="3"/>
      <c r="F2301" s="3"/>
      <c r="G2301" s="3"/>
      <c r="H2301" s="4"/>
      <c r="I2301" s="4"/>
      <c r="J2301" s="114"/>
      <c r="K2301" s="20"/>
      <c r="L2301" s="5"/>
      <c r="M2301" s="5"/>
      <c r="N2301" s="5"/>
      <c r="O2301" s="5"/>
      <c r="P2301" s="5"/>
      <c r="Q2301" s="5"/>
      <c r="R2301" s="5"/>
      <c r="S2301" s="6"/>
      <c r="T2301" s="6"/>
      <c r="U2301" s="6"/>
      <c r="V2301" s="6"/>
      <c r="W2301" s="6"/>
      <c r="X2301" s="6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  <c r="BC2301" s="4"/>
      <c r="BD2301" s="4"/>
      <c r="BE2301" s="4"/>
      <c r="BF2301" s="4"/>
      <c r="BG2301" s="4"/>
      <c r="BH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V2301" s="4"/>
      <c r="BW2301" s="4"/>
      <c r="BX2301" s="4"/>
      <c r="BY2301" s="4"/>
      <c r="BZ2301" s="4"/>
      <c r="CA2301" s="4"/>
      <c r="CB2301" s="4"/>
      <c r="CC2301" s="4"/>
      <c r="CD2301" s="4"/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/>
      <c r="GJ2301" s="4"/>
      <c r="GK2301" s="4"/>
      <c r="GL2301" s="4"/>
      <c r="GM2301" s="4"/>
      <c r="GN2301" s="4"/>
      <c r="GO2301" s="4"/>
      <c r="GP2301" s="4"/>
      <c r="GQ2301" s="4"/>
      <c r="GR2301" s="4"/>
      <c r="GS2301" s="4"/>
      <c r="GT2301" s="4"/>
      <c r="GU2301" s="4"/>
      <c r="GV2301" s="4"/>
      <c r="GW2301" s="4"/>
      <c r="GX2301" s="4"/>
      <c r="GY2301" s="4"/>
      <c r="GZ2301" s="4"/>
      <c r="HA2301" s="4"/>
      <c r="HB2301" s="4"/>
      <c r="HC2301" s="4"/>
      <c r="HD2301" s="4"/>
      <c r="HE2301" s="4"/>
      <c r="HF2301" s="4"/>
      <c r="HG2301" s="4"/>
      <c r="HH2301" s="4"/>
      <c r="HI2301" s="4"/>
      <c r="HJ2301" s="4"/>
      <c r="HK2301" s="4"/>
      <c r="HL2301" s="4"/>
      <c r="HM2301" s="4"/>
    </row>
    <row r="2302" spans="1:221" ht="20" customHeight="1">
      <c r="A2302" s="3"/>
      <c r="B2302" s="2"/>
      <c r="C2302" s="3"/>
      <c r="D2302" s="3"/>
      <c r="E2302" s="3"/>
      <c r="F2302" s="3"/>
      <c r="G2302" s="3"/>
      <c r="H2302" s="4"/>
      <c r="I2302" s="4"/>
      <c r="J2302" s="114"/>
      <c r="K2302" s="20"/>
      <c r="L2302" s="5"/>
      <c r="M2302" s="5"/>
      <c r="N2302" s="5"/>
      <c r="O2302" s="5"/>
      <c r="P2302" s="5"/>
      <c r="Q2302" s="5"/>
      <c r="R2302" s="5"/>
      <c r="S2302" s="6"/>
      <c r="T2302" s="6"/>
      <c r="U2302" s="6"/>
      <c r="V2302" s="6"/>
      <c r="W2302" s="6"/>
      <c r="X2302" s="6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  <c r="BC2302" s="4"/>
      <c r="BD2302" s="4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V2302" s="4"/>
      <c r="BW2302" s="4"/>
      <c r="BX2302" s="4"/>
      <c r="BY2302" s="4"/>
      <c r="BZ2302" s="4"/>
      <c r="CA2302" s="4"/>
      <c r="CB2302" s="4"/>
      <c r="CC2302" s="4"/>
      <c r="CD2302" s="4"/>
      <c r="CE2302" s="4"/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/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/>
      <c r="GE2302" s="4"/>
      <c r="GF2302" s="4"/>
      <c r="GG2302" s="4"/>
      <c r="GH2302" s="4"/>
      <c r="GI2302" s="4"/>
      <c r="GJ2302" s="4"/>
      <c r="GK2302" s="4"/>
      <c r="GL2302" s="4"/>
      <c r="GM2302" s="4"/>
      <c r="GN2302" s="4"/>
      <c r="GO2302" s="4"/>
      <c r="GP2302" s="4"/>
      <c r="GQ2302" s="4"/>
      <c r="GR2302" s="4"/>
      <c r="GS2302" s="4"/>
      <c r="GT2302" s="4"/>
      <c r="GU2302" s="4"/>
      <c r="GV2302" s="4"/>
      <c r="GW2302" s="4"/>
      <c r="GX2302" s="4"/>
      <c r="GY2302" s="4"/>
      <c r="GZ2302" s="4"/>
      <c r="HA2302" s="4"/>
      <c r="HB2302" s="4"/>
      <c r="HC2302" s="4"/>
      <c r="HD2302" s="4"/>
      <c r="HE2302" s="4"/>
      <c r="HF2302" s="4"/>
      <c r="HG2302" s="4"/>
      <c r="HH2302" s="4"/>
      <c r="HI2302" s="4"/>
      <c r="HJ2302" s="4"/>
      <c r="HK2302" s="4"/>
      <c r="HL2302" s="4"/>
      <c r="HM2302" s="4"/>
    </row>
    <row r="2303" spans="1:221" ht="20" customHeight="1">
      <c r="A2303" s="3"/>
      <c r="B2303" s="2"/>
      <c r="C2303" s="3"/>
      <c r="D2303" s="3"/>
      <c r="E2303" s="3"/>
      <c r="F2303" s="3"/>
      <c r="G2303" s="3"/>
      <c r="H2303" s="4"/>
      <c r="I2303" s="4"/>
      <c r="J2303" s="114"/>
      <c r="K2303" s="20"/>
      <c r="L2303" s="5"/>
      <c r="M2303" s="5"/>
      <c r="N2303" s="5"/>
      <c r="O2303" s="5"/>
      <c r="P2303" s="5"/>
      <c r="Q2303" s="5"/>
      <c r="R2303" s="5"/>
      <c r="S2303" s="6"/>
      <c r="T2303" s="6"/>
      <c r="U2303" s="6"/>
      <c r="V2303" s="6"/>
      <c r="W2303" s="6"/>
      <c r="X2303" s="6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  <c r="BC2303" s="4"/>
      <c r="BD2303" s="4"/>
      <c r="BE2303" s="4"/>
      <c r="BF2303" s="4"/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V2303" s="4"/>
      <c r="BW2303" s="4"/>
      <c r="BX2303" s="4"/>
      <c r="BY2303" s="4"/>
      <c r="BZ2303" s="4"/>
      <c r="CA2303" s="4"/>
      <c r="CB2303" s="4"/>
      <c r="CC2303" s="4"/>
      <c r="CD2303" s="4"/>
      <c r="CE2303" s="4"/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/>
      <c r="GE2303" s="4"/>
      <c r="GF2303" s="4"/>
      <c r="GG2303" s="4"/>
      <c r="GH2303" s="4"/>
      <c r="GI2303" s="4"/>
      <c r="GJ2303" s="4"/>
      <c r="GK2303" s="4"/>
      <c r="GL2303" s="4"/>
      <c r="GM2303" s="4"/>
      <c r="GN2303" s="4"/>
      <c r="GO2303" s="4"/>
      <c r="GP2303" s="4"/>
      <c r="GQ2303" s="4"/>
      <c r="GR2303" s="4"/>
      <c r="GS2303" s="4"/>
      <c r="GT2303" s="4"/>
      <c r="GU2303" s="4"/>
      <c r="GV2303" s="4"/>
      <c r="GW2303" s="4"/>
      <c r="GX2303" s="4"/>
      <c r="GY2303" s="4"/>
      <c r="GZ2303" s="4"/>
      <c r="HA2303" s="4"/>
      <c r="HB2303" s="4"/>
      <c r="HC2303" s="4"/>
      <c r="HD2303" s="4"/>
      <c r="HE2303" s="4"/>
      <c r="HF2303" s="4"/>
      <c r="HG2303" s="4"/>
      <c r="HH2303" s="4"/>
      <c r="HI2303" s="4"/>
      <c r="HJ2303" s="4"/>
      <c r="HK2303" s="4"/>
      <c r="HL2303" s="4"/>
      <c r="HM2303" s="4"/>
    </row>
    <row r="2304" spans="1:221" ht="20" customHeight="1">
      <c r="A2304" s="3"/>
      <c r="B2304" s="2"/>
      <c r="C2304" s="3"/>
      <c r="D2304" s="3"/>
      <c r="E2304" s="3"/>
      <c r="F2304" s="3"/>
      <c r="G2304" s="3"/>
      <c r="H2304" s="4"/>
      <c r="I2304" s="4"/>
      <c r="J2304" s="114"/>
      <c r="K2304" s="20"/>
      <c r="L2304" s="5"/>
      <c r="M2304" s="5"/>
      <c r="N2304" s="5"/>
      <c r="O2304" s="5"/>
      <c r="P2304" s="5"/>
      <c r="Q2304" s="5"/>
      <c r="R2304" s="5"/>
      <c r="S2304" s="6"/>
      <c r="T2304" s="6"/>
      <c r="U2304" s="6"/>
      <c r="V2304" s="6"/>
      <c r="W2304" s="6"/>
      <c r="X2304" s="6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  <c r="BC2304" s="4"/>
      <c r="BD2304" s="4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V2304" s="4"/>
      <c r="BW2304" s="4"/>
      <c r="BX2304" s="4"/>
      <c r="BY2304" s="4"/>
      <c r="BZ2304" s="4"/>
      <c r="CA2304" s="4"/>
      <c r="CB2304" s="4"/>
      <c r="CC2304" s="4"/>
      <c r="CD2304" s="4"/>
      <c r="CE2304" s="4"/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/>
      <c r="ES2304" s="4"/>
      <c r="ET2304" s="4"/>
      <c r="EU2304" s="4"/>
      <c r="EV2304" s="4"/>
      <c r="EW2304" s="4"/>
      <c r="EX2304" s="4"/>
      <c r="EY2304" s="4"/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/>
      <c r="GT2304" s="4"/>
      <c r="GU2304" s="4"/>
      <c r="GV2304" s="4"/>
      <c r="GW2304" s="4"/>
      <c r="GX2304" s="4"/>
      <c r="GY2304" s="4"/>
      <c r="GZ2304" s="4"/>
      <c r="HA2304" s="4"/>
      <c r="HB2304" s="4"/>
      <c r="HC2304" s="4"/>
      <c r="HD2304" s="4"/>
      <c r="HE2304" s="4"/>
      <c r="HF2304" s="4"/>
      <c r="HG2304" s="4"/>
      <c r="HH2304" s="4"/>
      <c r="HI2304" s="4"/>
      <c r="HJ2304" s="4"/>
      <c r="HK2304" s="4"/>
      <c r="HL2304" s="4"/>
      <c r="HM2304" s="4"/>
    </row>
    <row r="2305" spans="1:221" ht="20" customHeight="1">
      <c r="A2305" s="3"/>
      <c r="B2305" s="2"/>
      <c r="C2305" s="3"/>
      <c r="D2305" s="3"/>
      <c r="E2305" s="3"/>
      <c r="F2305" s="3"/>
      <c r="G2305" s="3"/>
      <c r="H2305" s="4"/>
      <c r="I2305" s="4"/>
      <c r="J2305" s="114"/>
      <c r="K2305" s="20"/>
      <c r="L2305" s="5"/>
      <c r="M2305" s="5"/>
      <c r="N2305" s="5"/>
      <c r="O2305" s="5"/>
      <c r="P2305" s="5"/>
      <c r="Q2305" s="5"/>
      <c r="R2305" s="5"/>
      <c r="S2305" s="6"/>
      <c r="T2305" s="6"/>
      <c r="U2305" s="6"/>
      <c r="V2305" s="6"/>
      <c r="W2305" s="6"/>
      <c r="X2305" s="6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  <c r="BC2305" s="4"/>
      <c r="BD2305" s="4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V2305" s="4"/>
      <c r="BW2305" s="4"/>
      <c r="BX2305" s="4"/>
      <c r="BY2305" s="4"/>
      <c r="BZ2305" s="4"/>
      <c r="CA2305" s="4"/>
      <c r="CB2305" s="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/>
      <c r="GC2305" s="4"/>
      <c r="GD2305" s="4"/>
      <c r="GE2305" s="4"/>
      <c r="GF2305" s="4"/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/>
      <c r="GR2305" s="4"/>
      <c r="GS2305" s="4"/>
      <c r="GT2305" s="4"/>
      <c r="GU2305" s="4"/>
      <c r="GV2305" s="4"/>
      <c r="GW2305" s="4"/>
      <c r="GX2305" s="4"/>
      <c r="GY2305" s="4"/>
      <c r="GZ2305" s="4"/>
      <c r="HA2305" s="4"/>
      <c r="HB2305" s="4"/>
      <c r="HC2305" s="4"/>
      <c r="HD2305" s="4"/>
      <c r="HE2305" s="4"/>
      <c r="HF2305" s="4"/>
      <c r="HG2305" s="4"/>
      <c r="HH2305" s="4"/>
      <c r="HI2305" s="4"/>
      <c r="HJ2305" s="4"/>
      <c r="HK2305" s="4"/>
      <c r="HL2305" s="4"/>
      <c r="HM2305" s="4"/>
    </row>
    <row r="2306" spans="1:221" ht="20" customHeight="1">
      <c r="A2306" s="3"/>
      <c r="B2306" s="2"/>
      <c r="C2306" s="3"/>
      <c r="D2306" s="3"/>
      <c r="E2306" s="3"/>
      <c r="F2306" s="3"/>
      <c r="G2306" s="3"/>
      <c r="H2306" s="4"/>
      <c r="I2306" s="4"/>
      <c r="J2306" s="114"/>
      <c r="K2306" s="20"/>
      <c r="L2306" s="5"/>
      <c r="M2306" s="5"/>
      <c r="N2306" s="5"/>
      <c r="O2306" s="5"/>
      <c r="P2306" s="5"/>
      <c r="Q2306" s="5"/>
      <c r="R2306" s="5"/>
      <c r="S2306" s="6"/>
      <c r="T2306" s="6"/>
      <c r="U2306" s="6"/>
      <c r="V2306" s="6"/>
      <c r="W2306" s="6"/>
      <c r="X2306" s="6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/>
      <c r="BB2306" s="4"/>
      <c r="BC2306" s="4"/>
      <c r="BD2306" s="4"/>
      <c r="BE2306" s="4"/>
      <c r="BF2306" s="4"/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V2306" s="4"/>
      <c r="BW2306" s="4"/>
      <c r="BX2306" s="4"/>
      <c r="BY2306" s="4"/>
      <c r="BZ2306" s="4"/>
      <c r="CA2306" s="4"/>
      <c r="CB2306" s="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/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/>
      <c r="GA2306" s="4"/>
      <c r="GB2306" s="4"/>
      <c r="GC2306" s="4"/>
      <c r="GD2306" s="4"/>
      <c r="GE2306" s="4"/>
      <c r="GF2306" s="4"/>
      <c r="GG2306" s="4"/>
      <c r="GH2306" s="4"/>
      <c r="GI2306" s="4"/>
      <c r="GJ2306" s="4"/>
      <c r="GK2306" s="4"/>
      <c r="GL2306" s="4"/>
      <c r="GM2306" s="4"/>
      <c r="GN2306" s="4"/>
      <c r="GO2306" s="4"/>
      <c r="GP2306" s="4"/>
      <c r="GQ2306" s="4"/>
      <c r="GR2306" s="4"/>
      <c r="GS2306" s="4"/>
      <c r="GT2306" s="4"/>
      <c r="GU2306" s="4"/>
      <c r="GV2306" s="4"/>
      <c r="GW2306" s="4"/>
      <c r="GX2306" s="4"/>
      <c r="GY2306" s="4"/>
      <c r="GZ2306" s="4"/>
      <c r="HA2306" s="4"/>
      <c r="HB2306" s="4"/>
      <c r="HC2306" s="4"/>
      <c r="HD2306" s="4"/>
      <c r="HE2306" s="4"/>
      <c r="HF2306" s="4"/>
      <c r="HG2306" s="4"/>
      <c r="HH2306" s="4"/>
      <c r="HI2306" s="4"/>
      <c r="HJ2306" s="4"/>
      <c r="HK2306" s="4"/>
      <c r="HL2306" s="4"/>
      <c r="HM2306" s="4"/>
    </row>
    <row r="2307" spans="1:221" ht="20" customHeight="1">
      <c r="A2307" s="3"/>
      <c r="B2307" s="2"/>
      <c r="C2307" s="3"/>
      <c r="D2307" s="3"/>
      <c r="E2307" s="3"/>
      <c r="F2307" s="3"/>
      <c r="G2307" s="3"/>
      <c r="H2307" s="4"/>
      <c r="I2307" s="4"/>
      <c r="J2307" s="114"/>
      <c r="K2307" s="20"/>
      <c r="L2307" s="5"/>
      <c r="M2307" s="5"/>
      <c r="N2307" s="5"/>
      <c r="O2307" s="5"/>
      <c r="P2307" s="5"/>
      <c r="Q2307" s="5"/>
      <c r="R2307" s="5"/>
      <c r="S2307" s="6"/>
      <c r="T2307" s="6"/>
      <c r="U2307" s="6"/>
      <c r="V2307" s="6"/>
      <c r="W2307" s="6"/>
      <c r="X2307" s="6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  <c r="BC2307" s="4"/>
      <c r="BD2307" s="4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V2307" s="4"/>
      <c r="BW2307" s="4"/>
      <c r="BX2307" s="4"/>
      <c r="BY2307" s="4"/>
      <c r="BZ2307" s="4"/>
      <c r="CA2307" s="4"/>
      <c r="CB2307" s="4"/>
      <c r="CC2307" s="4"/>
      <c r="CD2307" s="4"/>
      <c r="CE2307" s="4"/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/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/>
      <c r="GA2307" s="4"/>
      <c r="GB2307" s="4"/>
      <c r="GC2307" s="4"/>
      <c r="GD2307" s="4"/>
      <c r="GE2307" s="4"/>
      <c r="GF2307" s="4"/>
      <c r="GG2307" s="4"/>
      <c r="GH2307" s="4"/>
      <c r="GI2307" s="4"/>
      <c r="GJ2307" s="4"/>
      <c r="GK2307" s="4"/>
      <c r="GL2307" s="4"/>
      <c r="GM2307" s="4"/>
      <c r="GN2307" s="4"/>
      <c r="GO2307" s="4"/>
      <c r="GP2307" s="4"/>
      <c r="GQ2307" s="4"/>
      <c r="GR2307" s="4"/>
      <c r="GS2307" s="4"/>
      <c r="GT2307" s="4"/>
      <c r="GU2307" s="4"/>
      <c r="GV2307" s="4"/>
      <c r="GW2307" s="4"/>
      <c r="GX2307" s="4"/>
      <c r="GY2307" s="4"/>
      <c r="GZ2307" s="4"/>
      <c r="HA2307" s="4"/>
      <c r="HB2307" s="4"/>
      <c r="HC2307" s="4"/>
      <c r="HD2307" s="4"/>
      <c r="HE2307" s="4"/>
      <c r="HF2307" s="4"/>
      <c r="HG2307" s="4"/>
      <c r="HH2307" s="4"/>
      <c r="HI2307" s="4"/>
      <c r="HJ2307" s="4"/>
      <c r="HK2307" s="4"/>
      <c r="HL2307" s="4"/>
      <c r="HM2307" s="4"/>
    </row>
    <row r="2308" spans="1:221" ht="20" customHeight="1">
      <c r="A2308" s="3"/>
      <c r="B2308" s="2"/>
      <c r="C2308" s="3"/>
      <c r="D2308" s="3"/>
      <c r="E2308" s="3"/>
      <c r="F2308" s="3"/>
      <c r="G2308" s="3"/>
      <c r="H2308" s="4"/>
      <c r="I2308" s="4"/>
      <c r="J2308" s="114"/>
      <c r="K2308" s="20"/>
      <c r="L2308" s="5"/>
      <c r="M2308" s="5"/>
      <c r="N2308" s="5"/>
      <c r="O2308" s="5"/>
      <c r="P2308" s="5"/>
      <c r="Q2308" s="5"/>
      <c r="R2308" s="5"/>
      <c r="S2308" s="6"/>
      <c r="T2308" s="6"/>
      <c r="U2308" s="6"/>
      <c r="V2308" s="6"/>
      <c r="W2308" s="6"/>
      <c r="X2308" s="6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4"/>
      <c r="BB2308" s="4"/>
      <c r="BC2308" s="4"/>
      <c r="BD2308" s="4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V2308" s="4"/>
      <c r="BW2308" s="4"/>
      <c r="BX2308" s="4"/>
      <c r="BY2308" s="4"/>
      <c r="BZ2308" s="4"/>
      <c r="CA2308" s="4"/>
      <c r="CB2308" s="4"/>
      <c r="CC2308" s="4"/>
      <c r="CD2308" s="4"/>
      <c r="CE2308" s="4"/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/>
      <c r="GE2308" s="4"/>
      <c r="GF2308" s="4"/>
      <c r="GG2308" s="4"/>
      <c r="GH2308" s="4"/>
      <c r="GI2308" s="4"/>
      <c r="GJ2308" s="4"/>
      <c r="GK2308" s="4"/>
      <c r="GL2308" s="4"/>
      <c r="GM2308" s="4"/>
      <c r="GN2308" s="4"/>
      <c r="GO2308" s="4"/>
      <c r="GP2308" s="4"/>
      <c r="GQ2308" s="4"/>
      <c r="GR2308" s="4"/>
      <c r="GS2308" s="4"/>
      <c r="GT2308" s="4"/>
      <c r="GU2308" s="4"/>
      <c r="GV2308" s="4"/>
      <c r="GW2308" s="4"/>
      <c r="GX2308" s="4"/>
      <c r="GY2308" s="4"/>
      <c r="GZ2308" s="4"/>
      <c r="HA2308" s="4"/>
      <c r="HB2308" s="4"/>
      <c r="HC2308" s="4"/>
      <c r="HD2308" s="4"/>
      <c r="HE2308" s="4"/>
      <c r="HF2308" s="4"/>
      <c r="HG2308" s="4"/>
      <c r="HH2308" s="4"/>
      <c r="HI2308" s="4"/>
      <c r="HJ2308" s="4"/>
      <c r="HK2308" s="4"/>
      <c r="HL2308" s="4"/>
      <c r="HM2308" s="4"/>
    </row>
    <row r="2309" spans="1:221" ht="20" customHeight="1">
      <c r="A2309" s="3"/>
      <c r="B2309" s="2"/>
      <c r="C2309" s="3"/>
      <c r="D2309" s="3"/>
      <c r="E2309" s="3"/>
      <c r="F2309" s="3"/>
      <c r="G2309" s="3"/>
      <c r="H2309" s="4"/>
      <c r="I2309" s="4"/>
      <c r="J2309" s="114"/>
      <c r="K2309" s="20"/>
      <c r="L2309" s="5"/>
      <c r="M2309" s="5"/>
      <c r="N2309" s="5"/>
      <c r="O2309" s="5"/>
      <c r="P2309" s="5"/>
      <c r="Q2309" s="5"/>
      <c r="R2309" s="5"/>
      <c r="S2309" s="6"/>
      <c r="T2309" s="6"/>
      <c r="U2309" s="6"/>
      <c r="V2309" s="6"/>
      <c r="W2309" s="6"/>
      <c r="X2309" s="6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  <c r="BC2309" s="4"/>
      <c r="BD2309" s="4"/>
      <c r="BE2309" s="4"/>
      <c r="BF2309" s="4"/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V2309" s="4"/>
      <c r="BW2309" s="4"/>
      <c r="BX2309" s="4"/>
      <c r="BY2309" s="4"/>
      <c r="BZ2309" s="4"/>
      <c r="CA2309" s="4"/>
      <c r="CB2309" s="4"/>
      <c r="CC2309" s="4"/>
      <c r="CD2309" s="4"/>
      <c r="CE2309" s="4"/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/>
      <c r="GE2309" s="4"/>
      <c r="GF2309" s="4"/>
      <c r="GG2309" s="4"/>
      <c r="GH2309" s="4"/>
      <c r="GI2309" s="4"/>
      <c r="GJ2309" s="4"/>
      <c r="GK2309" s="4"/>
      <c r="GL2309" s="4"/>
      <c r="GM2309" s="4"/>
      <c r="GN2309" s="4"/>
      <c r="GO2309" s="4"/>
      <c r="GP2309" s="4"/>
      <c r="GQ2309" s="4"/>
      <c r="GR2309" s="4"/>
      <c r="GS2309" s="4"/>
      <c r="GT2309" s="4"/>
      <c r="GU2309" s="4"/>
      <c r="GV2309" s="4"/>
      <c r="GW2309" s="4"/>
      <c r="GX2309" s="4"/>
      <c r="GY2309" s="4"/>
      <c r="GZ2309" s="4"/>
      <c r="HA2309" s="4"/>
      <c r="HB2309" s="4"/>
      <c r="HC2309" s="4"/>
      <c r="HD2309" s="4"/>
      <c r="HE2309" s="4"/>
      <c r="HF2309" s="4"/>
      <c r="HG2309" s="4"/>
      <c r="HH2309" s="4"/>
      <c r="HI2309" s="4"/>
      <c r="HJ2309" s="4"/>
      <c r="HK2309" s="4"/>
      <c r="HL2309" s="4"/>
      <c r="HM2309" s="4"/>
    </row>
  </sheetData>
  <mergeCells count="58">
    <mergeCell ref="N116:R116"/>
    <mergeCell ref="A9:F9"/>
    <mergeCell ref="A99:F99"/>
    <mergeCell ref="O100:R101"/>
    <mergeCell ref="N102:R102"/>
    <mergeCell ref="N104:R104"/>
    <mergeCell ref="N106:R106"/>
    <mergeCell ref="N108:R108"/>
    <mergeCell ref="N110:R110"/>
    <mergeCell ref="N112:R112"/>
    <mergeCell ref="N114:R114"/>
    <mergeCell ref="N230:R230"/>
    <mergeCell ref="P135:R136"/>
    <mergeCell ref="N147:R147"/>
    <mergeCell ref="N149:R149"/>
    <mergeCell ref="N151:R151"/>
    <mergeCell ref="N153:R153"/>
    <mergeCell ref="N155:R155"/>
    <mergeCell ref="N157:R157"/>
    <mergeCell ref="N159:R159"/>
    <mergeCell ref="N161:R161"/>
    <mergeCell ref="A225:R225"/>
    <mergeCell ref="N228:R228"/>
    <mergeCell ref="O392:R392"/>
    <mergeCell ref="N232:R232"/>
    <mergeCell ref="A234:F234"/>
    <mergeCell ref="A309:F309"/>
    <mergeCell ref="A366:F366"/>
    <mergeCell ref="O369:R369"/>
    <mergeCell ref="O372:R372"/>
    <mergeCell ref="O375:R375"/>
    <mergeCell ref="O378:R378"/>
    <mergeCell ref="O381:R381"/>
    <mergeCell ref="O386:R386"/>
    <mergeCell ref="O389:R389"/>
    <mergeCell ref="A542:F542"/>
    <mergeCell ref="O395:R395"/>
    <mergeCell ref="O398:R398"/>
    <mergeCell ref="A435:F435"/>
    <mergeCell ref="A448:F448"/>
    <mergeCell ref="A457:M457"/>
    <mergeCell ref="N457:R457"/>
    <mergeCell ref="A459:B459"/>
    <mergeCell ref="A486:M486"/>
    <mergeCell ref="N486:R486"/>
    <mergeCell ref="A488:B488"/>
    <mergeCell ref="A517:L517"/>
    <mergeCell ref="A718:F718"/>
    <mergeCell ref="A550:M550"/>
    <mergeCell ref="N550:R550"/>
    <mergeCell ref="A552:B552"/>
    <mergeCell ref="A559:M559"/>
    <mergeCell ref="N559:R559"/>
    <mergeCell ref="A561:B561"/>
    <mergeCell ref="A594:M594"/>
    <mergeCell ref="A618:N618"/>
    <mergeCell ref="A627:M627"/>
    <mergeCell ref="A709:F709"/>
  </mergeCells>
  <phoneticPr fontId="3"/>
  <conditionalFormatting sqref="N102:N103">
    <cfRule type="cellIs" dxfId="75" priority="75" operator="equal">
      <formula>$BD$147</formula>
    </cfRule>
    <cfRule type="cellIs" dxfId="74" priority="76" operator="equal">
      <formula>$BE$147</formula>
    </cfRule>
  </conditionalFormatting>
  <conditionalFormatting sqref="N104:N105">
    <cfRule type="cellIs" dxfId="73" priority="73" operator="equal">
      <formula>$BE$149</formula>
    </cfRule>
    <cfRule type="cellIs" dxfId="72" priority="74" operator="equal">
      <formula>$BD$149</formula>
    </cfRule>
  </conditionalFormatting>
  <conditionalFormatting sqref="N106:N107">
    <cfRule type="cellIs" dxfId="71" priority="51" operator="equal">
      <formula>$BE$151</formula>
    </cfRule>
    <cfRule type="cellIs" dxfId="70" priority="72" operator="equal">
      <formula>$BD$151</formula>
    </cfRule>
  </conditionalFormatting>
  <conditionalFormatting sqref="N108:N109">
    <cfRule type="cellIs" dxfId="69" priority="49" operator="equal">
      <formula>$BD$153</formula>
    </cfRule>
    <cfRule type="cellIs" dxfId="68" priority="52" operator="equal">
      <formula>$BE$153</formula>
    </cfRule>
  </conditionalFormatting>
  <conditionalFormatting sqref="N110:N111">
    <cfRule type="cellIs" dxfId="67" priority="50" operator="equal">
      <formula>$BD$155</formula>
    </cfRule>
    <cfRule type="cellIs" dxfId="66" priority="71" operator="equal">
      <formula>$BE$155</formula>
    </cfRule>
  </conditionalFormatting>
  <conditionalFormatting sqref="N112:N113">
    <cfRule type="cellIs" dxfId="65" priority="69" operator="equal">
      <formula>$BE$157</formula>
    </cfRule>
    <cfRule type="cellIs" dxfId="64" priority="70" operator="equal">
      <formula>$BD$157</formula>
    </cfRule>
  </conditionalFormatting>
  <conditionalFormatting sqref="N114:N115">
    <cfRule type="cellIs" dxfId="63" priority="67" operator="equal">
      <formula>$BE$159</formula>
    </cfRule>
    <cfRule type="cellIs" dxfId="62" priority="68" operator="equal">
      <formula>$BD$159</formula>
    </cfRule>
  </conditionalFormatting>
  <conditionalFormatting sqref="N116:N117">
    <cfRule type="cellIs" dxfId="61" priority="53" operator="equal">
      <formula>$BE$161</formula>
    </cfRule>
    <cfRule type="cellIs" dxfId="60" priority="54" operator="equal">
      <formula>$BD$161</formula>
    </cfRule>
  </conditionalFormatting>
  <conditionalFormatting sqref="N147:N148">
    <cfRule type="cellIs" dxfId="59" priority="65" operator="equal">
      <formula>$BE$165</formula>
    </cfRule>
    <cfRule type="cellIs" dxfId="58" priority="66" operator="equal">
      <formula>$BD$165</formula>
    </cfRule>
  </conditionalFormatting>
  <conditionalFormatting sqref="N149:N150">
    <cfRule type="cellIs" dxfId="57" priority="63" operator="equal">
      <formula>$BE$172</formula>
    </cfRule>
    <cfRule type="cellIs" dxfId="56" priority="64" operator="equal">
      <formula>$BD$172</formula>
    </cfRule>
  </conditionalFormatting>
  <conditionalFormatting sqref="N151:N152">
    <cfRule type="cellIs" dxfId="55" priority="48" operator="equal">
      <formula>$BE$181</formula>
    </cfRule>
    <cfRule type="cellIs" dxfId="54" priority="62" operator="equal">
      <formula>$BD$181</formula>
    </cfRule>
  </conditionalFormatting>
  <conditionalFormatting sqref="N153:N154">
    <cfRule type="cellIs" dxfId="53" priority="45" operator="equal">
      <formula>$BD$188</formula>
    </cfRule>
    <cfRule type="cellIs" dxfId="52" priority="47" operator="equal">
      <formula>$BE$188</formula>
    </cfRule>
  </conditionalFormatting>
  <conditionalFormatting sqref="N155:N156">
    <cfRule type="cellIs" dxfId="51" priority="46" operator="equal">
      <formula>$BD$195</formula>
    </cfRule>
    <cfRule type="cellIs" dxfId="50" priority="61" operator="equal">
      <formula>$BE$195</formula>
    </cfRule>
  </conditionalFormatting>
  <conditionalFormatting sqref="N157:N158">
    <cfRule type="cellIs" dxfId="49" priority="59" operator="equal">
      <formula>$BE$202</formula>
    </cfRule>
    <cfRule type="cellIs" dxfId="48" priority="60" operator="equal">
      <formula>$BD$202</formula>
    </cfRule>
  </conditionalFormatting>
  <conditionalFormatting sqref="N159:N160">
    <cfRule type="cellIs" dxfId="47" priority="57" operator="equal">
      <formula>$BE$211</formula>
    </cfRule>
    <cfRule type="cellIs" dxfId="46" priority="58" operator="equal">
      <formula>$BD$211</formula>
    </cfRule>
  </conditionalFormatting>
  <conditionalFormatting sqref="N161:N162">
    <cfRule type="cellIs" dxfId="45" priority="55" operator="equal">
      <formula>$BE$218</formula>
    </cfRule>
    <cfRule type="cellIs" dxfId="44" priority="56" operator="equal">
      <formula>$BD$218</formula>
    </cfRule>
  </conditionalFormatting>
  <conditionalFormatting sqref="N228:N229">
    <cfRule type="cellIs" dxfId="43" priority="23" operator="equal">
      <formula>$BD$147</formula>
    </cfRule>
    <cfRule type="cellIs" dxfId="42" priority="24" operator="equal">
      <formula>$BE$147</formula>
    </cfRule>
  </conditionalFormatting>
  <conditionalFormatting sqref="N230:N231">
    <cfRule type="cellIs" dxfId="41" priority="21" operator="equal">
      <formula>$BE$149</formula>
    </cfRule>
    <cfRule type="cellIs" dxfId="40" priority="22" operator="equal">
      <formula>$BD$149</formula>
    </cfRule>
  </conditionalFormatting>
  <conditionalFormatting sqref="N232:N233">
    <cfRule type="cellIs" dxfId="39" priority="19" operator="equal">
      <formula>$BE$151</formula>
    </cfRule>
    <cfRule type="cellIs" dxfId="38" priority="20" operator="equal">
      <formula>$BD$151</formula>
    </cfRule>
  </conditionalFormatting>
  <conditionalFormatting sqref="O369:O371">
    <cfRule type="cellIs" dxfId="37" priority="40" operator="equal">
      <formula>$BE$386</formula>
    </cfRule>
    <cfRule type="cellIs" dxfId="36" priority="44" operator="equal">
      <formula>$BD$386</formula>
    </cfRule>
  </conditionalFormatting>
  <conditionalFormatting sqref="O372">
    <cfRule type="cellIs" dxfId="35" priority="36" operator="equal">
      <formula>$BD$389</formula>
    </cfRule>
    <cfRule type="cellIs" dxfId="34" priority="43" operator="equal">
      <formula>$BE$389</formula>
    </cfRule>
  </conditionalFormatting>
  <conditionalFormatting sqref="O373:O374">
    <cfRule type="cellIs" dxfId="33" priority="17" operator="equal">
      <formula>$BE$386</formula>
    </cfRule>
    <cfRule type="cellIs" dxfId="32" priority="18" operator="equal">
      <formula>$BD$386</formula>
    </cfRule>
  </conditionalFormatting>
  <conditionalFormatting sqref="O375">
    <cfRule type="cellIs" dxfId="31" priority="37" operator="equal">
      <formula>$BD$392</formula>
    </cfRule>
    <cfRule type="cellIs" dxfId="30" priority="42" operator="equal">
      <formula>$BE$392</formula>
    </cfRule>
  </conditionalFormatting>
  <conditionalFormatting sqref="O376:O377">
    <cfRule type="cellIs" dxfId="29" priority="15" operator="equal">
      <formula>$BE$386</formula>
    </cfRule>
    <cfRule type="cellIs" dxfId="28" priority="16" operator="equal">
      <formula>$BD$386</formula>
    </cfRule>
  </conditionalFormatting>
  <conditionalFormatting sqref="O378">
    <cfRule type="cellIs" dxfId="27" priority="38" operator="equal">
      <formula>$BD$395</formula>
    </cfRule>
    <cfRule type="cellIs" dxfId="26" priority="41" operator="equal">
      <formula>$BE$395</formula>
    </cfRule>
  </conditionalFormatting>
  <conditionalFormatting sqref="O379:O380">
    <cfRule type="cellIs" dxfId="25" priority="13" operator="equal">
      <formula>$BE$386</formula>
    </cfRule>
    <cfRule type="cellIs" dxfId="24" priority="14" operator="equal">
      <formula>$BD$386</formula>
    </cfRule>
  </conditionalFormatting>
  <conditionalFormatting sqref="O381">
    <cfRule type="cellIs" dxfId="23" priority="35" operator="equal">
      <formula>$BE$398</formula>
    </cfRule>
    <cfRule type="cellIs" dxfId="22" priority="39" operator="equal">
      <formula>$BD$398</formula>
    </cfRule>
  </conditionalFormatting>
  <conditionalFormatting sqref="O382:O383">
    <cfRule type="cellIs" dxfId="21" priority="11" operator="equal">
      <formula>$BE$386</formula>
    </cfRule>
    <cfRule type="cellIs" dxfId="20" priority="12" operator="equal">
      <formula>$BD$386</formula>
    </cfRule>
  </conditionalFormatting>
  <conditionalFormatting sqref="O386">
    <cfRule type="cellIs" dxfId="19" priority="33" operator="equal">
      <formula>$BD$403</formula>
    </cfRule>
    <cfRule type="cellIs" dxfId="18" priority="34" operator="equal">
      <formula>$BE$403</formula>
    </cfRule>
  </conditionalFormatting>
  <conditionalFormatting sqref="O387:O388">
    <cfRule type="cellIs" dxfId="17" priority="9" operator="equal">
      <formula>$BE$386</formula>
    </cfRule>
    <cfRule type="cellIs" dxfId="16" priority="10" operator="equal">
      <formula>$BD$386</formula>
    </cfRule>
  </conditionalFormatting>
  <conditionalFormatting sqref="O389">
    <cfRule type="cellIs" dxfId="15" priority="28" operator="equal">
      <formula>$BD$404</formula>
    </cfRule>
    <cfRule type="cellIs" dxfId="14" priority="32" operator="equal">
      <formula>$BE$404</formula>
    </cfRule>
  </conditionalFormatting>
  <conditionalFormatting sqref="O390:O391">
    <cfRule type="cellIs" dxfId="13" priority="7" operator="equal">
      <formula>$BE$386</formula>
    </cfRule>
    <cfRule type="cellIs" dxfId="12" priority="8" operator="equal">
      <formula>$BD$386</formula>
    </cfRule>
  </conditionalFormatting>
  <conditionalFormatting sqref="O392">
    <cfRule type="cellIs" dxfId="11" priority="27" operator="equal">
      <formula>$BD$406</formula>
    </cfRule>
    <cfRule type="cellIs" dxfId="10" priority="31" operator="equal">
      <formula>$BE$406</formula>
    </cfRule>
  </conditionalFormatting>
  <conditionalFormatting sqref="O393:O394">
    <cfRule type="cellIs" dxfId="9" priority="5" operator="equal">
      <formula>$BE$386</formula>
    </cfRule>
    <cfRule type="cellIs" dxfId="8" priority="6" operator="equal">
      <formula>$BD$386</formula>
    </cfRule>
  </conditionalFormatting>
  <conditionalFormatting sqref="O395">
    <cfRule type="cellIs" dxfId="7" priority="26" operator="equal">
      <formula>$BD$408</formula>
    </cfRule>
    <cfRule type="cellIs" dxfId="6" priority="30" operator="equal">
      <formula>$BE$408</formula>
    </cfRule>
  </conditionalFormatting>
  <conditionalFormatting sqref="O396:O397">
    <cfRule type="cellIs" dxfId="5" priority="3" operator="equal">
      <formula>$BE$386</formula>
    </cfRule>
    <cfRule type="cellIs" dxfId="4" priority="4" operator="equal">
      <formula>$BD$386</formula>
    </cfRule>
  </conditionalFormatting>
  <conditionalFormatting sqref="O398">
    <cfRule type="cellIs" dxfId="3" priority="25" operator="equal">
      <formula>$BD$410</formula>
    </cfRule>
    <cfRule type="cellIs" dxfId="2" priority="29" operator="equal">
      <formula>$BE$410</formula>
    </cfRule>
  </conditionalFormatting>
  <conditionalFormatting sqref="O399:O400">
    <cfRule type="cellIs" dxfId="1" priority="1" operator="equal">
      <formula>$BE$386</formula>
    </cfRule>
    <cfRule type="cellIs" dxfId="0" priority="2" operator="equal">
      <formula>$BD$386</formula>
    </cfRule>
  </conditionalFormatting>
  <dataValidations disablePrompts="1" count="6">
    <dataValidation type="list" allowBlank="1" showInputMessage="1" showErrorMessage="1" sqref="Z1" xr:uid="{A6BF590A-BC6B-462C-B957-988E6E3DB983}">
      <formula1>"cm,in,in/cm Ø"</formula1>
    </dataValidation>
    <dataValidation type="list" allowBlank="1" showInputMessage="1" showErrorMessage="1" sqref="Z3" xr:uid="{3BEF4FE8-84FE-49D3-9049-89A0E1EC7B7F}">
      <formula1>"EUR,DKK,GBP,USD,CAD,SEK,NOK"</formula1>
    </dataValidation>
    <dataValidation type="list" allowBlank="1" showInputMessage="1" showErrorMessage="1" sqref="Z2" xr:uid="{64E2F861-39C0-4BAE-8D31-38FD6E6688B7}">
      <formula1>"EUR,DKK,NO,GBP,JPY,USD,CAD"</formula1>
    </dataValidation>
    <dataValidation type="list" allowBlank="1" showInputMessage="1" showErrorMessage="1" sqref="Z4" xr:uid="{88DF8E09-E04C-4807-B73E-ACA755C7B335}">
      <formula1>"EUR,DKK,SEK,NOK,GBP,USD,CAD,KRW,CNY,JPY"</formula1>
    </dataValidation>
    <dataValidation type="list" allowBlank="1" showInputMessage="1" showErrorMessage="1" sqref="Z5" xr:uid="{85D3041E-3403-4D36-84C6-3928AB67270B}">
      <formula1>"2021,2022,2023,2025"</formula1>
    </dataValidation>
    <dataValidation type="list" allowBlank="1" showInputMessage="1" showErrorMessage="1" sqref="Z6" xr:uid="{5EF09554-60DD-4AF0-8DD4-78997AF8F46C}">
      <formula1>"ml,oz,oz/ml"</formula1>
    </dataValidation>
  </dataValidations>
  <hyperlinks>
    <hyperlink ref="A272:F272" r:id="rId1" display="H E L E N A  bergspotter.com/collection/helena" xr:uid="{AFA738C2-16D3-467B-8A4F-3BAA25D627CB}"/>
    <hyperlink ref="A324:F324" r:id="rId2" display="S I M O N A  bergspotter.com/collection/simona" xr:uid="{4E01623A-D1FD-45A9-844C-8E60B45F462A}"/>
    <hyperlink ref="A471:M471" r:id="rId3" display="D A I S Y   bergspotter.com/collection/daisy" xr:uid="{C6C0054F-7C3D-4989-A21A-989535EF7183}"/>
    <hyperlink ref="A523:M523" r:id="rId4" display="M O D E N A   bergspotter.com/collection/modena" xr:uid="{6820583E-FB7F-4091-8CD3-5924D1D1F850}"/>
    <hyperlink ref="A568:M568" r:id="rId5" display="L U C C A   bergspotter.com/collection/lucca" xr:uid="{89B4820B-E865-47C3-AD3E-0B11BB3E6502}"/>
    <hyperlink ref="A401:F401" r:id="rId6" display="J U L I E   bergspotter.com/collection/julie_x0009__x0009__x0009_" xr:uid="{B93E38F8-0C1B-4000-A6E3-1FA32CD9CEED}"/>
    <hyperlink ref="A491:L491" r:id="rId7" display="R O M E O   bergspotter.com/collection/romeo" xr:uid="{E24C07AD-B592-465F-BFF2-9687A06E5F75}"/>
    <hyperlink ref="A502:L502" r:id="rId8" display="M I S T Y   https://bergspotter.com/collection/misty" xr:uid="{5336D1FA-CC39-435E-99B1-5C4D561B3F6A}"/>
    <hyperlink ref="A509:L509" r:id="rId9" display="W I L L O W   bergspotter.com/collection/willow" xr:uid="{C770F280-1F51-410D-BBE2-1C2F796AE26A}"/>
    <hyperlink ref="A604:M604" r:id="rId10" display="G A L E S T R O.  bergspotter.com/collection/galestro" xr:uid="{F5C457BE-F5D8-4FFF-A669-D9177D43C2CC}"/>
    <hyperlink ref="A737:M737" r:id="rId11" display="T O T E   B A G    bergspotter.com/tote-bag" xr:uid="{5D90D292-DD35-4AD8-BD0F-B81C8B62FD70}"/>
    <hyperlink ref="A345:F345" r:id="rId12" display="F L O R A   bergspotter.com/collection/flora" xr:uid="{45F7AFB2-4120-45E7-A837-960B53AD6C22}"/>
    <hyperlink ref="A99" r:id="rId13" display="H O F F   M I X   &amp;   M A T C H   bergspotter.com/collection/hoff" xr:uid="{51D1C298-33FF-488D-BD66-FB7DD8CE8184}"/>
    <hyperlink ref="A594" r:id="rId14" display="C E L E S T E   N E W    bergspotter.com/collections/celeste" xr:uid="{1467FAA0-E771-4C70-8C3B-F86D304399B8}"/>
    <hyperlink ref="A618" r:id="rId15" display="K Ø B E N H A V N E R   L A R G E    https://bergspotter.com/bergs-original-pots/large-kobenhavner-og-flora/" xr:uid="{65299F16-05DA-4365-A326-5383DEFC3B15}"/>
    <hyperlink ref="A627:M627" r:id="rId16" display="F L O R A   L A R G E    https://bergspotter.com/collection/large-flora/" xr:uid="{5E7E3D48-C62E-471E-8F06-E07AE0CC48A7}"/>
    <hyperlink ref="A435" r:id="rId17" display="A T L A S   N E W    bergspotter.com/collection/atlas" xr:uid="{C74C8AF9-3144-4A65-A20E-236CF92D7292}"/>
    <hyperlink ref="A542" r:id="rId18" display="M O D E N A   bergspotter.com/collection/modena" xr:uid="{F41FCA61-C2BF-4A2D-9A97-5CF8B136493F}"/>
    <hyperlink ref="A448" r:id="rId19" display="A T L A S   N E W    bergspotter.com/collection/atlas" xr:uid="{BCC5FCF5-2A72-4E4E-AC1C-52070103D7B4}"/>
    <hyperlink ref="A709" r:id="rId20" display="P L A N E T S   bergspotter.com/collection/planeterne" xr:uid="{95581F68-72EF-4661-A673-3DDA6BCA0F67}"/>
    <hyperlink ref="A457:M457" r:id="rId21" display="P L A N E T S   bergspotter.com/collection/planeterne" xr:uid="{D26DEF54-362E-4CC0-8350-3EED126461D6}"/>
    <hyperlink ref="A550:M550" r:id="rId22" display="P I C C O L I N A   bergspotter.com/collection/piccolina" xr:uid="{0FA5E2A7-C390-4B40-A07C-72D52D87F6F6}"/>
    <hyperlink ref="A559:M559" r:id="rId23" display="C A M P A N A   bergspotter.com/collection/campana" xr:uid="{37F41AF4-4849-4B1E-9A9B-582110167C1F}"/>
    <hyperlink ref="A618:N618" r:id="rId24" display="K Ø B E N H A V N E R   L A R G E    https://bergspotter.com/collection/large-kobenhavner/" xr:uid="{94E535AD-B6FB-450B-8145-AC87B2FAD6F8}"/>
    <hyperlink ref="A9:F9" r:id="rId25" display="K Ø B E N H A V N E R   bergspotter.com/collection/koebenhavner" xr:uid="{9AA69B06-9506-4F39-B457-59423BE9F907}"/>
    <hyperlink ref="A517:L517" r:id="rId26" display="O A K   https://bergspotter.com/collection/the-oak/" xr:uid="{570CF234-DF35-4FE0-BC62-F6828E665938}"/>
    <hyperlink ref="A242:M242" r:id="rId27" display="E L I Z A B E T H   bergspotter.com/collection/elizabeth" xr:uid="{C2EF69E0-CE28-4205-B759-BA39386D0C97}"/>
    <hyperlink ref="A486:M486" r:id="rId28" display="K Ø B E N H A V N E R   V A S E   N E W     bergspotter.com/collections/koebenhavnervase" xr:uid="{F30FBCB6-E697-423B-BB43-9DED8C82BEAA}"/>
    <hyperlink ref="A491" r:id="rId29" display="R O M E O   bergspotter.com/collection/romeo" xr:uid="{44EF2DC3-488D-4240-883E-5D134A45AA07}"/>
    <hyperlink ref="A718:D718" r:id="rId30" display="P O T  F E E T    bergspotter.com/collections/folk" xr:uid="{A60AEF76-9DE9-4001-AE9A-00FFAB3605B3}"/>
    <hyperlink ref="A677" r:id="rId31" display="N U N A    N E W    bergspotter.com/collections/nuna" xr:uid="{3CCB51A4-33C8-4FF6-8BE4-CA387E2FFFBC}"/>
    <hyperlink ref="A729" r:id="rId32" xr:uid="{EA428A74-FC9B-4B14-B627-97BA4F51912E}"/>
    <hyperlink ref="A665:M665" r:id="rId33" display="G A L E S T R O.  bergspotter.com/collection/galestro" xr:uid="{6018754E-AA97-4745-8DDB-ED292268B83D}"/>
    <hyperlink ref="A665" r:id="rId34" display="C O V E   bergspotter.com/collections/cove" xr:uid="{9E8C0E36-B6FA-457C-9FBC-28BD48DA7147}"/>
    <hyperlink ref="A366" r:id="rId35" display="P A N T H E O N   bergspotter.com/collection/pantheon" xr:uid="{3E7DABF6-0CC6-441C-B39F-742242E0F69F}"/>
    <hyperlink ref="A366:F366" r:id="rId36" display="L I L Y   N E W  bergspotter.com/collections/lily" xr:uid="{BA108B79-B64C-4467-9455-4CA169C6FBBF}"/>
    <hyperlink ref="A257:M257" r:id="rId37" display="E M I L I A   bergspotter.com/collection/emilia" xr:uid="{6F9C03CE-1E84-4471-9D90-AEDF8918A133}"/>
    <hyperlink ref="A309" r:id="rId38" display="P A N T H E O N   bergspotter.com/collection/pantheon" xr:uid="{F6440F6C-851E-4390-9071-EC939661770B}"/>
    <hyperlink ref="J471:K471" r:id="rId39" display="D A I S Y   bergspotter.com/collection/daisy" xr:uid="{F7425BBF-D2F5-4FAF-85EE-FC0607C87727}"/>
    <hyperlink ref="J523:K523" r:id="rId40" display="M O D E N A   bergspotter.com/collection/modena" xr:uid="{01E5945E-8023-4CB1-8945-640975BC7955}"/>
    <hyperlink ref="J568:K568" r:id="rId41" display="L U C C A   bergspotter.com/collection/lucca" xr:uid="{E8C75BE9-17B1-498E-84AA-13771756B13C}"/>
    <hyperlink ref="J491:K491" r:id="rId42" display="R O M E O   bergspotter.com/collection/romeo" xr:uid="{615782FA-53F1-48B9-8C52-3AACBAFF563B}"/>
    <hyperlink ref="J502:K502" r:id="rId43" display="M I S T Y   https://bergspotter.com/collection/misty" xr:uid="{3DF34D7B-0EEE-4A24-B5DF-BFE462B932C8}"/>
    <hyperlink ref="J509:K509" r:id="rId44" display="W I L L O W   bergspotter.com/collection/willow" xr:uid="{B5B66065-7213-436E-A7C4-C3E8358778D3}"/>
    <hyperlink ref="J604:K604" r:id="rId45" display="G A L E S T R O.  bergspotter.com/collection/galestro" xr:uid="{A710C5E8-F686-42B4-9F7D-4FE3E45203EB}"/>
    <hyperlink ref="J737:K737" r:id="rId46" display="T O T E   B A G    bergspotter.com/tote-bag" xr:uid="{CE0DE7EC-0A43-4527-9344-4D54DF61CE32}"/>
    <hyperlink ref="J627:K627" r:id="rId47" display="F L O R A   L A R G E    https://bergspotter.com/collection/large-flora/" xr:uid="{90E7D66E-862A-4E23-9A18-CCE1FD6572CE}"/>
    <hyperlink ref="J457:K457" r:id="rId48" display="P L A N E T S   bergspotter.com/collection/planeterne" xr:uid="{FD617CDA-3B75-43D9-8AA1-8B56E8E51806}"/>
    <hyperlink ref="J550:K550" r:id="rId49" display="P I C C O L I N A   bergspotter.com/collection/piccolina" xr:uid="{F69785DD-5F40-4662-B3AA-A378FF959B82}"/>
    <hyperlink ref="J559:K559" r:id="rId50" display="C A M P A N A   bergspotter.com/collection/campana" xr:uid="{F104E471-F081-476A-AF5A-020EC724ADE2}"/>
    <hyperlink ref="J618:K618" r:id="rId51" display="K Ø B E N H A V N E R   L A R G E    https://bergspotter.com/collection/large-kobenhavner/" xr:uid="{674BE081-8DD3-4750-9402-F14AB8C407CD}"/>
    <hyperlink ref="J517:K517" r:id="rId52" display="O A K   https://bergspotter.com/collection/the-oak/" xr:uid="{4EA79116-2F2C-448D-8EB9-ECBB150A17B4}"/>
    <hyperlink ref="J242:K242" r:id="rId53" display="E L I Z A B E T H   bergspotter.com/collection/elizabeth" xr:uid="{6563408E-F399-48B1-82EA-D4C1E4660526}"/>
    <hyperlink ref="J486:K486" r:id="rId54" display="K Ø B E N H A V N E R   V A S E   N E W     bergspotter.com/collections/koebenhavnervase" xr:uid="{94ECBE30-754F-4176-A58E-02F7DC8974F1}"/>
    <hyperlink ref="J665:K665" r:id="rId55" display="G A L E S T R O.  bergspotter.com/collection/galestro" xr:uid="{F093ADE9-37BD-43A4-AC9B-956F0C14D665}"/>
    <hyperlink ref="J257:K257" r:id="rId56" display="E M I L I A   bergspotter.com/collection/emilia" xr:uid="{567F34BB-5002-4DBE-998D-55FA682118EB}"/>
  </hyperlinks>
  <printOptions horizontalCentered="1"/>
  <pageMargins left="0.25" right="0.25" top="0.75" bottom="0.75" header="0.3" footer="0.3"/>
  <pageSetup paperSize="9" scale="79" fitToHeight="20" orientation="portrait" r:id="rId57"/>
  <headerFooter scaleWithDoc="0">
    <oddFooter>&amp;P ページ</oddFooter>
  </headerFooter>
  <rowBreaks count="21" manualBreakCount="21">
    <brk id="37" min="2" max="17" man="1"/>
    <brk id="75" min="2" max="17" man="1"/>
    <brk id="117" max="17" man="1"/>
    <brk id="144" max="17" man="1"/>
    <brk id="178" max="17" man="1"/>
    <brk id="208" min="2" max="17" man="1"/>
    <brk id="241" min="2" max="17" man="1"/>
    <brk id="271" min="2" max="17" man="1"/>
    <brk id="308" min="2" max="17" man="1"/>
    <brk id="344" min="2" max="17" man="1"/>
    <brk id="383" min="2" max="17" man="1"/>
    <brk id="417" max="17" man="1"/>
    <brk id="447" min="2" max="17" man="1"/>
    <brk id="485" min="2" max="17" man="1"/>
    <brk id="522" min="2" max="17" man="1"/>
    <brk id="558" min="2" max="17" man="1"/>
    <brk id="593" min="2" max="17" man="1"/>
    <brk id="626" min="2" max="17" man="1"/>
    <brk id="664" min="2" max="17" man="1"/>
    <brk id="693" min="2" max="17" man="1"/>
    <brk id="728" min="2" max="17" man="1"/>
  </rowBreaks>
  <drawing r:id="rId5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6FC5-4C4C-5648-98FA-0EEE2B6CFCAA}">
  <sheetPr>
    <pageSetUpPr fitToPage="1"/>
  </sheetPr>
  <dimension ref="A1:H555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20.75" defaultRowHeight="20" customHeight="1"/>
  <cols>
    <col min="1" max="1" width="10.75" style="169" customWidth="1"/>
    <col min="2" max="2" width="65.75" style="167" customWidth="1"/>
    <col min="3" max="3" width="15.75" style="169" customWidth="1"/>
    <col min="4" max="4" width="27.25" style="171" customWidth="1"/>
    <col min="5" max="5" width="45" style="170" customWidth="1"/>
    <col min="6" max="6" width="15.75" style="255" customWidth="1"/>
    <col min="7" max="7" width="10.75" style="169" customWidth="1"/>
    <col min="8" max="8" width="20.75" style="168"/>
    <col min="9" max="16384" width="20.75" style="167"/>
  </cols>
  <sheetData>
    <row r="1" spans="1:8" ht="41" customHeight="1">
      <c r="A1" s="183" t="s">
        <v>943</v>
      </c>
      <c r="B1" s="184" t="s">
        <v>942</v>
      </c>
      <c r="C1" s="183" t="s">
        <v>941</v>
      </c>
      <c r="D1" s="182" t="s">
        <v>940</v>
      </c>
      <c r="E1" s="181" t="s">
        <v>939</v>
      </c>
      <c r="F1" s="181" t="s">
        <v>1403</v>
      </c>
      <c r="G1" s="180" t="s">
        <v>1464</v>
      </c>
      <c r="H1" s="179" t="s">
        <v>1463</v>
      </c>
    </row>
    <row r="2" spans="1:8" ht="20" customHeight="1">
      <c r="A2" s="173">
        <v>1</v>
      </c>
      <c r="B2" s="176" t="s">
        <v>956</v>
      </c>
      <c r="C2" s="173">
        <v>45588</v>
      </c>
      <c r="D2" s="175">
        <v>4570198575889</v>
      </c>
      <c r="E2" s="174" t="s">
        <v>823</v>
      </c>
      <c r="F2" s="251"/>
      <c r="G2" s="173">
        <v>21</v>
      </c>
      <c r="H2" s="172">
        <v>5000</v>
      </c>
    </row>
    <row r="3" spans="1:8" ht="20" customHeight="1">
      <c r="A3" s="173">
        <v>2</v>
      </c>
      <c r="B3" s="176" t="s">
        <v>957</v>
      </c>
      <c r="C3" s="173">
        <v>45589</v>
      </c>
      <c r="D3" s="175">
        <v>4570198575896</v>
      </c>
      <c r="E3" s="174" t="s">
        <v>823</v>
      </c>
      <c r="F3" s="251"/>
      <c r="G3" s="173">
        <v>21</v>
      </c>
      <c r="H3" s="172">
        <v>5000</v>
      </c>
    </row>
    <row r="4" spans="1:8" ht="20" customHeight="1">
      <c r="A4" s="173">
        <v>3</v>
      </c>
      <c r="B4" s="176" t="s">
        <v>938</v>
      </c>
      <c r="C4" s="173">
        <v>42853</v>
      </c>
      <c r="D4" s="175">
        <v>4582528498539</v>
      </c>
      <c r="E4" s="174" t="s">
        <v>839</v>
      </c>
      <c r="F4" s="251" t="s">
        <v>1404</v>
      </c>
      <c r="G4" s="173">
        <v>6</v>
      </c>
      <c r="H4" s="172">
        <v>5500</v>
      </c>
    </row>
    <row r="5" spans="1:8" ht="20" customHeight="1">
      <c r="A5" s="173">
        <v>4</v>
      </c>
      <c r="B5" s="176" t="s">
        <v>937</v>
      </c>
      <c r="C5" s="173">
        <v>42857</v>
      </c>
      <c r="D5" s="175">
        <v>4582528498577</v>
      </c>
      <c r="E5" s="174" t="s">
        <v>839</v>
      </c>
      <c r="F5" s="251" t="s">
        <v>1404</v>
      </c>
      <c r="G5" s="173">
        <v>6</v>
      </c>
      <c r="H5" s="172">
        <v>5500</v>
      </c>
    </row>
    <row r="6" spans="1:8" ht="20" customHeight="1">
      <c r="A6" s="173">
        <v>5</v>
      </c>
      <c r="B6" s="176" t="s">
        <v>1447</v>
      </c>
      <c r="C6" s="173">
        <v>45590</v>
      </c>
      <c r="D6" s="175">
        <v>4570198575902</v>
      </c>
      <c r="E6" s="174" t="s">
        <v>801</v>
      </c>
      <c r="F6" s="251" t="s">
        <v>1404</v>
      </c>
      <c r="G6" s="173">
        <v>4</v>
      </c>
      <c r="H6" s="172">
        <v>7500</v>
      </c>
    </row>
    <row r="7" spans="1:8" ht="20" customHeight="1">
      <c r="A7" s="173">
        <v>6</v>
      </c>
      <c r="B7" s="176" t="s">
        <v>958</v>
      </c>
      <c r="C7" s="173">
        <v>45591</v>
      </c>
      <c r="D7" s="175">
        <v>4570198575919</v>
      </c>
      <c r="E7" s="174" t="s">
        <v>801</v>
      </c>
      <c r="F7" s="251" t="s">
        <v>1404</v>
      </c>
      <c r="G7" s="173">
        <v>4</v>
      </c>
      <c r="H7" s="172">
        <v>7500</v>
      </c>
    </row>
    <row r="8" spans="1:8" ht="20" customHeight="1">
      <c r="A8" s="173">
        <v>7</v>
      </c>
      <c r="B8" s="176" t="s">
        <v>1448</v>
      </c>
      <c r="C8" s="173">
        <v>42854</v>
      </c>
      <c r="D8" s="175">
        <v>4582528498546</v>
      </c>
      <c r="E8" s="174" t="s">
        <v>838</v>
      </c>
      <c r="F8" s="251" t="s">
        <v>1404</v>
      </c>
      <c r="G8" s="173">
        <v>4</v>
      </c>
      <c r="H8" s="172">
        <v>8500</v>
      </c>
    </row>
    <row r="9" spans="1:8" ht="20" customHeight="1">
      <c r="A9" s="173">
        <v>8</v>
      </c>
      <c r="B9" s="176" t="s">
        <v>936</v>
      </c>
      <c r="C9" s="173">
        <v>42858</v>
      </c>
      <c r="D9" s="175">
        <v>4582528498584</v>
      </c>
      <c r="E9" s="174" t="s">
        <v>838</v>
      </c>
      <c r="F9" s="251" t="s">
        <v>1404</v>
      </c>
      <c r="G9" s="173">
        <v>4</v>
      </c>
      <c r="H9" s="172">
        <v>8500</v>
      </c>
    </row>
    <row r="10" spans="1:8" ht="20" customHeight="1">
      <c r="A10" s="173">
        <v>9</v>
      </c>
      <c r="B10" s="176" t="s">
        <v>959</v>
      </c>
      <c r="C10" s="173">
        <v>45592</v>
      </c>
      <c r="D10" s="175">
        <v>4570198575926</v>
      </c>
      <c r="E10" s="174" t="s">
        <v>837</v>
      </c>
      <c r="F10" s="251" t="s">
        <v>1404</v>
      </c>
      <c r="G10" s="173">
        <v>2</v>
      </c>
      <c r="H10" s="172">
        <v>10500</v>
      </c>
    </row>
    <row r="11" spans="1:8" ht="20" customHeight="1">
      <c r="A11" s="173">
        <v>10</v>
      </c>
      <c r="B11" s="176" t="s">
        <v>960</v>
      </c>
      <c r="C11" s="173">
        <v>45593</v>
      </c>
      <c r="D11" s="175">
        <v>4570198575933</v>
      </c>
      <c r="E11" s="174" t="s">
        <v>837</v>
      </c>
      <c r="F11" s="251" t="s">
        <v>1404</v>
      </c>
      <c r="G11" s="173">
        <v>2</v>
      </c>
      <c r="H11" s="172">
        <v>10500</v>
      </c>
    </row>
    <row r="12" spans="1:8" ht="20" customHeight="1">
      <c r="A12" s="173">
        <v>11</v>
      </c>
      <c r="B12" s="176" t="s">
        <v>935</v>
      </c>
      <c r="C12" s="173">
        <v>42855</v>
      </c>
      <c r="D12" s="175">
        <v>4582528498553</v>
      </c>
      <c r="E12" s="174" t="s">
        <v>910</v>
      </c>
      <c r="F12" s="251" t="s">
        <v>1404</v>
      </c>
      <c r="G12" s="173">
        <v>2</v>
      </c>
      <c r="H12" s="172">
        <v>14500</v>
      </c>
    </row>
    <row r="13" spans="1:8" ht="20" customHeight="1">
      <c r="A13" s="173">
        <v>12</v>
      </c>
      <c r="B13" s="176" t="s">
        <v>934</v>
      </c>
      <c r="C13" s="173">
        <v>42859</v>
      </c>
      <c r="D13" s="175">
        <v>4582528498591</v>
      </c>
      <c r="E13" s="174" t="s">
        <v>910</v>
      </c>
      <c r="F13" s="251" t="s">
        <v>1404</v>
      </c>
      <c r="G13" s="173">
        <v>2</v>
      </c>
      <c r="H13" s="172">
        <v>14500</v>
      </c>
    </row>
    <row r="14" spans="1:8" ht="20" customHeight="1">
      <c r="A14" s="173">
        <v>13</v>
      </c>
      <c r="B14" s="176" t="s">
        <v>933</v>
      </c>
      <c r="C14" s="173">
        <v>42856</v>
      </c>
      <c r="D14" s="175">
        <v>4582528498560</v>
      </c>
      <c r="E14" s="174" t="s">
        <v>744</v>
      </c>
      <c r="F14" s="251"/>
      <c r="G14" s="173">
        <v>4</v>
      </c>
      <c r="H14" s="172">
        <v>22000</v>
      </c>
    </row>
    <row r="15" spans="1:8" ht="20" customHeight="1">
      <c r="A15" s="173">
        <v>14</v>
      </c>
      <c r="B15" s="176" t="s">
        <v>932</v>
      </c>
      <c r="C15" s="173">
        <v>42860</v>
      </c>
      <c r="D15" s="175">
        <v>4582528498607</v>
      </c>
      <c r="E15" s="174" t="s">
        <v>744</v>
      </c>
      <c r="F15" s="251"/>
      <c r="G15" s="173">
        <v>4</v>
      </c>
      <c r="H15" s="172">
        <v>22000</v>
      </c>
    </row>
    <row r="16" spans="1:8" ht="20" customHeight="1">
      <c r="A16" s="173">
        <v>15</v>
      </c>
      <c r="B16" s="176" t="s">
        <v>961</v>
      </c>
      <c r="C16" s="173">
        <v>45594</v>
      </c>
      <c r="D16" s="175">
        <v>4570198575940</v>
      </c>
      <c r="E16" s="174" t="s">
        <v>817</v>
      </c>
      <c r="F16" s="251"/>
      <c r="G16" s="173">
        <v>2</v>
      </c>
      <c r="H16" s="172">
        <v>33000</v>
      </c>
    </row>
    <row r="17" spans="1:8" ht="20" customHeight="1">
      <c r="A17" s="173">
        <v>16</v>
      </c>
      <c r="B17" s="176" t="s">
        <v>962</v>
      </c>
      <c r="C17" s="173">
        <v>45595</v>
      </c>
      <c r="D17" s="175">
        <v>4570198575957</v>
      </c>
      <c r="E17" s="174" t="s">
        <v>817</v>
      </c>
      <c r="F17" s="251"/>
      <c r="G17" s="173">
        <v>2</v>
      </c>
      <c r="H17" s="172">
        <v>33000</v>
      </c>
    </row>
    <row r="18" spans="1:8" ht="20" customHeight="1">
      <c r="A18" s="173">
        <v>17</v>
      </c>
      <c r="B18" s="176" t="s">
        <v>931</v>
      </c>
      <c r="C18" s="173">
        <v>45596</v>
      </c>
      <c r="D18" s="175">
        <v>4570198575964</v>
      </c>
      <c r="E18" s="174" t="s">
        <v>836</v>
      </c>
      <c r="F18" s="251"/>
      <c r="G18" s="173">
        <v>2</v>
      </c>
      <c r="H18" s="172">
        <v>43000</v>
      </c>
    </row>
    <row r="19" spans="1:8" ht="20" customHeight="1">
      <c r="A19" s="173">
        <v>18</v>
      </c>
      <c r="B19" s="176" t="s">
        <v>963</v>
      </c>
      <c r="C19" s="173">
        <v>45597</v>
      </c>
      <c r="D19" s="175">
        <v>4570198575971</v>
      </c>
      <c r="E19" s="174" t="s">
        <v>836</v>
      </c>
      <c r="F19" s="251"/>
      <c r="G19" s="173">
        <v>2</v>
      </c>
      <c r="H19" s="172">
        <v>43000</v>
      </c>
    </row>
    <row r="20" spans="1:8" ht="20" customHeight="1">
      <c r="A20" s="173">
        <v>19</v>
      </c>
      <c r="B20" s="176" t="s">
        <v>930</v>
      </c>
      <c r="C20" s="173">
        <v>45493</v>
      </c>
      <c r="D20" s="175">
        <v>4570198574936</v>
      </c>
      <c r="E20" s="174" t="s">
        <v>929</v>
      </c>
      <c r="F20" s="251" t="s">
        <v>1404</v>
      </c>
      <c r="G20" s="173">
        <v>4</v>
      </c>
      <c r="H20" s="172">
        <v>6000</v>
      </c>
    </row>
    <row r="21" spans="1:8" ht="20" customHeight="1">
      <c r="A21" s="173">
        <v>20</v>
      </c>
      <c r="B21" s="176" t="s">
        <v>964</v>
      </c>
      <c r="C21" s="173">
        <v>45496</v>
      </c>
      <c r="D21" s="175">
        <v>4570198574967</v>
      </c>
      <c r="E21" s="174" t="s">
        <v>929</v>
      </c>
      <c r="F21" s="251" t="s">
        <v>1404</v>
      </c>
      <c r="G21" s="173">
        <v>4</v>
      </c>
      <c r="H21" s="172">
        <v>6000</v>
      </c>
    </row>
    <row r="22" spans="1:8" ht="20" customHeight="1">
      <c r="A22" s="173">
        <v>21</v>
      </c>
      <c r="B22" s="176" t="s">
        <v>928</v>
      </c>
      <c r="C22" s="173">
        <v>45494</v>
      </c>
      <c r="D22" s="175">
        <v>4570198574943</v>
      </c>
      <c r="E22" s="174" t="s">
        <v>926</v>
      </c>
      <c r="F22" s="251" t="s">
        <v>1404</v>
      </c>
      <c r="G22" s="173">
        <v>2</v>
      </c>
      <c r="H22" s="172">
        <v>8500</v>
      </c>
    </row>
    <row r="23" spans="1:8" ht="20" customHeight="1">
      <c r="A23" s="173">
        <v>22</v>
      </c>
      <c r="B23" s="176" t="s">
        <v>927</v>
      </c>
      <c r="C23" s="173">
        <v>45497</v>
      </c>
      <c r="D23" s="175">
        <v>4570198574974</v>
      </c>
      <c r="E23" s="174" t="s">
        <v>926</v>
      </c>
      <c r="F23" s="251" t="s">
        <v>1404</v>
      </c>
      <c r="G23" s="173">
        <v>2</v>
      </c>
      <c r="H23" s="172">
        <v>8500</v>
      </c>
    </row>
    <row r="24" spans="1:8" ht="20" customHeight="1">
      <c r="A24" s="173">
        <v>23</v>
      </c>
      <c r="B24" s="327" t="s">
        <v>925</v>
      </c>
      <c r="C24" s="173">
        <v>45495</v>
      </c>
      <c r="D24" s="175">
        <v>4570198574950</v>
      </c>
      <c r="E24" s="174" t="s">
        <v>924</v>
      </c>
      <c r="F24" s="251" t="s">
        <v>1404</v>
      </c>
      <c r="G24" s="173">
        <v>2</v>
      </c>
      <c r="H24" s="172">
        <v>12000</v>
      </c>
    </row>
    <row r="25" spans="1:8" ht="20" customHeight="1">
      <c r="A25" s="173">
        <v>24</v>
      </c>
      <c r="B25" s="327" t="s">
        <v>965</v>
      </c>
      <c r="C25" s="173">
        <v>45498</v>
      </c>
      <c r="D25" s="175">
        <v>4570198574981</v>
      </c>
      <c r="E25" s="174" t="s">
        <v>924</v>
      </c>
      <c r="F25" s="251" t="s">
        <v>1404</v>
      </c>
      <c r="G25" s="173">
        <v>2</v>
      </c>
      <c r="H25" s="172">
        <v>12000</v>
      </c>
    </row>
    <row r="26" spans="1:8" ht="20" customHeight="1">
      <c r="A26" s="173">
        <v>25</v>
      </c>
      <c r="B26" s="327" t="s">
        <v>1451</v>
      </c>
      <c r="C26" s="173">
        <v>45447</v>
      </c>
      <c r="D26" s="175">
        <v>4570198574479</v>
      </c>
      <c r="E26" s="174" t="s">
        <v>799</v>
      </c>
      <c r="F26" s="251" t="s">
        <v>1404</v>
      </c>
      <c r="G26" s="173">
        <v>2</v>
      </c>
      <c r="H26" s="172">
        <v>13500</v>
      </c>
    </row>
    <row r="27" spans="1:8" ht="20" customHeight="1">
      <c r="A27" s="173">
        <v>26</v>
      </c>
      <c r="B27" s="327" t="s">
        <v>966</v>
      </c>
      <c r="C27" s="173">
        <v>45449</v>
      </c>
      <c r="D27" s="175">
        <v>4570198574493</v>
      </c>
      <c r="E27" s="174" t="s">
        <v>799</v>
      </c>
      <c r="F27" s="251" t="s">
        <v>1404</v>
      </c>
      <c r="G27" s="173">
        <v>2</v>
      </c>
      <c r="H27" s="172">
        <v>13500</v>
      </c>
    </row>
    <row r="28" spans="1:8" ht="20" customHeight="1">
      <c r="A28" s="173">
        <v>27</v>
      </c>
      <c r="B28" s="327" t="s">
        <v>1450</v>
      </c>
      <c r="C28" s="173">
        <v>45448</v>
      </c>
      <c r="D28" s="175">
        <v>4570198574486</v>
      </c>
      <c r="E28" s="174" t="s">
        <v>798</v>
      </c>
      <c r="F28" s="251"/>
      <c r="G28" s="173">
        <v>6</v>
      </c>
      <c r="H28" s="172">
        <v>20000</v>
      </c>
    </row>
    <row r="29" spans="1:8" ht="20" customHeight="1">
      <c r="A29" s="173">
        <v>28</v>
      </c>
      <c r="B29" s="327" t="s">
        <v>967</v>
      </c>
      <c r="C29" s="173">
        <v>45450</v>
      </c>
      <c r="D29" s="175">
        <v>4570198574509</v>
      </c>
      <c r="E29" s="174" t="s">
        <v>798</v>
      </c>
      <c r="F29" s="251"/>
      <c r="G29" s="173">
        <v>6</v>
      </c>
      <c r="H29" s="172">
        <v>20000</v>
      </c>
    </row>
    <row r="30" spans="1:8" ht="20" customHeight="1">
      <c r="A30" s="173">
        <v>29</v>
      </c>
      <c r="B30" s="327" t="s">
        <v>968</v>
      </c>
      <c r="C30" s="173">
        <v>45598</v>
      </c>
      <c r="D30" s="175">
        <v>4570198575988</v>
      </c>
      <c r="E30" s="174" t="s">
        <v>923</v>
      </c>
      <c r="F30" s="251"/>
      <c r="G30" s="173">
        <v>3</v>
      </c>
      <c r="H30" s="172">
        <v>30000</v>
      </c>
    </row>
    <row r="31" spans="1:8" ht="20" customHeight="1">
      <c r="A31" s="173">
        <v>30</v>
      </c>
      <c r="B31" s="327" t="s">
        <v>969</v>
      </c>
      <c r="C31" s="173">
        <v>45599</v>
      </c>
      <c r="D31" s="175">
        <v>4570198575995</v>
      </c>
      <c r="E31" s="174" t="s">
        <v>923</v>
      </c>
      <c r="F31" s="251"/>
      <c r="G31" s="173">
        <v>3</v>
      </c>
      <c r="H31" s="172">
        <v>30000</v>
      </c>
    </row>
    <row r="32" spans="1:8" ht="20" customHeight="1">
      <c r="A32" s="173">
        <v>31</v>
      </c>
      <c r="B32" s="176" t="s">
        <v>970</v>
      </c>
      <c r="C32" s="173">
        <v>45600</v>
      </c>
      <c r="D32" s="175">
        <v>4570198576008</v>
      </c>
      <c r="E32" s="174" t="s">
        <v>823</v>
      </c>
      <c r="F32" s="251"/>
      <c r="G32" s="173">
        <v>6</v>
      </c>
      <c r="H32" s="172">
        <v>12000</v>
      </c>
    </row>
    <row r="33" spans="1:8" ht="20" customHeight="1">
      <c r="A33" s="173">
        <v>32</v>
      </c>
      <c r="B33" s="176" t="s">
        <v>971</v>
      </c>
      <c r="C33" s="173">
        <v>45601</v>
      </c>
      <c r="D33" s="175">
        <v>4570198576015</v>
      </c>
      <c r="E33" s="174" t="s">
        <v>823</v>
      </c>
      <c r="F33" s="251"/>
      <c r="G33" s="173">
        <v>6</v>
      </c>
      <c r="H33" s="172">
        <v>12000</v>
      </c>
    </row>
    <row r="34" spans="1:8" ht="20" customHeight="1">
      <c r="A34" s="173">
        <v>33</v>
      </c>
      <c r="B34" s="176" t="s">
        <v>972</v>
      </c>
      <c r="C34" s="173">
        <v>45602</v>
      </c>
      <c r="D34" s="175">
        <v>4570198576022</v>
      </c>
      <c r="E34" s="174" t="s">
        <v>823</v>
      </c>
      <c r="F34" s="251"/>
      <c r="G34" s="173">
        <v>6</v>
      </c>
      <c r="H34" s="172">
        <v>12000</v>
      </c>
    </row>
    <row r="35" spans="1:8" ht="20" customHeight="1">
      <c r="A35" s="173">
        <v>34</v>
      </c>
      <c r="B35" s="176" t="s">
        <v>973</v>
      </c>
      <c r="C35" s="173">
        <v>45603</v>
      </c>
      <c r="D35" s="175">
        <v>4570198576039</v>
      </c>
      <c r="E35" s="174" t="s">
        <v>823</v>
      </c>
      <c r="F35" s="251"/>
      <c r="G35" s="173">
        <v>6</v>
      </c>
      <c r="H35" s="172">
        <v>12000</v>
      </c>
    </row>
    <row r="36" spans="1:8" ht="20" customHeight="1">
      <c r="A36" s="173">
        <v>35</v>
      </c>
      <c r="B36" s="176" t="s">
        <v>974</v>
      </c>
      <c r="C36" s="173">
        <v>45604</v>
      </c>
      <c r="D36" s="175">
        <v>4570198576046</v>
      </c>
      <c r="E36" s="174" t="s">
        <v>823</v>
      </c>
      <c r="F36" s="251"/>
      <c r="G36" s="173">
        <v>6</v>
      </c>
      <c r="H36" s="172">
        <v>12000</v>
      </c>
    </row>
    <row r="37" spans="1:8" ht="20" customHeight="1">
      <c r="A37" s="173">
        <v>36</v>
      </c>
      <c r="B37" s="176" t="s">
        <v>975</v>
      </c>
      <c r="C37" s="173">
        <v>45605</v>
      </c>
      <c r="D37" s="175">
        <v>4570198576053</v>
      </c>
      <c r="E37" s="174" t="s">
        <v>823</v>
      </c>
      <c r="F37" s="251"/>
      <c r="G37" s="173">
        <v>6</v>
      </c>
      <c r="H37" s="172">
        <v>12000</v>
      </c>
    </row>
    <row r="38" spans="1:8" ht="20" customHeight="1">
      <c r="A38" s="173">
        <v>37</v>
      </c>
      <c r="B38" s="176" t="s">
        <v>976</v>
      </c>
      <c r="C38" s="173">
        <v>45606</v>
      </c>
      <c r="D38" s="175">
        <v>4570198576060</v>
      </c>
      <c r="E38" s="174" t="s">
        <v>823</v>
      </c>
      <c r="F38" s="251"/>
      <c r="G38" s="173">
        <v>6</v>
      </c>
      <c r="H38" s="172">
        <v>12000</v>
      </c>
    </row>
    <row r="39" spans="1:8" ht="20" customHeight="1">
      <c r="A39" s="173">
        <v>38</v>
      </c>
      <c r="B39" s="176" t="s">
        <v>922</v>
      </c>
      <c r="C39" s="173">
        <v>42864</v>
      </c>
      <c r="D39" s="175">
        <v>4582528498645</v>
      </c>
      <c r="E39" s="174" t="s">
        <v>839</v>
      </c>
      <c r="F39" s="251"/>
      <c r="G39" s="173">
        <v>6</v>
      </c>
      <c r="H39" s="172">
        <v>13000</v>
      </c>
    </row>
    <row r="40" spans="1:8" ht="20" customHeight="1">
      <c r="A40" s="173">
        <v>39</v>
      </c>
      <c r="B40" s="176" t="s">
        <v>921</v>
      </c>
      <c r="C40" s="173">
        <v>42861</v>
      </c>
      <c r="D40" s="175">
        <v>4582528498614</v>
      </c>
      <c r="E40" s="174" t="s">
        <v>839</v>
      </c>
      <c r="F40" s="251"/>
      <c r="G40" s="173">
        <v>6</v>
      </c>
      <c r="H40" s="172">
        <v>13000</v>
      </c>
    </row>
    <row r="41" spans="1:8" ht="20" customHeight="1">
      <c r="A41" s="173">
        <v>40</v>
      </c>
      <c r="B41" s="176" t="s">
        <v>977</v>
      </c>
      <c r="C41" s="173">
        <v>45607</v>
      </c>
      <c r="D41" s="175">
        <v>4570198576077</v>
      </c>
      <c r="E41" s="174" t="s">
        <v>839</v>
      </c>
      <c r="F41" s="251"/>
      <c r="G41" s="173">
        <v>6</v>
      </c>
      <c r="H41" s="172">
        <v>13000</v>
      </c>
    </row>
    <row r="42" spans="1:8" ht="20" customHeight="1">
      <c r="A42" s="173">
        <v>41</v>
      </c>
      <c r="B42" s="176" t="s">
        <v>978</v>
      </c>
      <c r="C42" s="173">
        <v>45608</v>
      </c>
      <c r="D42" s="175">
        <v>4570198576084</v>
      </c>
      <c r="E42" s="174" t="s">
        <v>839</v>
      </c>
      <c r="F42" s="251"/>
      <c r="G42" s="173">
        <v>6</v>
      </c>
      <c r="H42" s="172">
        <v>13000</v>
      </c>
    </row>
    <row r="43" spans="1:8" ht="20" customHeight="1">
      <c r="A43" s="173">
        <v>42</v>
      </c>
      <c r="B43" s="176" t="s">
        <v>920</v>
      </c>
      <c r="C43" s="173">
        <v>42870</v>
      </c>
      <c r="D43" s="175">
        <v>4582528498706</v>
      </c>
      <c r="E43" s="174" t="s">
        <v>839</v>
      </c>
      <c r="F43" s="251"/>
      <c r="G43" s="173">
        <v>6</v>
      </c>
      <c r="H43" s="172">
        <v>13000</v>
      </c>
    </row>
    <row r="44" spans="1:8" ht="20" customHeight="1">
      <c r="A44" s="173">
        <v>43</v>
      </c>
      <c r="B44" s="176" t="s">
        <v>919</v>
      </c>
      <c r="C44" s="173">
        <v>42867</v>
      </c>
      <c r="D44" s="175">
        <v>4582528498676</v>
      </c>
      <c r="E44" s="174" t="s">
        <v>839</v>
      </c>
      <c r="F44" s="251"/>
      <c r="G44" s="173">
        <v>6</v>
      </c>
      <c r="H44" s="172">
        <v>13000</v>
      </c>
    </row>
    <row r="45" spans="1:8" ht="20" customHeight="1">
      <c r="A45" s="173">
        <v>44</v>
      </c>
      <c r="B45" s="176" t="s">
        <v>979</v>
      </c>
      <c r="C45" s="173">
        <v>45609</v>
      </c>
      <c r="D45" s="175">
        <v>4570198576091</v>
      </c>
      <c r="E45" s="174" t="s">
        <v>839</v>
      </c>
      <c r="F45" s="251"/>
      <c r="G45" s="173">
        <v>6</v>
      </c>
      <c r="H45" s="172">
        <v>13000</v>
      </c>
    </row>
    <row r="46" spans="1:8" ht="20" customHeight="1">
      <c r="A46" s="173">
        <v>45</v>
      </c>
      <c r="B46" s="176" t="s">
        <v>980</v>
      </c>
      <c r="C46" s="173">
        <v>45610</v>
      </c>
      <c r="D46" s="175">
        <v>4570198576107</v>
      </c>
      <c r="E46" s="174" t="s">
        <v>801</v>
      </c>
      <c r="F46" s="251"/>
      <c r="G46" s="173">
        <v>6</v>
      </c>
      <c r="H46" s="172">
        <v>17000</v>
      </c>
    </row>
    <row r="47" spans="1:8" ht="20" customHeight="1">
      <c r="A47" s="173">
        <v>46</v>
      </c>
      <c r="B47" s="176" t="s">
        <v>981</v>
      </c>
      <c r="C47" s="173">
        <v>45611</v>
      </c>
      <c r="D47" s="175">
        <v>4570198576114</v>
      </c>
      <c r="E47" s="174" t="s">
        <v>801</v>
      </c>
      <c r="F47" s="251"/>
      <c r="G47" s="173">
        <v>6</v>
      </c>
      <c r="H47" s="172">
        <v>17000</v>
      </c>
    </row>
    <row r="48" spans="1:8" ht="20" customHeight="1">
      <c r="A48" s="173">
        <v>47</v>
      </c>
      <c r="B48" s="176" t="s">
        <v>982</v>
      </c>
      <c r="C48" s="173">
        <v>45612</v>
      </c>
      <c r="D48" s="175">
        <v>4570198576121</v>
      </c>
      <c r="E48" s="174" t="s">
        <v>801</v>
      </c>
      <c r="F48" s="251"/>
      <c r="G48" s="173">
        <v>6</v>
      </c>
      <c r="H48" s="172">
        <v>17000</v>
      </c>
    </row>
    <row r="49" spans="1:8" ht="20" customHeight="1">
      <c r="A49" s="173">
        <v>48</v>
      </c>
      <c r="B49" s="176" t="s">
        <v>983</v>
      </c>
      <c r="C49" s="173">
        <v>45613</v>
      </c>
      <c r="D49" s="175">
        <v>4570198576138</v>
      </c>
      <c r="E49" s="174" t="s">
        <v>801</v>
      </c>
      <c r="F49" s="251"/>
      <c r="G49" s="173">
        <v>6</v>
      </c>
      <c r="H49" s="172">
        <v>17000</v>
      </c>
    </row>
    <row r="50" spans="1:8" ht="20" customHeight="1">
      <c r="A50" s="173">
        <v>49</v>
      </c>
      <c r="B50" s="176" t="s">
        <v>984</v>
      </c>
      <c r="C50" s="173">
        <v>45614</v>
      </c>
      <c r="D50" s="175">
        <v>4570198576145</v>
      </c>
      <c r="E50" s="174" t="s">
        <v>801</v>
      </c>
      <c r="F50" s="251"/>
      <c r="G50" s="173">
        <v>6</v>
      </c>
      <c r="H50" s="172">
        <v>17000</v>
      </c>
    </row>
    <row r="51" spans="1:8" ht="20" customHeight="1">
      <c r="A51" s="173">
        <v>50</v>
      </c>
      <c r="B51" s="176" t="s">
        <v>985</v>
      </c>
      <c r="C51" s="173">
        <v>45615</v>
      </c>
      <c r="D51" s="175">
        <v>4570198576152</v>
      </c>
      <c r="E51" s="174" t="s">
        <v>801</v>
      </c>
      <c r="F51" s="251"/>
      <c r="G51" s="173">
        <v>6</v>
      </c>
      <c r="H51" s="172">
        <v>17000</v>
      </c>
    </row>
    <row r="52" spans="1:8" ht="20" customHeight="1">
      <c r="A52" s="173">
        <v>51</v>
      </c>
      <c r="B52" s="176" t="s">
        <v>986</v>
      </c>
      <c r="C52" s="173">
        <v>45616</v>
      </c>
      <c r="D52" s="175">
        <v>4570198576169</v>
      </c>
      <c r="E52" s="174" t="s">
        <v>801</v>
      </c>
      <c r="F52" s="251"/>
      <c r="G52" s="173">
        <v>6</v>
      </c>
      <c r="H52" s="172">
        <v>17000</v>
      </c>
    </row>
    <row r="53" spans="1:8" ht="20" customHeight="1">
      <c r="A53" s="173">
        <v>52</v>
      </c>
      <c r="B53" s="176" t="s">
        <v>918</v>
      </c>
      <c r="C53" s="173">
        <v>42865</v>
      </c>
      <c r="D53" s="175">
        <v>4582528498652</v>
      </c>
      <c r="E53" s="174" t="s">
        <v>838</v>
      </c>
      <c r="F53" s="251"/>
      <c r="G53" s="173">
        <v>6</v>
      </c>
      <c r="H53" s="172">
        <v>20000</v>
      </c>
    </row>
    <row r="54" spans="1:8" ht="20" customHeight="1">
      <c r="A54" s="173">
        <v>53</v>
      </c>
      <c r="B54" s="176" t="s">
        <v>917</v>
      </c>
      <c r="C54" s="173">
        <v>42862</v>
      </c>
      <c r="D54" s="175">
        <v>4582528498621</v>
      </c>
      <c r="E54" s="174" t="s">
        <v>838</v>
      </c>
      <c r="F54" s="251"/>
      <c r="G54" s="173">
        <v>6</v>
      </c>
      <c r="H54" s="172">
        <v>20000</v>
      </c>
    </row>
    <row r="55" spans="1:8" ht="20" customHeight="1">
      <c r="A55" s="173">
        <v>54</v>
      </c>
      <c r="B55" s="176" t="s">
        <v>987</v>
      </c>
      <c r="C55" s="173">
        <v>45617</v>
      </c>
      <c r="D55" s="175">
        <v>4570198576176</v>
      </c>
      <c r="E55" s="174" t="s">
        <v>838</v>
      </c>
      <c r="F55" s="251"/>
      <c r="G55" s="173">
        <v>6</v>
      </c>
      <c r="H55" s="172">
        <v>20000</v>
      </c>
    </row>
    <row r="56" spans="1:8" ht="20" customHeight="1">
      <c r="A56" s="173">
        <v>55</v>
      </c>
      <c r="B56" s="176" t="s">
        <v>988</v>
      </c>
      <c r="C56" s="173">
        <v>45618</v>
      </c>
      <c r="D56" s="175">
        <v>4570198576183</v>
      </c>
      <c r="E56" s="174" t="s">
        <v>838</v>
      </c>
      <c r="F56" s="251"/>
      <c r="G56" s="173">
        <v>6</v>
      </c>
      <c r="H56" s="172">
        <v>20000</v>
      </c>
    </row>
    <row r="57" spans="1:8" ht="20" customHeight="1">
      <c r="A57" s="173">
        <v>56</v>
      </c>
      <c r="B57" s="176" t="s">
        <v>916</v>
      </c>
      <c r="C57" s="173">
        <v>42871</v>
      </c>
      <c r="D57" s="175">
        <v>4582528498713</v>
      </c>
      <c r="E57" s="174" t="s">
        <v>838</v>
      </c>
      <c r="F57" s="251"/>
      <c r="G57" s="173">
        <v>6</v>
      </c>
      <c r="H57" s="172">
        <v>20000</v>
      </c>
    </row>
    <row r="58" spans="1:8" ht="20" customHeight="1">
      <c r="A58" s="173">
        <v>57</v>
      </c>
      <c r="B58" s="176" t="s">
        <v>915</v>
      </c>
      <c r="C58" s="173">
        <v>42868</v>
      </c>
      <c r="D58" s="175">
        <v>4582528498683</v>
      </c>
      <c r="E58" s="174" t="s">
        <v>838</v>
      </c>
      <c r="F58" s="251"/>
      <c r="G58" s="173">
        <v>6</v>
      </c>
      <c r="H58" s="172">
        <v>20000</v>
      </c>
    </row>
    <row r="59" spans="1:8" ht="20" customHeight="1">
      <c r="A59" s="173">
        <v>58</v>
      </c>
      <c r="B59" s="176" t="s">
        <v>989</v>
      </c>
      <c r="C59" s="173">
        <v>45619</v>
      </c>
      <c r="D59" s="175">
        <v>4570198576190</v>
      </c>
      <c r="E59" s="174" t="s">
        <v>838</v>
      </c>
      <c r="F59" s="251"/>
      <c r="G59" s="173">
        <v>6</v>
      </c>
      <c r="H59" s="172">
        <v>20000</v>
      </c>
    </row>
    <row r="60" spans="1:8" ht="20" customHeight="1">
      <c r="A60" s="173">
        <v>59</v>
      </c>
      <c r="B60" s="176" t="s">
        <v>990</v>
      </c>
      <c r="C60" s="173">
        <v>45620</v>
      </c>
      <c r="D60" s="175">
        <v>4570198576206</v>
      </c>
      <c r="E60" s="174" t="s">
        <v>837</v>
      </c>
      <c r="F60" s="251"/>
      <c r="G60" s="173">
        <v>4</v>
      </c>
      <c r="H60" s="172">
        <v>25000</v>
      </c>
    </row>
    <row r="61" spans="1:8" ht="20" customHeight="1">
      <c r="A61" s="173">
        <v>60</v>
      </c>
      <c r="B61" s="176" t="s">
        <v>991</v>
      </c>
      <c r="C61" s="173">
        <v>45621</v>
      </c>
      <c r="D61" s="175">
        <v>4570198576213</v>
      </c>
      <c r="E61" s="174" t="s">
        <v>837</v>
      </c>
      <c r="F61" s="251"/>
      <c r="G61" s="173">
        <v>4</v>
      </c>
      <c r="H61" s="172">
        <v>25000</v>
      </c>
    </row>
    <row r="62" spans="1:8" ht="20" customHeight="1">
      <c r="A62" s="173">
        <v>61</v>
      </c>
      <c r="B62" s="176" t="s">
        <v>992</v>
      </c>
      <c r="C62" s="173">
        <v>45622</v>
      </c>
      <c r="D62" s="175">
        <v>4570198576220</v>
      </c>
      <c r="E62" s="174" t="s">
        <v>837</v>
      </c>
      <c r="F62" s="251"/>
      <c r="G62" s="173">
        <v>4</v>
      </c>
      <c r="H62" s="172">
        <v>25000</v>
      </c>
    </row>
    <row r="63" spans="1:8" ht="20" customHeight="1">
      <c r="A63" s="173">
        <v>62</v>
      </c>
      <c r="B63" s="176" t="s">
        <v>993</v>
      </c>
      <c r="C63" s="173">
        <v>45623</v>
      </c>
      <c r="D63" s="175">
        <v>4570198576237</v>
      </c>
      <c r="E63" s="174" t="s">
        <v>837</v>
      </c>
      <c r="F63" s="251"/>
      <c r="G63" s="173">
        <v>4</v>
      </c>
      <c r="H63" s="172">
        <v>25000</v>
      </c>
    </row>
    <row r="64" spans="1:8" ht="20" customHeight="1">
      <c r="A64" s="173">
        <v>63</v>
      </c>
      <c r="B64" s="176" t="s">
        <v>994</v>
      </c>
      <c r="C64" s="173">
        <v>45624</v>
      </c>
      <c r="D64" s="175">
        <v>4570198576244</v>
      </c>
      <c r="E64" s="174" t="s">
        <v>837</v>
      </c>
      <c r="F64" s="251"/>
      <c r="G64" s="173">
        <v>4</v>
      </c>
      <c r="H64" s="172">
        <v>25000</v>
      </c>
    </row>
    <row r="65" spans="1:8" ht="20" customHeight="1">
      <c r="A65" s="173">
        <v>64</v>
      </c>
      <c r="B65" s="176" t="s">
        <v>995</v>
      </c>
      <c r="C65" s="173">
        <v>45625</v>
      </c>
      <c r="D65" s="175">
        <v>4570198576251</v>
      </c>
      <c r="E65" s="174" t="s">
        <v>837</v>
      </c>
      <c r="F65" s="251"/>
      <c r="G65" s="173">
        <v>4</v>
      </c>
      <c r="H65" s="172">
        <v>25000</v>
      </c>
    </row>
    <row r="66" spans="1:8" ht="20" customHeight="1">
      <c r="A66" s="173">
        <v>65</v>
      </c>
      <c r="B66" s="176" t="s">
        <v>996</v>
      </c>
      <c r="C66" s="173">
        <v>45626</v>
      </c>
      <c r="D66" s="175">
        <v>4570198576268</v>
      </c>
      <c r="E66" s="174" t="s">
        <v>837</v>
      </c>
      <c r="F66" s="251"/>
      <c r="G66" s="173">
        <v>4</v>
      </c>
      <c r="H66" s="172">
        <v>25000</v>
      </c>
    </row>
    <row r="67" spans="1:8" ht="20" customHeight="1">
      <c r="A67" s="173">
        <v>66</v>
      </c>
      <c r="B67" s="176" t="s">
        <v>914</v>
      </c>
      <c r="C67" s="173">
        <v>42866</v>
      </c>
      <c r="D67" s="175">
        <v>4582528498669</v>
      </c>
      <c r="E67" s="174" t="s">
        <v>910</v>
      </c>
      <c r="F67" s="251"/>
      <c r="G67" s="173">
        <v>4</v>
      </c>
      <c r="H67" s="172">
        <v>31000</v>
      </c>
    </row>
    <row r="68" spans="1:8" ht="20" customHeight="1">
      <c r="A68" s="173">
        <v>67</v>
      </c>
      <c r="B68" s="176" t="s">
        <v>913</v>
      </c>
      <c r="C68" s="173">
        <v>42863</v>
      </c>
      <c r="D68" s="175">
        <v>4582528498638</v>
      </c>
      <c r="E68" s="174" t="s">
        <v>910</v>
      </c>
      <c r="F68" s="251"/>
      <c r="G68" s="173">
        <v>4</v>
      </c>
      <c r="H68" s="172">
        <v>31000</v>
      </c>
    </row>
    <row r="69" spans="1:8" ht="20" customHeight="1">
      <c r="A69" s="173">
        <v>68</v>
      </c>
      <c r="B69" s="176" t="s">
        <v>997</v>
      </c>
      <c r="C69" s="173">
        <v>45627</v>
      </c>
      <c r="D69" s="175">
        <v>4570198576275</v>
      </c>
      <c r="E69" s="174" t="s">
        <v>910</v>
      </c>
      <c r="F69" s="251"/>
      <c r="G69" s="173">
        <v>4</v>
      </c>
      <c r="H69" s="172">
        <v>31000</v>
      </c>
    </row>
    <row r="70" spans="1:8" ht="20" customHeight="1">
      <c r="A70" s="173">
        <v>69</v>
      </c>
      <c r="B70" s="176" t="s">
        <v>998</v>
      </c>
      <c r="C70" s="173">
        <v>45628</v>
      </c>
      <c r="D70" s="175">
        <v>4570198576282</v>
      </c>
      <c r="E70" s="174" t="s">
        <v>910</v>
      </c>
      <c r="F70" s="251"/>
      <c r="G70" s="173">
        <v>4</v>
      </c>
      <c r="H70" s="172">
        <v>31000</v>
      </c>
    </row>
    <row r="71" spans="1:8" ht="20" customHeight="1">
      <c r="A71" s="173">
        <v>70</v>
      </c>
      <c r="B71" s="176" t="s">
        <v>912</v>
      </c>
      <c r="C71" s="173">
        <v>42872</v>
      </c>
      <c r="D71" s="175">
        <v>4582528498720</v>
      </c>
      <c r="E71" s="174" t="s">
        <v>910</v>
      </c>
      <c r="F71" s="251"/>
      <c r="G71" s="173">
        <v>4</v>
      </c>
      <c r="H71" s="172">
        <v>31000</v>
      </c>
    </row>
    <row r="72" spans="1:8" ht="20" customHeight="1">
      <c r="A72" s="173">
        <v>71</v>
      </c>
      <c r="B72" s="176" t="s">
        <v>911</v>
      </c>
      <c r="C72" s="173">
        <v>42869</v>
      </c>
      <c r="D72" s="175">
        <v>4582528498690</v>
      </c>
      <c r="E72" s="174" t="s">
        <v>910</v>
      </c>
      <c r="F72" s="251"/>
      <c r="G72" s="173">
        <v>4</v>
      </c>
      <c r="H72" s="172">
        <v>31000</v>
      </c>
    </row>
    <row r="73" spans="1:8" ht="20" customHeight="1">
      <c r="A73" s="173">
        <v>72</v>
      </c>
      <c r="B73" s="176" t="s">
        <v>999</v>
      </c>
      <c r="C73" s="173">
        <v>45629</v>
      </c>
      <c r="D73" s="175">
        <v>4570198576299</v>
      </c>
      <c r="E73" s="174" t="s">
        <v>910</v>
      </c>
      <c r="F73" s="251"/>
      <c r="G73" s="173">
        <v>4</v>
      </c>
      <c r="H73" s="172">
        <v>31000</v>
      </c>
    </row>
    <row r="74" spans="1:8" ht="20" customHeight="1">
      <c r="A74" s="173">
        <v>73</v>
      </c>
      <c r="B74" s="176" t="s">
        <v>1000</v>
      </c>
      <c r="C74" s="173">
        <v>45630</v>
      </c>
      <c r="D74" s="175">
        <v>4570198576305</v>
      </c>
      <c r="E74" s="174" t="s">
        <v>873</v>
      </c>
      <c r="F74" s="251"/>
      <c r="G74" s="173">
        <v>2</v>
      </c>
      <c r="H74" s="172">
        <v>40000</v>
      </c>
    </row>
    <row r="75" spans="1:8" ht="20" customHeight="1">
      <c r="A75" s="173">
        <v>74</v>
      </c>
      <c r="B75" s="176" t="s">
        <v>1001</v>
      </c>
      <c r="C75" s="173">
        <v>45631</v>
      </c>
      <c r="D75" s="175">
        <v>4570198576312</v>
      </c>
      <c r="E75" s="174" t="s">
        <v>873</v>
      </c>
      <c r="F75" s="251"/>
      <c r="G75" s="173">
        <v>2</v>
      </c>
      <c r="H75" s="172">
        <v>40000</v>
      </c>
    </row>
    <row r="76" spans="1:8" ht="20" customHeight="1">
      <c r="A76" s="173">
        <v>75</v>
      </c>
      <c r="B76" s="176" t="s">
        <v>1002</v>
      </c>
      <c r="C76" s="173">
        <v>45632</v>
      </c>
      <c r="D76" s="175">
        <v>4570198576329</v>
      </c>
      <c r="E76" s="174" t="s">
        <v>873</v>
      </c>
      <c r="F76" s="251"/>
      <c r="G76" s="173">
        <v>2</v>
      </c>
      <c r="H76" s="172">
        <v>40000</v>
      </c>
    </row>
    <row r="77" spans="1:8" ht="20" customHeight="1">
      <c r="A77" s="173">
        <v>76</v>
      </c>
      <c r="B77" s="176" t="s">
        <v>1003</v>
      </c>
      <c r="C77" s="173">
        <v>45633</v>
      </c>
      <c r="D77" s="175">
        <v>4570198576336</v>
      </c>
      <c r="E77" s="174" t="s">
        <v>873</v>
      </c>
      <c r="F77" s="251"/>
      <c r="G77" s="173">
        <v>2</v>
      </c>
      <c r="H77" s="172">
        <v>40000</v>
      </c>
    </row>
    <row r="78" spans="1:8" ht="20" customHeight="1">
      <c r="A78" s="173">
        <v>77</v>
      </c>
      <c r="B78" s="176" t="s">
        <v>1004</v>
      </c>
      <c r="C78" s="173">
        <v>45634</v>
      </c>
      <c r="D78" s="175">
        <v>4570198576343</v>
      </c>
      <c r="E78" s="174" t="s">
        <v>873</v>
      </c>
      <c r="F78" s="251"/>
      <c r="G78" s="173">
        <v>2</v>
      </c>
      <c r="H78" s="172">
        <v>40000</v>
      </c>
    </row>
    <row r="79" spans="1:8" ht="20" customHeight="1">
      <c r="A79" s="173">
        <v>78</v>
      </c>
      <c r="B79" s="176" t="s">
        <v>1005</v>
      </c>
      <c r="C79" s="173">
        <v>45635</v>
      </c>
      <c r="D79" s="175">
        <v>4570198576350</v>
      </c>
      <c r="E79" s="174" t="s">
        <v>873</v>
      </c>
      <c r="F79" s="251"/>
      <c r="G79" s="173">
        <v>2</v>
      </c>
      <c r="H79" s="172">
        <v>40000</v>
      </c>
    </row>
    <row r="80" spans="1:8" ht="20" customHeight="1">
      <c r="A80" s="173">
        <v>79</v>
      </c>
      <c r="B80" s="176" t="s">
        <v>1006</v>
      </c>
      <c r="C80" s="173">
        <v>45636</v>
      </c>
      <c r="D80" s="175">
        <v>4570198576367</v>
      </c>
      <c r="E80" s="174" t="s">
        <v>873</v>
      </c>
      <c r="F80" s="251"/>
      <c r="G80" s="173">
        <v>2</v>
      </c>
      <c r="H80" s="172">
        <v>40000</v>
      </c>
    </row>
    <row r="81" spans="1:8" ht="20" customHeight="1">
      <c r="A81" s="173">
        <v>80</v>
      </c>
      <c r="B81" s="176" t="s">
        <v>909</v>
      </c>
      <c r="C81" s="173">
        <v>42890</v>
      </c>
      <c r="D81" s="175">
        <v>4582528498904</v>
      </c>
      <c r="E81" s="174" t="s">
        <v>907</v>
      </c>
      <c r="F81" s="251"/>
      <c r="G81" s="173">
        <v>16</v>
      </c>
      <c r="H81" s="172">
        <v>3500</v>
      </c>
    </row>
    <row r="82" spans="1:8" ht="20" customHeight="1">
      <c r="A82" s="173">
        <v>81</v>
      </c>
      <c r="B82" s="176" t="s">
        <v>908</v>
      </c>
      <c r="C82" s="173">
        <v>45458</v>
      </c>
      <c r="D82" s="175">
        <v>4570198574585</v>
      </c>
      <c r="E82" s="174" t="s">
        <v>907</v>
      </c>
      <c r="F82" s="251"/>
      <c r="G82" s="173">
        <v>16</v>
      </c>
      <c r="H82" s="172">
        <v>3500</v>
      </c>
    </row>
    <row r="83" spans="1:8" ht="20" customHeight="1">
      <c r="A83" s="173">
        <v>82</v>
      </c>
      <c r="B83" s="176" t="s">
        <v>1007</v>
      </c>
      <c r="C83" s="173">
        <v>45637</v>
      </c>
      <c r="D83" s="175">
        <v>4570198576374</v>
      </c>
      <c r="E83" s="174" t="s">
        <v>906</v>
      </c>
      <c r="F83" s="251"/>
      <c r="G83" s="173">
        <v>12</v>
      </c>
      <c r="H83" s="172">
        <v>6000</v>
      </c>
    </row>
    <row r="84" spans="1:8" ht="20" customHeight="1">
      <c r="A84" s="173">
        <v>83</v>
      </c>
      <c r="B84" s="176" t="s">
        <v>1008</v>
      </c>
      <c r="C84" s="173">
        <v>45638</v>
      </c>
      <c r="D84" s="175">
        <v>4570198576381</v>
      </c>
      <c r="E84" s="174" t="s">
        <v>906</v>
      </c>
      <c r="F84" s="251"/>
      <c r="G84" s="173">
        <v>12</v>
      </c>
      <c r="H84" s="172">
        <v>6000</v>
      </c>
    </row>
    <row r="85" spans="1:8" ht="20" customHeight="1">
      <c r="A85" s="173">
        <v>84</v>
      </c>
      <c r="B85" s="176" t="s">
        <v>905</v>
      </c>
      <c r="C85" s="173">
        <v>42891</v>
      </c>
      <c r="D85" s="175">
        <v>4582528498911</v>
      </c>
      <c r="E85" s="174" t="s">
        <v>896</v>
      </c>
      <c r="F85" s="251"/>
      <c r="G85" s="173">
        <v>8</v>
      </c>
      <c r="H85" s="172">
        <v>7000</v>
      </c>
    </row>
    <row r="86" spans="1:8" ht="20" customHeight="1">
      <c r="A86" s="173">
        <v>85</v>
      </c>
      <c r="B86" s="176" t="s">
        <v>904</v>
      </c>
      <c r="C86" s="173">
        <v>45459</v>
      </c>
      <c r="D86" s="175">
        <v>4570198574592</v>
      </c>
      <c r="E86" s="174" t="s">
        <v>896</v>
      </c>
      <c r="F86" s="251"/>
      <c r="G86" s="173">
        <v>8</v>
      </c>
      <c r="H86" s="172">
        <v>7000</v>
      </c>
    </row>
    <row r="87" spans="1:8" ht="20" customHeight="1">
      <c r="A87" s="173">
        <v>86</v>
      </c>
      <c r="B87" s="176" t="s">
        <v>1009</v>
      </c>
      <c r="C87" s="173">
        <v>45639</v>
      </c>
      <c r="D87" s="175">
        <v>4570198576398</v>
      </c>
      <c r="E87" s="174" t="s">
        <v>903</v>
      </c>
      <c r="F87" s="251"/>
      <c r="G87" s="173">
        <v>8</v>
      </c>
      <c r="H87" s="172">
        <v>9000</v>
      </c>
    </row>
    <row r="88" spans="1:8" ht="20" customHeight="1">
      <c r="A88" s="173">
        <v>87</v>
      </c>
      <c r="B88" s="176" t="s">
        <v>1010</v>
      </c>
      <c r="C88" s="173">
        <v>45640</v>
      </c>
      <c r="D88" s="175">
        <v>4570198576404</v>
      </c>
      <c r="E88" s="174" t="s">
        <v>903</v>
      </c>
      <c r="F88" s="251"/>
      <c r="G88" s="173">
        <v>8</v>
      </c>
      <c r="H88" s="172">
        <v>9000</v>
      </c>
    </row>
    <row r="89" spans="1:8" ht="20" customHeight="1">
      <c r="A89" s="173">
        <v>88</v>
      </c>
      <c r="B89" s="176" t="s">
        <v>902</v>
      </c>
      <c r="C89" s="173">
        <v>42892</v>
      </c>
      <c r="D89" s="175">
        <v>4582528498928</v>
      </c>
      <c r="E89" s="174" t="s">
        <v>895</v>
      </c>
      <c r="F89" s="251"/>
      <c r="G89" s="173">
        <v>8</v>
      </c>
      <c r="H89" s="172">
        <v>11000</v>
      </c>
    </row>
    <row r="90" spans="1:8" ht="20" customHeight="1">
      <c r="A90" s="173">
        <v>89</v>
      </c>
      <c r="B90" s="176" t="s">
        <v>901</v>
      </c>
      <c r="C90" s="173">
        <v>45460</v>
      </c>
      <c r="D90" s="175">
        <v>4570198574608</v>
      </c>
      <c r="E90" s="174" t="s">
        <v>895</v>
      </c>
      <c r="F90" s="251"/>
      <c r="G90" s="173">
        <v>8</v>
      </c>
      <c r="H90" s="172">
        <v>11000</v>
      </c>
    </row>
    <row r="91" spans="1:8" ht="20" customHeight="1">
      <c r="A91" s="173">
        <v>90</v>
      </c>
      <c r="B91" s="176" t="s">
        <v>900</v>
      </c>
      <c r="C91" s="173">
        <v>45641</v>
      </c>
      <c r="D91" s="175">
        <v>4570198576411</v>
      </c>
      <c r="E91" s="174" t="s">
        <v>894</v>
      </c>
      <c r="F91" s="251"/>
      <c r="G91" s="173">
        <v>4</v>
      </c>
      <c r="H91" s="172">
        <v>18000</v>
      </c>
    </row>
    <row r="92" spans="1:8" ht="20" customHeight="1">
      <c r="A92" s="173">
        <v>91</v>
      </c>
      <c r="B92" s="176" t="s">
        <v>1011</v>
      </c>
      <c r="C92" s="173">
        <v>45642</v>
      </c>
      <c r="D92" s="175">
        <v>4570198576428</v>
      </c>
      <c r="E92" s="174" t="s">
        <v>894</v>
      </c>
      <c r="F92" s="251"/>
      <c r="G92" s="173">
        <v>4</v>
      </c>
      <c r="H92" s="172">
        <v>18000</v>
      </c>
    </row>
    <row r="93" spans="1:8" ht="20" customHeight="1">
      <c r="A93" s="173">
        <v>92</v>
      </c>
      <c r="B93" s="176" t="s">
        <v>1012</v>
      </c>
      <c r="C93" s="173">
        <v>45643</v>
      </c>
      <c r="D93" s="175">
        <v>4570198576435</v>
      </c>
      <c r="E93" s="174" t="s">
        <v>898</v>
      </c>
      <c r="F93" s="251"/>
      <c r="G93" s="173">
        <v>4</v>
      </c>
      <c r="H93" s="172">
        <v>27000</v>
      </c>
    </row>
    <row r="94" spans="1:8" ht="20" customHeight="1">
      <c r="A94" s="173">
        <v>93</v>
      </c>
      <c r="B94" s="176" t="s">
        <v>899</v>
      </c>
      <c r="C94" s="173">
        <v>45644</v>
      </c>
      <c r="D94" s="175">
        <v>4570198576442</v>
      </c>
      <c r="E94" s="174" t="s">
        <v>898</v>
      </c>
      <c r="F94" s="251"/>
      <c r="G94" s="173">
        <v>4</v>
      </c>
      <c r="H94" s="172">
        <v>27000</v>
      </c>
    </row>
    <row r="95" spans="1:8" ht="20" customHeight="1">
      <c r="A95" s="173">
        <v>94</v>
      </c>
      <c r="B95" s="176" t="s">
        <v>1367</v>
      </c>
      <c r="C95" s="173">
        <v>45645</v>
      </c>
      <c r="D95" s="175">
        <v>4570198576459</v>
      </c>
      <c r="E95" s="174" t="s">
        <v>897</v>
      </c>
      <c r="F95" s="251"/>
      <c r="G95" s="173">
        <v>2</v>
      </c>
      <c r="H95" s="172">
        <v>30000</v>
      </c>
    </row>
    <row r="96" spans="1:8" ht="20" customHeight="1">
      <c r="A96" s="173">
        <v>95</v>
      </c>
      <c r="B96" s="176" t="s">
        <v>1368</v>
      </c>
      <c r="C96" s="173">
        <v>45646</v>
      </c>
      <c r="D96" s="175">
        <v>4570198576466</v>
      </c>
      <c r="E96" s="174" t="s">
        <v>897</v>
      </c>
      <c r="F96" s="251"/>
      <c r="G96" s="173">
        <v>2</v>
      </c>
      <c r="H96" s="172">
        <v>30000</v>
      </c>
    </row>
    <row r="97" spans="1:8" ht="20" customHeight="1">
      <c r="A97" s="173">
        <v>96</v>
      </c>
      <c r="B97" s="176" t="s">
        <v>1013</v>
      </c>
      <c r="C97" s="173">
        <v>45647</v>
      </c>
      <c r="D97" s="175">
        <v>4570198576473</v>
      </c>
      <c r="E97" s="174" t="s">
        <v>896</v>
      </c>
      <c r="F97" s="251"/>
      <c r="G97" s="173">
        <v>8</v>
      </c>
      <c r="H97" s="172">
        <v>17000</v>
      </c>
    </row>
    <row r="98" spans="1:8" ht="20" customHeight="1">
      <c r="A98" s="173">
        <v>97</v>
      </c>
      <c r="B98" s="176" t="s">
        <v>948</v>
      </c>
      <c r="C98" s="173">
        <v>45648</v>
      </c>
      <c r="D98" s="175">
        <v>4570198576480</v>
      </c>
      <c r="E98" s="174" t="s">
        <v>896</v>
      </c>
      <c r="F98" s="251"/>
      <c r="G98" s="173">
        <v>8</v>
      </c>
      <c r="H98" s="172">
        <v>17000</v>
      </c>
    </row>
    <row r="99" spans="1:8" ht="20" customHeight="1">
      <c r="A99" s="173">
        <v>98</v>
      </c>
      <c r="B99" s="176" t="s">
        <v>949</v>
      </c>
      <c r="C99" s="173">
        <v>45649</v>
      </c>
      <c r="D99" s="175">
        <v>4570198576497</v>
      </c>
      <c r="E99" s="174" t="s">
        <v>896</v>
      </c>
      <c r="F99" s="251"/>
      <c r="G99" s="173">
        <v>8</v>
      </c>
      <c r="H99" s="172">
        <v>17000</v>
      </c>
    </row>
    <row r="100" spans="1:8" ht="20" customHeight="1">
      <c r="A100" s="173">
        <v>99</v>
      </c>
      <c r="B100" s="176" t="s">
        <v>1014</v>
      </c>
      <c r="C100" s="173">
        <v>45650</v>
      </c>
      <c r="D100" s="175">
        <v>4570198576503</v>
      </c>
      <c r="E100" s="174" t="s">
        <v>896</v>
      </c>
      <c r="F100" s="251"/>
      <c r="G100" s="173">
        <v>8</v>
      </c>
      <c r="H100" s="172">
        <v>17000</v>
      </c>
    </row>
    <row r="101" spans="1:8" ht="20" customHeight="1">
      <c r="A101" s="173">
        <v>100</v>
      </c>
      <c r="B101" s="176" t="s">
        <v>1369</v>
      </c>
      <c r="C101" s="173">
        <v>45651</v>
      </c>
      <c r="D101" s="175">
        <v>4570198576510</v>
      </c>
      <c r="E101" s="174" t="s">
        <v>896</v>
      </c>
      <c r="F101" s="251"/>
      <c r="G101" s="173">
        <v>8</v>
      </c>
      <c r="H101" s="172">
        <v>17000</v>
      </c>
    </row>
    <row r="102" spans="1:8" ht="20" customHeight="1">
      <c r="A102" s="173">
        <v>101</v>
      </c>
      <c r="B102" s="176" t="s">
        <v>1015</v>
      </c>
      <c r="C102" s="173">
        <v>45652</v>
      </c>
      <c r="D102" s="175">
        <v>4570198576527</v>
      </c>
      <c r="E102" s="174" t="s">
        <v>895</v>
      </c>
      <c r="F102" s="251"/>
      <c r="G102" s="173">
        <v>8</v>
      </c>
      <c r="H102" s="172">
        <v>25000</v>
      </c>
    </row>
    <row r="103" spans="1:8" ht="20" customHeight="1">
      <c r="A103" s="173">
        <v>102</v>
      </c>
      <c r="B103" s="176" t="s">
        <v>950</v>
      </c>
      <c r="C103" s="173">
        <v>45653</v>
      </c>
      <c r="D103" s="175">
        <v>4570198576534</v>
      </c>
      <c r="E103" s="174" t="s">
        <v>895</v>
      </c>
      <c r="F103" s="251"/>
      <c r="G103" s="173">
        <v>8</v>
      </c>
      <c r="H103" s="172">
        <v>25000</v>
      </c>
    </row>
    <row r="104" spans="1:8" ht="20" customHeight="1">
      <c r="A104" s="173">
        <v>103</v>
      </c>
      <c r="B104" s="176" t="s">
        <v>951</v>
      </c>
      <c r="C104" s="173">
        <v>45654</v>
      </c>
      <c r="D104" s="175">
        <v>4570198576541</v>
      </c>
      <c r="E104" s="174" t="s">
        <v>895</v>
      </c>
      <c r="F104" s="251"/>
      <c r="G104" s="173">
        <v>8</v>
      </c>
      <c r="H104" s="172">
        <v>25000</v>
      </c>
    </row>
    <row r="105" spans="1:8" ht="20" customHeight="1">
      <c r="A105" s="173">
        <v>104</v>
      </c>
      <c r="B105" s="176" t="s">
        <v>1016</v>
      </c>
      <c r="C105" s="173">
        <v>45655</v>
      </c>
      <c r="D105" s="175">
        <v>4570198576558</v>
      </c>
      <c r="E105" s="174" t="s">
        <v>895</v>
      </c>
      <c r="F105" s="251"/>
      <c r="G105" s="173">
        <v>8</v>
      </c>
      <c r="H105" s="172">
        <v>25000</v>
      </c>
    </row>
    <row r="106" spans="1:8" ht="20" customHeight="1">
      <c r="A106" s="173">
        <v>105</v>
      </c>
      <c r="B106" s="176" t="s">
        <v>1370</v>
      </c>
      <c r="C106" s="173">
        <v>45656</v>
      </c>
      <c r="D106" s="175">
        <v>4570198576565</v>
      </c>
      <c r="E106" s="174" t="s">
        <v>895</v>
      </c>
      <c r="F106" s="251"/>
      <c r="G106" s="173">
        <v>8</v>
      </c>
      <c r="H106" s="172">
        <v>25000</v>
      </c>
    </row>
    <row r="107" spans="1:8" ht="20" customHeight="1">
      <c r="A107" s="173">
        <v>106</v>
      </c>
      <c r="B107" s="176" t="s">
        <v>1017</v>
      </c>
      <c r="C107" s="173">
        <v>45657</v>
      </c>
      <c r="D107" s="175">
        <v>4570198576572</v>
      </c>
      <c r="E107" s="174" t="s">
        <v>894</v>
      </c>
      <c r="F107" s="251"/>
      <c r="G107" s="173">
        <v>4</v>
      </c>
      <c r="H107" s="172">
        <v>30000</v>
      </c>
    </row>
    <row r="108" spans="1:8" ht="20" customHeight="1">
      <c r="A108" s="173">
        <v>107</v>
      </c>
      <c r="B108" s="176" t="s">
        <v>1018</v>
      </c>
      <c r="C108" s="173">
        <v>45658</v>
      </c>
      <c r="D108" s="175">
        <v>4570198576589</v>
      </c>
      <c r="E108" s="174" t="s">
        <v>894</v>
      </c>
      <c r="F108" s="251"/>
      <c r="G108" s="173">
        <v>4</v>
      </c>
      <c r="H108" s="172">
        <v>30000</v>
      </c>
    </row>
    <row r="109" spans="1:8" ht="20" customHeight="1">
      <c r="A109" s="173">
        <v>108</v>
      </c>
      <c r="B109" s="176" t="s">
        <v>1019</v>
      </c>
      <c r="C109" s="173">
        <v>45659</v>
      </c>
      <c r="D109" s="175">
        <v>4570198576596</v>
      </c>
      <c r="E109" s="174" t="s">
        <v>894</v>
      </c>
      <c r="F109" s="251"/>
      <c r="G109" s="173">
        <v>4</v>
      </c>
      <c r="H109" s="172">
        <v>30000</v>
      </c>
    </row>
    <row r="110" spans="1:8" ht="20" customHeight="1">
      <c r="A110" s="173">
        <v>109</v>
      </c>
      <c r="B110" s="176" t="s">
        <v>1020</v>
      </c>
      <c r="C110" s="173">
        <v>45660</v>
      </c>
      <c r="D110" s="175">
        <v>4570198576602</v>
      </c>
      <c r="E110" s="174" t="s">
        <v>894</v>
      </c>
      <c r="F110" s="251"/>
      <c r="G110" s="173">
        <v>4</v>
      </c>
      <c r="H110" s="172">
        <v>30000</v>
      </c>
    </row>
    <row r="111" spans="1:8" ht="20" customHeight="1">
      <c r="A111" s="173">
        <v>110</v>
      </c>
      <c r="B111" s="176" t="s">
        <v>1371</v>
      </c>
      <c r="C111" s="173">
        <v>45661</v>
      </c>
      <c r="D111" s="175">
        <v>4570198576619</v>
      </c>
      <c r="E111" s="174" t="s">
        <v>894</v>
      </c>
      <c r="F111" s="251"/>
      <c r="G111" s="173">
        <v>4</v>
      </c>
      <c r="H111" s="172">
        <v>30000</v>
      </c>
    </row>
    <row r="112" spans="1:8" ht="20" customHeight="1">
      <c r="A112" s="173">
        <v>111</v>
      </c>
      <c r="B112" s="176" t="s">
        <v>1021</v>
      </c>
      <c r="C112" s="173">
        <v>45662</v>
      </c>
      <c r="D112" s="175">
        <v>4570198576626</v>
      </c>
      <c r="E112" s="174" t="s">
        <v>893</v>
      </c>
      <c r="F112" s="251"/>
      <c r="G112" s="173">
        <v>8</v>
      </c>
      <c r="H112" s="172">
        <v>17000</v>
      </c>
    </row>
    <row r="113" spans="1:8" ht="20" customHeight="1">
      <c r="A113" s="173">
        <v>112</v>
      </c>
      <c r="B113" s="176" t="s">
        <v>952</v>
      </c>
      <c r="C113" s="173">
        <v>45663</v>
      </c>
      <c r="D113" s="175">
        <v>4570198576633</v>
      </c>
      <c r="E113" s="174" t="s">
        <v>893</v>
      </c>
      <c r="F113" s="251"/>
      <c r="G113" s="173">
        <v>8</v>
      </c>
      <c r="H113" s="172">
        <v>17000</v>
      </c>
    </row>
    <row r="114" spans="1:8" ht="20" customHeight="1">
      <c r="A114" s="173">
        <v>113</v>
      </c>
      <c r="B114" s="176" t="s">
        <v>946</v>
      </c>
      <c r="C114" s="173">
        <v>45664</v>
      </c>
      <c r="D114" s="175">
        <v>4570198576640</v>
      </c>
      <c r="E114" s="174" t="s">
        <v>893</v>
      </c>
      <c r="F114" s="251"/>
      <c r="G114" s="173">
        <v>8</v>
      </c>
      <c r="H114" s="172">
        <v>17000</v>
      </c>
    </row>
    <row r="115" spans="1:8" ht="20" customHeight="1">
      <c r="A115" s="173">
        <v>114</v>
      </c>
      <c r="B115" s="176" t="s">
        <v>1380</v>
      </c>
      <c r="C115" s="173">
        <v>45665</v>
      </c>
      <c r="D115" s="175">
        <v>4570198576657</v>
      </c>
      <c r="E115" s="174" t="s">
        <v>893</v>
      </c>
      <c r="F115" s="251"/>
      <c r="G115" s="173">
        <v>8</v>
      </c>
      <c r="H115" s="172">
        <v>17000</v>
      </c>
    </row>
    <row r="116" spans="1:8" ht="20" customHeight="1">
      <c r="A116" s="173">
        <v>115</v>
      </c>
      <c r="B116" s="176" t="s">
        <v>1022</v>
      </c>
      <c r="C116" s="173">
        <v>45666</v>
      </c>
      <c r="D116" s="175">
        <v>4570198576664</v>
      </c>
      <c r="E116" s="174" t="s">
        <v>892</v>
      </c>
      <c r="F116" s="251"/>
      <c r="G116" s="173">
        <v>8</v>
      </c>
      <c r="H116" s="172">
        <v>24000</v>
      </c>
    </row>
    <row r="117" spans="1:8" ht="20" customHeight="1">
      <c r="A117" s="173">
        <v>116</v>
      </c>
      <c r="B117" s="176" t="s">
        <v>953</v>
      </c>
      <c r="C117" s="173">
        <v>45667</v>
      </c>
      <c r="D117" s="175">
        <v>4570198576671</v>
      </c>
      <c r="E117" s="174" t="s">
        <v>892</v>
      </c>
      <c r="F117" s="251"/>
      <c r="G117" s="173">
        <v>8</v>
      </c>
      <c r="H117" s="172">
        <v>24000</v>
      </c>
    </row>
    <row r="118" spans="1:8" ht="20" customHeight="1">
      <c r="A118" s="173">
        <v>117</v>
      </c>
      <c r="B118" s="176" t="s">
        <v>947</v>
      </c>
      <c r="C118" s="173">
        <v>45668</v>
      </c>
      <c r="D118" s="175">
        <v>4570198576688</v>
      </c>
      <c r="E118" s="174" t="s">
        <v>892</v>
      </c>
      <c r="F118" s="251"/>
      <c r="G118" s="173">
        <v>8</v>
      </c>
      <c r="H118" s="172">
        <v>24000</v>
      </c>
    </row>
    <row r="119" spans="1:8" ht="20" customHeight="1">
      <c r="A119" s="173">
        <v>118</v>
      </c>
      <c r="B119" s="176" t="s">
        <v>1381</v>
      </c>
      <c r="C119" s="173">
        <v>45669</v>
      </c>
      <c r="D119" s="175">
        <v>4570198576695</v>
      </c>
      <c r="E119" s="174" t="s">
        <v>892</v>
      </c>
      <c r="F119" s="251"/>
      <c r="G119" s="173">
        <v>8</v>
      </c>
      <c r="H119" s="172">
        <v>24000</v>
      </c>
    </row>
    <row r="120" spans="1:8" ht="20" customHeight="1">
      <c r="A120" s="173">
        <v>119</v>
      </c>
      <c r="B120" s="176" t="s">
        <v>1023</v>
      </c>
      <c r="C120" s="173">
        <v>42893</v>
      </c>
      <c r="D120" s="175">
        <v>4582528498935</v>
      </c>
      <c r="E120" s="174" t="s">
        <v>1386</v>
      </c>
      <c r="F120" s="251"/>
      <c r="G120" s="173">
        <v>8</v>
      </c>
      <c r="H120" s="172">
        <v>2000</v>
      </c>
    </row>
    <row r="121" spans="1:8" ht="20" customHeight="1">
      <c r="A121" s="173">
        <v>120</v>
      </c>
      <c r="B121" s="176" t="s">
        <v>1024</v>
      </c>
      <c r="C121" s="173">
        <v>45461</v>
      </c>
      <c r="D121" s="175">
        <v>4570198574615</v>
      </c>
      <c r="E121" s="174" t="s">
        <v>1386</v>
      </c>
      <c r="F121" s="251"/>
      <c r="G121" s="173">
        <v>8</v>
      </c>
      <c r="H121" s="172">
        <v>2000</v>
      </c>
    </row>
    <row r="122" spans="1:8" ht="20" customHeight="1">
      <c r="A122" s="173">
        <v>121</v>
      </c>
      <c r="B122" s="176" t="s">
        <v>1025</v>
      </c>
      <c r="C122" s="173">
        <v>45670</v>
      </c>
      <c r="D122" s="175">
        <v>4570198576701</v>
      </c>
      <c r="E122" s="174" t="s">
        <v>1387</v>
      </c>
      <c r="F122" s="251"/>
      <c r="G122" s="173">
        <v>6</v>
      </c>
      <c r="H122" s="172">
        <v>2800</v>
      </c>
    </row>
    <row r="123" spans="1:8" ht="20" customHeight="1">
      <c r="A123" s="173">
        <v>122</v>
      </c>
      <c r="B123" s="176" t="s">
        <v>1026</v>
      </c>
      <c r="C123" s="173">
        <v>45671</v>
      </c>
      <c r="D123" s="175">
        <v>4570198576718</v>
      </c>
      <c r="E123" s="174" t="s">
        <v>1387</v>
      </c>
      <c r="F123" s="251"/>
      <c r="G123" s="173">
        <v>6</v>
      </c>
      <c r="H123" s="172">
        <v>2800</v>
      </c>
    </row>
    <row r="124" spans="1:8" ht="20" customHeight="1">
      <c r="A124" s="173">
        <v>123</v>
      </c>
      <c r="B124" s="176" t="s">
        <v>891</v>
      </c>
      <c r="C124" s="173">
        <v>42894</v>
      </c>
      <c r="D124" s="175">
        <v>4582528498942</v>
      </c>
      <c r="E124" s="174" t="s">
        <v>1388</v>
      </c>
      <c r="F124" s="251"/>
      <c r="G124" s="173">
        <v>4</v>
      </c>
      <c r="H124" s="172">
        <v>3500</v>
      </c>
    </row>
    <row r="125" spans="1:8" ht="20" customHeight="1">
      <c r="A125" s="173">
        <v>124</v>
      </c>
      <c r="B125" s="176" t="s">
        <v>1027</v>
      </c>
      <c r="C125" s="173">
        <v>45462</v>
      </c>
      <c r="D125" s="175">
        <v>4570198574622</v>
      </c>
      <c r="E125" s="174" t="s">
        <v>1388</v>
      </c>
      <c r="F125" s="251"/>
      <c r="G125" s="173">
        <v>4</v>
      </c>
      <c r="H125" s="172">
        <v>3500</v>
      </c>
    </row>
    <row r="126" spans="1:8" ht="20" customHeight="1">
      <c r="A126" s="173">
        <v>125</v>
      </c>
      <c r="B126" s="176" t="s">
        <v>1028</v>
      </c>
      <c r="C126" s="173">
        <v>45672</v>
      </c>
      <c r="D126" s="175">
        <v>4570198576725</v>
      </c>
      <c r="E126" s="174" t="s">
        <v>1389</v>
      </c>
      <c r="F126" s="251"/>
      <c r="G126" s="173">
        <v>4</v>
      </c>
      <c r="H126" s="172">
        <v>5000</v>
      </c>
    </row>
    <row r="127" spans="1:8" ht="20" customHeight="1">
      <c r="A127" s="173">
        <v>126</v>
      </c>
      <c r="B127" s="176" t="s">
        <v>1029</v>
      </c>
      <c r="C127" s="173">
        <v>45673</v>
      </c>
      <c r="D127" s="175">
        <v>4570198576732</v>
      </c>
      <c r="E127" s="174" t="s">
        <v>1389</v>
      </c>
      <c r="F127" s="251"/>
      <c r="G127" s="173">
        <v>4</v>
      </c>
      <c r="H127" s="172">
        <v>5000</v>
      </c>
    </row>
    <row r="128" spans="1:8" ht="20" customHeight="1">
      <c r="A128" s="173">
        <v>127</v>
      </c>
      <c r="B128" s="176" t="s">
        <v>890</v>
      </c>
      <c r="C128" s="173">
        <v>42895</v>
      </c>
      <c r="D128" s="175">
        <v>4582528498959</v>
      </c>
      <c r="E128" s="174" t="s">
        <v>1390</v>
      </c>
      <c r="F128" s="251"/>
      <c r="G128" s="173">
        <v>4</v>
      </c>
      <c r="H128" s="172">
        <v>6000</v>
      </c>
    </row>
    <row r="129" spans="1:8" ht="20" customHeight="1">
      <c r="A129" s="173">
        <v>128</v>
      </c>
      <c r="B129" s="176" t="s">
        <v>1030</v>
      </c>
      <c r="C129" s="173">
        <v>45463</v>
      </c>
      <c r="D129" s="175">
        <v>4570198574639</v>
      </c>
      <c r="E129" s="174" t="s">
        <v>1390</v>
      </c>
      <c r="F129" s="251"/>
      <c r="G129" s="173">
        <v>4</v>
      </c>
      <c r="H129" s="172">
        <v>6000</v>
      </c>
    </row>
    <row r="130" spans="1:8" ht="20" customHeight="1">
      <c r="A130" s="173">
        <v>129</v>
      </c>
      <c r="B130" s="176" t="s">
        <v>1031</v>
      </c>
      <c r="C130" s="173">
        <v>45674</v>
      </c>
      <c r="D130" s="175">
        <v>4570198576749</v>
      </c>
      <c r="E130" s="174" t="s">
        <v>1391</v>
      </c>
      <c r="F130" s="251"/>
      <c r="G130" s="173">
        <v>2</v>
      </c>
      <c r="H130" s="172">
        <v>8000</v>
      </c>
    </row>
    <row r="131" spans="1:8" ht="20" customHeight="1">
      <c r="A131" s="173">
        <v>130</v>
      </c>
      <c r="B131" s="176" t="s">
        <v>1032</v>
      </c>
      <c r="C131" s="173">
        <v>45675</v>
      </c>
      <c r="D131" s="175">
        <v>4570198576756</v>
      </c>
      <c r="E131" s="174" t="s">
        <v>1391</v>
      </c>
      <c r="F131" s="251"/>
      <c r="G131" s="173">
        <v>2</v>
      </c>
      <c r="H131" s="172">
        <v>8000</v>
      </c>
    </row>
    <row r="132" spans="1:8" ht="20" customHeight="1">
      <c r="A132" s="173">
        <v>131</v>
      </c>
      <c r="B132" s="176" t="s">
        <v>1033</v>
      </c>
      <c r="C132" s="173">
        <v>45676</v>
      </c>
      <c r="D132" s="175">
        <v>4570198576763</v>
      </c>
      <c r="E132" s="174" t="s">
        <v>1392</v>
      </c>
      <c r="F132" s="251"/>
      <c r="G132" s="173">
        <v>2</v>
      </c>
      <c r="H132" s="172">
        <v>11000</v>
      </c>
    </row>
    <row r="133" spans="1:8" ht="20" customHeight="1">
      <c r="A133" s="173">
        <v>132</v>
      </c>
      <c r="B133" s="176" t="s">
        <v>1034</v>
      </c>
      <c r="C133" s="173">
        <v>45677</v>
      </c>
      <c r="D133" s="175">
        <v>4570198576770</v>
      </c>
      <c r="E133" s="174" t="s">
        <v>1392</v>
      </c>
      <c r="F133" s="251"/>
      <c r="G133" s="173">
        <v>2</v>
      </c>
      <c r="H133" s="172">
        <v>11000</v>
      </c>
    </row>
    <row r="134" spans="1:8" ht="20" customHeight="1">
      <c r="A134" s="173">
        <v>133</v>
      </c>
      <c r="B134" s="176" t="s">
        <v>1035</v>
      </c>
      <c r="C134" s="173">
        <v>45678</v>
      </c>
      <c r="D134" s="175">
        <v>4570198576787</v>
      </c>
      <c r="E134" s="174" t="s">
        <v>1393</v>
      </c>
      <c r="F134" s="251"/>
      <c r="G134" s="173">
        <v>1</v>
      </c>
      <c r="H134" s="172">
        <v>12000</v>
      </c>
    </row>
    <row r="135" spans="1:8" ht="20" customHeight="1">
      <c r="A135" s="173">
        <v>134</v>
      </c>
      <c r="B135" s="176" t="s">
        <v>1036</v>
      </c>
      <c r="C135" s="173">
        <v>45679</v>
      </c>
      <c r="D135" s="175">
        <v>4570198576794</v>
      </c>
      <c r="E135" s="174" t="s">
        <v>1393</v>
      </c>
      <c r="F135" s="251"/>
      <c r="G135" s="173">
        <v>1</v>
      </c>
      <c r="H135" s="172">
        <v>12000</v>
      </c>
    </row>
    <row r="136" spans="1:8" ht="20" customHeight="1">
      <c r="A136" s="173">
        <v>135</v>
      </c>
      <c r="B136" s="176" t="s">
        <v>889</v>
      </c>
      <c r="C136" s="173">
        <v>42902</v>
      </c>
      <c r="D136" s="175">
        <v>4582528499024</v>
      </c>
      <c r="E136" s="174" t="s">
        <v>1386</v>
      </c>
      <c r="F136" s="251"/>
      <c r="G136" s="173">
        <v>8</v>
      </c>
      <c r="H136" s="172">
        <v>4000</v>
      </c>
    </row>
    <row r="137" spans="1:8" ht="20" customHeight="1">
      <c r="A137" s="173">
        <v>136</v>
      </c>
      <c r="B137" s="176" t="s">
        <v>888</v>
      </c>
      <c r="C137" s="173">
        <v>42899</v>
      </c>
      <c r="D137" s="175">
        <v>4582528498997</v>
      </c>
      <c r="E137" s="174" t="s">
        <v>1386</v>
      </c>
      <c r="F137" s="251"/>
      <c r="G137" s="173">
        <v>8</v>
      </c>
      <c r="H137" s="172">
        <v>4000</v>
      </c>
    </row>
    <row r="138" spans="1:8" ht="20" customHeight="1">
      <c r="A138" s="173">
        <v>137</v>
      </c>
      <c r="B138" s="176" t="s">
        <v>887</v>
      </c>
      <c r="C138" s="173">
        <v>42896</v>
      </c>
      <c r="D138" s="175">
        <v>4582528498966</v>
      </c>
      <c r="E138" s="174" t="s">
        <v>1386</v>
      </c>
      <c r="F138" s="251"/>
      <c r="G138" s="173">
        <v>8</v>
      </c>
      <c r="H138" s="172">
        <v>4000</v>
      </c>
    </row>
    <row r="139" spans="1:8" ht="20" customHeight="1">
      <c r="A139" s="173">
        <v>138</v>
      </c>
      <c r="B139" s="176" t="s">
        <v>1037</v>
      </c>
      <c r="C139" s="173">
        <v>45680</v>
      </c>
      <c r="D139" s="175">
        <v>4570198576800</v>
      </c>
      <c r="E139" s="174" t="s">
        <v>1386</v>
      </c>
      <c r="F139" s="251"/>
      <c r="G139" s="173">
        <v>8</v>
      </c>
      <c r="H139" s="172">
        <v>4000</v>
      </c>
    </row>
    <row r="140" spans="1:8" ht="20" customHeight="1">
      <c r="A140" s="173">
        <v>139</v>
      </c>
      <c r="B140" s="176" t="s">
        <v>1038</v>
      </c>
      <c r="C140" s="173">
        <v>45681</v>
      </c>
      <c r="D140" s="175">
        <v>4570198576817</v>
      </c>
      <c r="E140" s="174" t="s">
        <v>1386</v>
      </c>
      <c r="F140" s="251"/>
      <c r="G140" s="173">
        <v>8</v>
      </c>
      <c r="H140" s="172">
        <v>4000</v>
      </c>
    </row>
    <row r="141" spans="1:8" ht="20" customHeight="1">
      <c r="A141" s="173">
        <v>140</v>
      </c>
      <c r="B141" s="176" t="s">
        <v>1039</v>
      </c>
      <c r="C141" s="173">
        <v>45682</v>
      </c>
      <c r="D141" s="175">
        <v>4570198576824</v>
      </c>
      <c r="E141" s="174" t="s">
        <v>1386</v>
      </c>
      <c r="F141" s="251"/>
      <c r="G141" s="173">
        <v>8</v>
      </c>
      <c r="H141" s="172">
        <v>4000</v>
      </c>
    </row>
    <row r="142" spans="1:8" ht="20" customHeight="1">
      <c r="A142" s="173">
        <v>141</v>
      </c>
      <c r="B142" s="176" t="s">
        <v>1372</v>
      </c>
      <c r="C142" s="173">
        <v>45683</v>
      </c>
      <c r="D142" s="175">
        <v>4570198576831</v>
      </c>
      <c r="E142" s="174" t="s">
        <v>1386</v>
      </c>
      <c r="F142" s="251"/>
      <c r="G142" s="173">
        <v>8</v>
      </c>
      <c r="H142" s="172">
        <v>4000</v>
      </c>
    </row>
    <row r="143" spans="1:8" ht="20" customHeight="1">
      <c r="A143" s="173">
        <v>142</v>
      </c>
      <c r="B143" s="176" t="s">
        <v>1040</v>
      </c>
      <c r="C143" s="173">
        <v>45684</v>
      </c>
      <c r="D143" s="175">
        <v>4570198576848</v>
      </c>
      <c r="E143" s="174" t="s">
        <v>1387</v>
      </c>
      <c r="F143" s="251"/>
      <c r="G143" s="173">
        <v>6</v>
      </c>
      <c r="H143" s="172">
        <v>6000</v>
      </c>
    </row>
    <row r="144" spans="1:8" ht="20" customHeight="1">
      <c r="A144" s="173">
        <v>143</v>
      </c>
      <c r="B144" s="176" t="s">
        <v>1041</v>
      </c>
      <c r="C144" s="173">
        <v>45685</v>
      </c>
      <c r="D144" s="175">
        <v>4570198576855</v>
      </c>
      <c r="E144" s="174" t="s">
        <v>1387</v>
      </c>
      <c r="F144" s="251"/>
      <c r="G144" s="173">
        <v>6</v>
      </c>
      <c r="H144" s="172">
        <v>6000</v>
      </c>
    </row>
    <row r="145" spans="1:8" ht="20" customHeight="1">
      <c r="A145" s="173">
        <v>144</v>
      </c>
      <c r="B145" s="176" t="s">
        <v>1042</v>
      </c>
      <c r="C145" s="173">
        <v>45686</v>
      </c>
      <c r="D145" s="175">
        <v>4570198576862</v>
      </c>
      <c r="E145" s="174" t="s">
        <v>1387</v>
      </c>
      <c r="F145" s="251"/>
      <c r="G145" s="173">
        <v>6</v>
      </c>
      <c r="H145" s="172">
        <v>6000</v>
      </c>
    </row>
    <row r="146" spans="1:8" ht="20" customHeight="1">
      <c r="A146" s="173">
        <v>145</v>
      </c>
      <c r="B146" s="176" t="s">
        <v>1043</v>
      </c>
      <c r="C146" s="173">
        <v>45687</v>
      </c>
      <c r="D146" s="175">
        <v>4570198576879</v>
      </c>
      <c r="E146" s="174" t="s">
        <v>1387</v>
      </c>
      <c r="F146" s="251"/>
      <c r="G146" s="173">
        <v>6</v>
      </c>
      <c r="H146" s="172">
        <v>6000</v>
      </c>
    </row>
    <row r="147" spans="1:8" ht="20" customHeight="1">
      <c r="A147" s="173">
        <v>146</v>
      </c>
      <c r="B147" s="176" t="s">
        <v>1044</v>
      </c>
      <c r="C147" s="173">
        <v>45688</v>
      </c>
      <c r="D147" s="175">
        <v>4570198576886</v>
      </c>
      <c r="E147" s="174" t="s">
        <v>1387</v>
      </c>
      <c r="F147" s="251"/>
      <c r="G147" s="173">
        <v>6</v>
      </c>
      <c r="H147" s="172">
        <v>6000</v>
      </c>
    </row>
    <row r="148" spans="1:8" ht="20" customHeight="1">
      <c r="A148" s="173">
        <v>147</v>
      </c>
      <c r="B148" s="176" t="s">
        <v>1045</v>
      </c>
      <c r="C148" s="173">
        <v>45689</v>
      </c>
      <c r="D148" s="175">
        <v>4570198576893</v>
      </c>
      <c r="E148" s="174" t="s">
        <v>1387</v>
      </c>
      <c r="F148" s="251"/>
      <c r="G148" s="173">
        <v>6</v>
      </c>
      <c r="H148" s="172">
        <v>6000</v>
      </c>
    </row>
    <row r="149" spans="1:8" ht="20" customHeight="1">
      <c r="A149" s="173">
        <v>148</v>
      </c>
      <c r="B149" s="176" t="s">
        <v>1373</v>
      </c>
      <c r="C149" s="173">
        <v>45690</v>
      </c>
      <c r="D149" s="175">
        <v>4570198576909</v>
      </c>
      <c r="E149" s="174" t="s">
        <v>1387</v>
      </c>
      <c r="F149" s="251"/>
      <c r="G149" s="173">
        <v>6</v>
      </c>
      <c r="H149" s="172">
        <v>6000</v>
      </c>
    </row>
    <row r="150" spans="1:8" ht="20" customHeight="1">
      <c r="A150" s="173">
        <v>149</v>
      </c>
      <c r="B150" s="176" t="s">
        <v>886</v>
      </c>
      <c r="C150" s="173">
        <v>42903</v>
      </c>
      <c r="D150" s="175">
        <v>4582528499031</v>
      </c>
      <c r="E150" s="250" t="s">
        <v>1394</v>
      </c>
      <c r="F150" s="252"/>
      <c r="G150" s="173">
        <v>4</v>
      </c>
      <c r="H150" s="172">
        <v>7000</v>
      </c>
    </row>
    <row r="151" spans="1:8" ht="20" customHeight="1">
      <c r="A151" s="173">
        <v>150</v>
      </c>
      <c r="B151" s="176" t="s">
        <v>885</v>
      </c>
      <c r="C151" s="173">
        <v>42900</v>
      </c>
      <c r="D151" s="175">
        <v>4582528499000</v>
      </c>
      <c r="E151" s="250" t="s">
        <v>1394</v>
      </c>
      <c r="F151" s="252"/>
      <c r="G151" s="173">
        <v>4</v>
      </c>
      <c r="H151" s="172">
        <v>7000</v>
      </c>
    </row>
    <row r="152" spans="1:8" ht="20" customHeight="1">
      <c r="A152" s="173">
        <v>151</v>
      </c>
      <c r="B152" s="176" t="s">
        <v>884</v>
      </c>
      <c r="C152" s="173">
        <v>42897</v>
      </c>
      <c r="D152" s="175">
        <v>4582528498973</v>
      </c>
      <c r="E152" s="250" t="s">
        <v>1394</v>
      </c>
      <c r="F152" s="252"/>
      <c r="G152" s="173">
        <v>4</v>
      </c>
      <c r="H152" s="172">
        <v>7000</v>
      </c>
    </row>
    <row r="153" spans="1:8" ht="20" customHeight="1">
      <c r="A153" s="173">
        <v>152</v>
      </c>
      <c r="B153" s="176" t="s">
        <v>1046</v>
      </c>
      <c r="C153" s="173">
        <v>45691</v>
      </c>
      <c r="D153" s="175">
        <v>4570198576916</v>
      </c>
      <c r="E153" s="250" t="s">
        <v>1394</v>
      </c>
      <c r="F153" s="252"/>
      <c r="G153" s="173">
        <v>4</v>
      </c>
      <c r="H153" s="172">
        <v>7000</v>
      </c>
    </row>
    <row r="154" spans="1:8" ht="20" customHeight="1">
      <c r="A154" s="173">
        <v>153</v>
      </c>
      <c r="B154" s="176" t="s">
        <v>1047</v>
      </c>
      <c r="C154" s="173">
        <v>45692</v>
      </c>
      <c r="D154" s="175">
        <v>4570198576923</v>
      </c>
      <c r="E154" s="250" t="s">
        <v>1394</v>
      </c>
      <c r="F154" s="252"/>
      <c r="G154" s="173">
        <v>4</v>
      </c>
      <c r="H154" s="172">
        <v>7000</v>
      </c>
    </row>
    <row r="155" spans="1:8" ht="20" customHeight="1">
      <c r="A155" s="173">
        <v>154</v>
      </c>
      <c r="B155" s="176" t="s">
        <v>1048</v>
      </c>
      <c r="C155" s="173">
        <v>45693</v>
      </c>
      <c r="D155" s="175">
        <v>4570198576930</v>
      </c>
      <c r="E155" s="250" t="s">
        <v>1394</v>
      </c>
      <c r="F155" s="252"/>
      <c r="G155" s="173">
        <v>4</v>
      </c>
      <c r="H155" s="172">
        <v>7000</v>
      </c>
    </row>
    <row r="156" spans="1:8" ht="20" customHeight="1">
      <c r="A156" s="173">
        <v>155</v>
      </c>
      <c r="B156" s="176" t="s">
        <v>1374</v>
      </c>
      <c r="C156" s="173">
        <v>45694</v>
      </c>
      <c r="D156" s="175">
        <v>4570198576947</v>
      </c>
      <c r="E156" s="250" t="s">
        <v>1394</v>
      </c>
      <c r="F156" s="252"/>
      <c r="G156" s="173">
        <v>4</v>
      </c>
      <c r="H156" s="172">
        <v>7000</v>
      </c>
    </row>
    <row r="157" spans="1:8" ht="20" customHeight="1">
      <c r="A157" s="173">
        <v>156</v>
      </c>
      <c r="B157" s="176" t="s">
        <v>1049</v>
      </c>
      <c r="C157" s="173">
        <v>45695</v>
      </c>
      <c r="D157" s="175">
        <v>4570198576954</v>
      </c>
      <c r="E157" s="174" t="s">
        <v>1389</v>
      </c>
      <c r="F157" s="251"/>
      <c r="G157" s="173">
        <v>4</v>
      </c>
      <c r="H157" s="172">
        <v>9000</v>
      </c>
    </row>
    <row r="158" spans="1:8" ht="20" customHeight="1">
      <c r="A158" s="173">
        <v>157</v>
      </c>
      <c r="B158" s="176" t="s">
        <v>1050</v>
      </c>
      <c r="C158" s="173">
        <v>45696</v>
      </c>
      <c r="D158" s="175">
        <v>4570198576961</v>
      </c>
      <c r="E158" s="174" t="s">
        <v>1389</v>
      </c>
      <c r="F158" s="251"/>
      <c r="G158" s="173">
        <v>4</v>
      </c>
      <c r="H158" s="172">
        <v>9000</v>
      </c>
    </row>
    <row r="159" spans="1:8" ht="20" customHeight="1">
      <c r="A159" s="173">
        <v>158</v>
      </c>
      <c r="B159" s="176" t="s">
        <v>1051</v>
      </c>
      <c r="C159" s="173">
        <v>45697</v>
      </c>
      <c r="D159" s="175">
        <v>4570198576978</v>
      </c>
      <c r="E159" s="174" t="s">
        <v>1389</v>
      </c>
      <c r="F159" s="251"/>
      <c r="G159" s="173">
        <v>4</v>
      </c>
      <c r="H159" s="172">
        <v>9000</v>
      </c>
    </row>
    <row r="160" spans="1:8" ht="20" customHeight="1">
      <c r="A160" s="173">
        <v>159</v>
      </c>
      <c r="B160" s="176" t="s">
        <v>1052</v>
      </c>
      <c r="C160" s="173">
        <v>45698</v>
      </c>
      <c r="D160" s="175">
        <v>4570198576985</v>
      </c>
      <c r="E160" s="174" t="s">
        <v>1389</v>
      </c>
      <c r="F160" s="251"/>
      <c r="G160" s="173">
        <v>4</v>
      </c>
      <c r="H160" s="172">
        <v>9000</v>
      </c>
    </row>
    <row r="161" spans="1:8" ht="20" customHeight="1">
      <c r="A161" s="173">
        <v>160</v>
      </c>
      <c r="B161" s="176" t="s">
        <v>1053</v>
      </c>
      <c r="C161" s="173">
        <v>45699</v>
      </c>
      <c r="D161" s="175">
        <v>4570198576992</v>
      </c>
      <c r="E161" s="174" t="s">
        <v>1389</v>
      </c>
      <c r="F161" s="251"/>
      <c r="G161" s="173">
        <v>4</v>
      </c>
      <c r="H161" s="172">
        <v>9000</v>
      </c>
    </row>
    <row r="162" spans="1:8" ht="20" customHeight="1">
      <c r="A162" s="173">
        <v>161</v>
      </c>
      <c r="B162" s="176" t="s">
        <v>1054</v>
      </c>
      <c r="C162" s="173">
        <v>45700</v>
      </c>
      <c r="D162" s="175">
        <v>4570198577005</v>
      </c>
      <c r="E162" s="174" t="s">
        <v>1389</v>
      </c>
      <c r="F162" s="251"/>
      <c r="G162" s="173">
        <v>4</v>
      </c>
      <c r="H162" s="172">
        <v>9000</v>
      </c>
    </row>
    <row r="163" spans="1:8" ht="20" customHeight="1">
      <c r="A163" s="173">
        <v>162</v>
      </c>
      <c r="B163" s="176" t="s">
        <v>1375</v>
      </c>
      <c r="C163" s="173">
        <v>45701</v>
      </c>
      <c r="D163" s="175">
        <v>4570198577012</v>
      </c>
      <c r="E163" s="174" t="s">
        <v>1389</v>
      </c>
      <c r="F163" s="251"/>
      <c r="G163" s="173">
        <v>4</v>
      </c>
      <c r="H163" s="172">
        <v>9000</v>
      </c>
    </row>
    <row r="164" spans="1:8" ht="20" customHeight="1">
      <c r="A164" s="173">
        <v>163</v>
      </c>
      <c r="B164" s="176" t="s">
        <v>883</v>
      </c>
      <c r="C164" s="173">
        <v>42904</v>
      </c>
      <c r="D164" s="175">
        <v>4582528499048</v>
      </c>
      <c r="E164" s="174" t="s">
        <v>1395</v>
      </c>
      <c r="F164" s="251"/>
      <c r="G164" s="173">
        <v>4</v>
      </c>
      <c r="H164" s="172">
        <v>10000</v>
      </c>
    </row>
    <row r="165" spans="1:8" ht="20" customHeight="1">
      <c r="A165" s="173">
        <v>164</v>
      </c>
      <c r="B165" s="176" t="s">
        <v>1055</v>
      </c>
      <c r="C165" s="173">
        <v>42901</v>
      </c>
      <c r="D165" s="175">
        <v>4582528499017</v>
      </c>
      <c r="E165" s="174" t="s">
        <v>1395</v>
      </c>
      <c r="F165" s="251"/>
      <c r="G165" s="173">
        <v>4</v>
      </c>
      <c r="H165" s="172">
        <v>10000</v>
      </c>
    </row>
    <row r="166" spans="1:8" ht="20" customHeight="1">
      <c r="A166" s="173">
        <v>165</v>
      </c>
      <c r="B166" s="176" t="s">
        <v>882</v>
      </c>
      <c r="C166" s="173">
        <v>42898</v>
      </c>
      <c r="D166" s="175">
        <v>4582528498980</v>
      </c>
      <c r="E166" s="174" t="s">
        <v>1395</v>
      </c>
      <c r="F166" s="251"/>
      <c r="G166" s="173">
        <v>4</v>
      </c>
      <c r="H166" s="172">
        <v>10000</v>
      </c>
    </row>
    <row r="167" spans="1:8" ht="20" customHeight="1">
      <c r="A167" s="173">
        <v>166</v>
      </c>
      <c r="B167" s="176" t="s">
        <v>1056</v>
      </c>
      <c r="C167" s="173">
        <v>45702</v>
      </c>
      <c r="D167" s="175">
        <v>4570198577029</v>
      </c>
      <c r="E167" s="174" t="s">
        <v>1395</v>
      </c>
      <c r="F167" s="251"/>
      <c r="G167" s="173">
        <v>4</v>
      </c>
      <c r="H167" s="172">
        <v>10000</v>
      </c>
    </row>
    <row r="168" spans="1:8" ht="20" customHeight="1">
      <c r="A168" s="173">
        <v>167</v>
      </c>
      <c r="B168" s="176" t="s">
        <v>1057</v>
      </c>
      <c r="C168" s="173">
        <v>45703</v>
      </c>
      <c r="D168" s="175">
        <v>4570198577036</v>
      </c>
      <c r="E168" s="174" t="s">
        <v>1395</v>
      </c>
      <c r="F168" s="251"/>
      <c r="G168" s="173">
        <v>4</v>
      </c>
      <c r="H168" s="172">
        <v>10000</v>
      </c>
    </row>
    <row r="169" spans="1:8" ht="20" customHeight="1">
      <c r="A169" s="173">
        <v>168</v>
      </c>
      <c r="B169" s="176" t="s">
        <v>1058</v>
      </c>
      <c r="C169" s="173">
        <v>45704</v>
      </c>
      <c r="D169" s="175">
        <v>4570198577043</v>
      </c>
      <c r="E169" s="174" t="s">
        <v>1395</v>
      </c>
      <c r="F169" s="251"/>
      <c r="G169" s="173">
        <v>4</v>
      </c>
      <c r="H169" s="172">
        <v>10000</v>
      </c>
    </row>
    <row r="170" spans="1:8" ht="20" customHeight="1">
      <c r="A170" s="173">
        <v>169</v>
      </c>
      <c r="B170" s="176" t="s">
        <v>1376</v>
      </c>
      <c r="C170" s="173">
        <v>45705</v>
      </c>
      <c r="D170" s="175">
        <v>4570198577050</v>
      </c>
      <c r="E170" s="174" t="s">
        <v>1395</v>
      </c>
      <c r="F170" s="251"/>
      <c r="G170" s="173">
        <v>4</v>
      </c>
      <c r="H170" s="172">
        <v>10000</v>
      </c>
    </row>
    <row r="171" spans="1:8" ht="20" customHeight="1">
      <c r="A171" s="173">
        <v>170</v>
      </c>
      <c r="B171" s="176" t="s">
        <v>1059</v>
      </c>
      <c r="C171" s="173">
        <v>45706</v>
      </c>
      <c r="D171" s="175">
        <v>4570198577067</v>
      </c>
      <c r="E171" s="174" t="s">
        <v>1396</v>
      </c>
      <c r="F171" s="251"/>
      <c r="G171" s="173">
        <v>2</v>
      </c>
      <c r="H171" s="172">
        <v>12000</v>
      </c>
    </row>
    <row r="172" spans="1:8" ht="20" customHeight="1">
      <c r="A172" s="173">
        <v>171</v>
      </c>
      <c r="B172" s="176" t="s">
        <v>1060</v>
      </c>
      <c r="C172" s="173">
        <v>45707</v>
      </c>
      <c r="D172" s="175">
        <v>4570198577074</v>
      </c>
      <c r="E172" s="174" t="s">
        <v>1396</v>
      </c>
      <c r="F172" s="251"/>
      <c r="G172" s="173">
        <v>2</v>
      </c>
      <c r="H172" s="172">
        <v>12000</v>
      </c>
    </row>
    <row r="173" spans="1:8" ht="20" customHeight="1">
      <c r="A173" s="173">
        <v>172</v>
      </c>
      <c r="B173" s="176" t="s">
        <v>1061</v>
      </c>
      <c r="C173" s="173">
        <v>45708</v>
      </c>
      <c r="D173" s="175">
        <v>4570198577081</v>
      </c>
      <c r="E173" s="174" t="s">
        <v>1396</v>
      </c>
      <c r="F173" s="251"/>
      <c r="G173" s="173">
        <v>2</v>
      </c>
      <c r="H173" s="172">
        <v>12000</v>
      </c>
    </row>
    <row r="174" spans="1:8" ht="20" customHeight="1">
      <c r="A174" s="173">
        <v>173</v>
      </c>
      <c r="B174" s="176" t="s">
        <v>1062</v>
      </c>
      <c r="C174" s="173">
        <v>45709</v>
      </c>
      <c r="D174" s="175">
        <v>4570198577098</v>
      </c>
      <c r="E174" s="174" t="s">
        <v>1396</v>
      </c>
      <c r="F174" s="251"/>
      <c r="G174" s="173">
        <v>2</v>
      </c>
      <c r="H174" s="172">
        <v>12000</v>
      </c>
    </row>
    <row r="175" spans="1:8" ht="20" customHeight="1">
      <c r="A175" s="173">
        <v>174</v>
      </c>
      <c r="B175" s="176" t="s">
        <v>1063</v>
      </c>
      <c r="C175" s="173">
        <v>45710</v>
      </c>
      <c r="D175" s="175">
        <v>4570198577104</v>
      </c>
      <c r="E175" s="174" t="s">
        <v>1396</v>
      </c>
      <c r="F175" s="251"/>
      <c r="G175" s="173">
        <v>2</v>
      </c>
      <c r="H175" s="172">
        <v>12000</v>
      </c>
    </row>
    <row r="176" spans="1:8" ht="20" customHeight="1">
      <c r="A176" s="173">
        <v>175</v>
      </c>
      <c r="B176" s="176" t="s">
        <v>1064</v>
      </c>
      <c r="C176" s="173">
        <v>45711</v>
      </c>
      <c r="D176" s="175">
        <v>4570198577111</v>
      </c>
      <c r="E176" s="174" t="s">
        <v>1396</v>
      </c>
      <c r="F176" s="251"/>
      <c r="G176" s="173">
        <v>2</v>
      </c>
      <c r="H176" s="172">
        <v>12000</v>
      </c>
    </row>
    <row r="177" spans="1:8" ht="20" customHeight="1">
      <c r="A177" s="173">
        <v>176</v>
      </c>
      <c r="B177" s="176" t="s">
        <v>1377</v>
      </c>
      <c r="C177" s="173">
        <v>45712</v>
      </c>
      <c r="D177" s="175">
        <v>4570198577128</v>
      </c>
      <c r="E177" s="174" t="s">
        <v>1396</v>
      </c>
      <c r="F177" s="251"/>
      <c r="G177" s="173">
        <v>2</v>
      </c>
      <c r="H177" s="172">
        <v>12000</v>
      </c>
    </row>
    <row r="178" spans="1:8" ht="20" customHeight="1">
      <c r="A178" s="173">
        <v>177</v>
      </c>
      <c r="B178" s="176" t="s">
        <v>1065</v>
      </c>
      <c r="C178" s="173">
        <v>45713</v>
      </c>
      <c r="D178" s="175">
        <v>4570198577135</v>
      </c>
      <c r="E178" s="174" t="s">
        <v>1397</v>
      </c>
      <c r="F178" s="251"/>
      <c r="G178" s="173">
        <v>2</v>
      </c>
      <c r="H178" s="172">
        <v>14000</v>
      </c>
    </row>
    <row r="179" spans="1:8" ht="20" customHeight="1">
      <c r="A179" s="173">
        <v>178</v>
      </c>
      <c r="B179" s="176" t="s">
        <v>1066</v>
      </c>
      <c r="C179" s="173">
        <v>45714</v>
      </c>
      <c r="D179" s="175">
        <v>4570198577142</v>
      </c>
      <c r="E179" s="174" t="s">
        <v>1397</v>
      </c>
      <c r="F179" s="251"/>
      <c r="G179" s="173">
        <v>2</v>
      </c>
      <c r="H179" s="172">
        <v>14000</v>
      </c>
    </row>
    <row r="180" spans="1:8" ht="20" customHeight="1">
      <c r="A180" s="173">
        <v>179</v>
      </c>
      <c r="B180" s="176" t="s">
        <v>1067</v>
      </c>
      <c r="C180" s="173">
        <v>45715</v>
      </c>
      <c r="D180" s="175">
        <v>4570198577159</v>
      </c>
      <c r="E180" s="174" t="s">
        <v>1397</v>
      </c>
      <c r="F180" s="251"/>
      <c r="G180" s="173">
        <v>2</v>
      </c>
      <c r="H180" s="172">
        <v>14000</v>
      </c>
    </row>
    <row r="181" spans="1:8" ht="20" customHeight="1">
      <c r="A181" s="173">
        <v>180</v>
      </c>
      <c r="B181" s="176" t="s">
        <v>1068</v>
      </c>
      <c r="C181" s="173">
        <v>45716</v>
      </c>
      <c r="D181" s="175">
        <v>4570198577166</v>
      </c>
      <c r="E181" s="174" t="s">
        <v>1397</v>
      </c>
      <c r="F181" s="251"/>
      <c r="G181" s="173">
        <v>2</v>
      </c>
      <c r="H181" s="172">
        <v>14000</v>
      </c>
    </row>
    <row r="182" spans="1:8" ht="20" customHeight="1">
      <c r="A182" s="173">
        <v>181</v>
      </c>
      <c r="B182" s="176" t="s">
        <v>1069</v>
      </c>
      <c r="C182" s="173">
        <v>45717</v>
      </c>
      <c r="D182" s="175">
        <v>4570198577173</v>
      </c>
      <c r="E182" s="174" t="s">
        <v>1397</v>
      </c>
      <c r="F182" s="251"/>
      <c r="G182" s="173">
        <v>2</v>
      </c>
      <c r="H182" s="172">
        <v>14000</v>
      </c>
    </row>
    <row r="183" spans="1:8" ht="20" customHeight="1">
      <c r="A183" s="173">
        <v>182</v>
      </c>
      <c r="B183" s="176" t="s">
        <v>1070</v>
      </c>
      <c r="C183" s="173">
        <v>45718</v>
      </c>
      <c r="D183" s="175">
        <v>4570198577180</v>
      </c>
      <c r="E183" s="174" t="s">
        <v>1397</v>
      </c>
      <c r="F183" s="251"/>
      <c r="G183" s="173">
        <v>2</v>
      </c>
      <c r="H183" s="172">
        <v>14000</v>
      </c>
    </row>
    <row r="184" spans="1:8" ht="20" customHeight="1">
      <c r="A184" s="173">
        <v>183</v>
      </c>
      <c r="B184" s="176" t="s">
        <v>1378</v>
      </c>
      <c r="C184" s="173">
        <v>45719</v>
      </c>
      <c r="D184" s="175">
        <v>4570198577197</v>
      </c>
      <c r="E184" s="174" t="s">
        <v>1397</v>
      </c>
      <c r="F184" s="251"/>
      <c r="G184" s="173">
        <v>2</v>
      </c>
      <c r="H184" s="172">
        <v>14000</v>
      </c>
    </row>
    <row r="185" spans="1:8" ht="20" customHeight="1">
      <c r="A185" s="173">
        <v>184</v>
      </c>
      <c r="B185" s="176" t="s">
        <v>1071</v>
      </c>
      <c r="C185" s="173">
        <v>45720</v>
      </c>
      <c r="D185" s="175">
        <v>4570198577203</v>
      </c>
      <c r="E185" s="174" t="s">
        <v>1398</v>
      </c>
      <c r="F185" s="251"/>
      <c r="G185" s="173">
        <v>1</v>
      </c>
      <c r="H185" s="172">
        <v>17000</v>
      </c>
    </row>
    <row r="186" spans="1:8" ht="20" customHeight="1">
      <c r="A186" s="173">
        <v>185</v>
      </c>
      <c r="B186" s="176" t="s">
        <v>1072</v>
      </c>
      <c r="C186" s="173">
        <v>45721</v>
      </c>
      <c r="D186" s="175">
        <v>4570198577210</v>
      </c>
      <c r="E186" s="174" t="s">
        <v>1398</v>
      </c>
      <c r="F186" s="251"/>
      <c r="G186" s="173">
        <v>1</v>
      </c>
      <c r="H186" s="172">
        <v>17000</v>
      </c>
    </row>
    <row r="187" spans="1:8" ht="20" customHeight="1">
      <c r="A187" s="173">
        <v>186</v>
      </c>
      <c r="B187" s="176" t="s">
        <v>1073</v>
      </c>
      <c r="C187" s="173">
        <v>45722</v>
      </c>
      <c r="D187" s="175">
        <v>4570198577227</v>
      </c>
      <c r="E187" s="174" t="s">
        <v>1398</v>
      </c>
      <c r="F187" s="251"/>
      <c r="G187" s="173">
        <v>1</v>
      </c>
      <c r="H187" s="172">
        <v>17000</v>
      </c>
    </row>
    <row r="188" spans="1:8" ht="20" customHeight="1">
      <c r="A188" s="173">
        <v>187</v>
      </c>
      <c r="B188" s="176" t="s">
        <v>1074</v>
      </c>
      <c r="C188" s="173">
        <v>45723</v>
      </c>
      <c r="D188" s="175">
        <v>4570198577234</v>
      </c>
      <c r="E188" s="174" t="s">
        <v>1398</v>
      </c>
      <c r="F188" s="251"/>
      <c r="G188" s="173">
        <v>1</v>
      </c>
      <c r="H188" s="172">
        <v>17000</v>
      </c>
    </row>
    <row r="189" spans="1:8" ht="20" customHeight="1">
      <c r="A189" s="173">
        <v>188</v>
      </c>
      <c r="B189" s="176" t="s">
        <v>1075</v>
      </c>
      <c r="C189" s="173">
        <v>45724</v>
      </c>
      <c r="D189" s="175">
        <v>4570198577241</v>
      </c>
      <c r="E189" s="174" t="s">
        <v>1398</v>
      </c>
      <c r="F189" s="251"/>
      <c r="G189" s="173">
        <v>1</v>
      </c>
      <c r="H189" s="172">
        <v>17000</v>
      </c>
    </row>
    <row r="190" spans="1:8" ht="20" customHeight="1">
      <c r="A190" s="173">
        <v>189</v>
      </c>
      <c r="B190" s="176" t="s">
        <v>1076</v>
      </c>
      <c r="C190" s="173">
        <v>45725</v>
      </c>
      <c r="D190" s="175">
        <v>4570198577258</v>
      </c>
      <c r="E190" s="174" t="s">
        <v>1398</v>
      </c>
      <c r="F190" s="251"/>
      <c r="G190" s="173">
        <v>1</v>
      </c>
      <c r="H190" s="172">
        <v>17000</v>
      </c>
    </row>
    <row r="191" spans="1:8" ht="20" customHeight="1">
      <c r="A191" s="173">
        <v>190</v>
      </c>
      <c r="B191" s="176" t="s">
        <v>1379</v>
      </c>
      <c r="C191" s="173">
        <v>45726</v>
      </c>
      <c r="D191" s="175">
        <v>4570198577265</v>
      </c>
      <c r="E191" s="174" t="s">
        <v>1398</v>
      </c>
      <c r="F191" s="251"/>
      <c r="G191" s="173">
        <v>1</v>
      </c>
      <c r="H191" s="172">
        <v>17000</v>
      </c>
    </row>
    <row r="192" spans="1:8" ht="20" customHeight="1">
      <c r="A192" s="173">
        <v>191</v>
      </c>
      <c r="B192" s="176" t="s">
        <v>1077</v>
      </c>
      <c r="C192" s="173">
        <v>45727</v>
      </c>
      <c r="D192" s="175">
        <v>4570198577272</v>
      </c>
      <c r="E192" s="174" t="s">
        <v>1399</v>
      </c>
      <c r="F192" s="251"/>
      <c r="G192" s="173">
        <v>6</v>
      </c>
      <c r="H192" s="172">
        <v>18000</v>
      </c>
    </row>
    <row r="193" spans="1:8" ht="20" customHeight="1">
      <c r="A193" s="173">
        <v>192</v>
      </c>
      <c r="B193" s="176" t="s">
        <v>1078</v>
      </c>
      <c r="C193" s="173">
        <v>45728</v>
      </c>
      <c r="D193" s="175">
        <v>4570198577289</v>
      </c>
      <c r="E193" s="174" t="s">
        <v>1399</v>
      </c>
      <c r="F193" s="251"/>
      <c r="G193" s="173">
        <v>6</v>
      </c>
      <c r="H193" s="172">
        <v>18000</v>
      </c>
    </row>
    <row r="194" spans="1:8" ht="20" customHeight="1">
      <c r="A194" s="173">
        <v>193</v>
      </c>
      <c r="B194" s="176" t="s">
        <v>1079</v>
      </c>
      <c r="C194" s="173">
        <v>45729</v>
      </c>
      <c r="D194" s="175">
        <v>4570198577296</v>
      </c>
      <c r="E194" s="174" t="s">
        <v>1400</v>
      </c>
      <c r="F194" s="251"/>
      <c r="G194" s="173">
        <v>6</v>
      </c>
      <c r="H194" s="172">
        <v>24000</v>
      </c>
    </row>
    <row r="195" spans="1:8" ht="20" customHeight="1">
      <c r="A195" s="173">
        <v>194</v>
      </c>
      <c r="B195" s="176" t="s">
        <v>1080</v>
      </c>
      <c r="C195" s="173">
        <v>45730</v>
      </c>
      <c r="D195" s="175">
        <v>4570198577302</v>
      </c>
      <c r="E195" s="174" t="s">
        <v>1400</v>
      </c>
      <c r="F195" s="251"/>
      <c r="G195" s="173">
        <v>6</v>
      </c>
      <c r="H195" s="172">
        <v>24000</v>
      </c>
    </row>
    <row r="196" spans="1:8" ht="20" customHeight="1">
      <c r="A196" s="173">
        <v>195</v>
      </c>
      <c r="B196" s="176" t="s">
        <v>1081</v>
      </c>
      <c r="C196" s="173">
        <v>45731</v>
      </c>
      <c r="D196" s="175">
        <v>4570198577319</v>
      </c>
      <c r="E196" s="174" t="s">
        <v>1401</v>
      </c>
      <c r="F196" s="251"/>
      <c r="G196" s="173">
        <v>6</v>
      </c>
      <c r="H196" s="172">
        <v>28000</v>
      </c>
    </row>
    <row r="197" spans="1:8" ht="20" customHeight="1">
      <c r="A197" s="173">
        <v>196</v>
      </c>
      <c r="B197" s="176" t="s">
        <v>1082</v>
      </c>
      <c r="C197" s="173">
        <v>45732</v>
      </c>
      <c r="D197" s="175">
        <v>4570198577326</v>
      </c>
      <c r="E197" s="174" t="s">
        <v>1401</v>
      </c>
      <c r="F197" s="251"/>
      <c r="G197" s="173">
        <v>6</v>
      </c>
      <c r="H197" s="172">
        <v>28000</v>
      </c>
    </row>
    <row r="198" spans="1:8" ht="20" customHeight="1">
      <c r="A198" s="173">
        <v>197</v>
      </c>
      <c r="B198" s="176" t="s">
        <v>1083</v>
      </c>
      <c r="C198" s="173">
        <v>45733</v>
      </c>
      <c r="D198" s="175">
        <v>4570198577333</v>
      </c>
      <c r="E198" s="174" t="s">
        <v>1402</v>
      </c>
      <c r="F198" s="251"/>
      <c r="G198" s="173">
        <v>8</v>
      </c>
      <c r="H198" s="172">
        <v>8000</v>
      </c>
    </row>
    <row r="199" spans="1:8" ht="20" customHeight="1">
      <c r="A199" s="173">
        <v>198</v>
      </c>
      <c r="B199" s="176" t="s">
        <v>1084</v>
      </c>
      <c r="C199" s="173">
        <v>45734</v>
      </c>
      <c r="D199" s="175">
        <v>4570198577340</v>
      </c>
      <c r="E199" s="174" t="s">
        <v>1402</v>
      </c>
      <c r="F199" s="251"/>
      <c r="G199" s="173">
        <v>8</v>
      </c>
      <c r="H199" s="172">
        <v>8000</v>
      </c>
    </row>
    <row r="200" spans="1:8" ht="20" customHeight="1">
      <c r="A200" s="173">
        <v>199</v>
      </c>
      <c r="B200" s="176" t="s">
        <v>1085</v>
      </c>
      <c r="C200" s="173">
        <v>45735</v>
      </c>
      <c r="D200" s="175">
        <v>4570198577357</v>
      </c>
      <c r="E200" s="174" t="s">
        <v>1402</v>
      </c>
      <c r="F200" s="251"/>
      <c r="G200" s="173">
        <v>8</v>
      </c>
      <c r="H200" s="172">
        <v>9500</v>
      </c>
    </row>
    <row r="201" spans="1:8" ht="20" customHeight="1">
      <c r="A201" s="173">
        <v>200</v>
      </c>
      <c r="B201" s="176" t="s">
        <v>1086</v>
      </c>
      <c r="C201" s="173">
        <v>45454</v>
      </c>
      <c r="D201" s="175">
        <v>4570198574547</v>
      </c>
      <c r="E201" s="174" t="s">
        <v>851</v>
      </c>
      <c r="F201" s="251"/>
      <c r="G201" s="173">
        <v>15</v>
      </c>
      <c r="H201" s="172">
        <v>5500</v>
      </c>
    </row>
    <row r="202" spans="1:8" ht="20" customHeight="1">
      <c r="A202" s="173">
        <v>201</v>
      </c>
      <c r="B202" s="176" t="s">
        <v>1087</v>
      </c>
      <c r="C202" s="173">
        <v>45456</v>
      </c>
      <c r="D202" s="175">
        <v>4570198574561</v>
      </c>
      <c r="E202" s="174" t="s">
        <v>851</v>
      </c>
      <c r="F202" s="251"/>
      <c r="G202" s="173">
        <v>15</v>
      </c>
      <c r="H202" s="172">
        <v>5500</v>
      </c>
    </row>
    <row r="203" spans="1:8" ht="20" customHeight="1">
      <c r="A203" s="173">
        <v>202</v>
      </c>
      <c r="B203" s="176" t="s">
        <v>881</v>
      </c>
      <c r="C203" s="173">
        <v>45052</v>
      </c>
      <c r="D203" s="175">
        <v>4570198570525</v>
      </c>
      <c r="E203" s="174" t="s">
        <v>879</v>
      </c>
      <c r="F203" s="251" t="s">
        <v>1404</v>
      </c>
      <c r="G203" s="173">
        <v>4</v>
      </c>
      <c r="H203" s="172">
        <v>6500</v>
      </c>
    </row>
    <row r="204" spans="1:8" ht="20" customHeight="1">
      <c r="A204" s="173">
        <v>203</v>
      </c>
      <c r="B204" s="176" t="s">
        <v>880</v>
      </c>
      <c r="C204" s="173">
        <v>45054</v>
      </c>
      <c r="D204" s="175">
        <v>4570198570549</v>
      </c>
      <c r="E204" s="174" t="s">
        <v>879</v>
      </c>
      <c r="F204" s="251" t="s">
        <v>1404</v>
      </c>
      <c r="G204" s="173">
        <v>4</v>
      </c>
      <c r="H204" s="172">
        <v>6500</v>
      </c>
    </row>
    <row r="205" spans="1:8" ht="20" customHeight="1">
      <c r="A205" s="173">
        <v>204</v>
      </c>
      <c r="B205" s="176" t="s">
        <v>878</v>
      </c>
      <c r="C205" s="173">
        <v>45243</v>
      </c>
      <c r="D205" s="175">
        <v>4570198572437</v>
      </c>
      <c r="E205" s="174" t="s">
        <v>872</v>
      </c>
      <c r="F205" s="251" t="s">
        <v>1404</v>
      </c>
      <c r="G205" s="173">
        <v>4</v>
      </c>
      <c r="H205" s="172">
        <v>7500</v>
      </c>
    </row>
    <row r="206" spans="1:8" ht="20" customHeight="1">
      <c r="A206" s="173">
        <v>205</v>
      </c>
      <c r="B206" s="176" t="s">
        <v>877</v>
      </c>
      <c r="C206" s="173">
        <v>45244</v>
      </c>
      <c r="D206" s="175">
        <v>4570198572444</v>
      </c>
      <c r="E206" s="174" t="s">
        <v>872</v>
      </c>
      <c r="F206" s="251" t="s">
        <v>1404</v>
      </c>
      <c r="G206" s="173">
        <v>4</v>
      </c>
      <c r="H206" s="172">
        <v>7500</v>
      </c>
    </row>
    <row r="207" spans="1:8" ht="20" customHeight="1">
      <c r="A207" s="173">
        <v>206</v>
      </c>
      <c r="B207" s="176" t="s">
        <v>876</v>
      </c>
      <c r="C207" s="173">
        <v>45053</v>
      </c>
      <c r="D207" s="175">
        <v>4570198570532</v>
      </c>
      <c r="E207" s="174" t="s">
        <v>874</v>
      </c>
      <c r="F207" s="251" t="s">
        <v>1404</v>
      </c>
      <c r="G207" s="173">
        <v>2</v>
      </c>
      <c r="H207" s="172">
        <v>9000</v>
      </c>
    </row>
    <row r="208" spans="1:8" ht="20" customHeight="1">
      <c r="A208" s="173">
        <v>207</v>
      </c>
      <c r="B208" s="176" t="s">
        <v>875</v>
      </c>
      <c r="C208" s="173">
        <v>45055</v>
      </c>
      <c r="D208" s="175">
        <v>4570198570556</v>
      </c>
      <c r="E208" s="174" t="s">
        <v>874</v>
      </c>
      <c r="F208" s="251" t="s">
        <v>1404</v>
      </c>
      <c r="G208" s="173">
        <v>2</v>
      </c>
      <c r="H208" s="172">
        <v>9000</v>
      </c>
    </row>
    <row r="209" spans="1:8" ht="20" customHeight="1">
      <c r="A209" s="173">
        <v>208</v>
      </c>
      <c r="B209" s="176" t="s">
        <v>1088</v>
      </c>
      <c r="C209" s="173">
        <v>45455</v>
      </c>
      <c r="D209" s="175">
        <v>4570198574554</v>
      </c>
      <c r="E209" s="174" t="s">
        <v>806</v>
      </c>
      <c r="F209" s="251" t="s">
        <v>1404</v>
      </c>
      <c r="G209" s="173">
        <v>2</v>
      </c>
      <c r="H209" s="172">
        <v>13000</v>
      </c>
    </row>
    <row r="210" spans="1:8" ht="20" customHeight="1">
      <c r="A210" s="173">
        <v>209</v>
      </c>
      <c r="B210" s="176" t="s">
        <v>1089</v>
      </c>
      <c r="C210" s="173">
        <v>45457</v>
      </c>
      <c r="D210" s="175">
        <v>4570198574578</v>
      </c>
      <c r="E210" s="174" t="s">
        <v>806</v>
      </c>
      <c r="F210" s="251" t="s">
        <v>1404</v>
      </c>
      <c r="G210" s="173">
        <v>2</v>
      </c>
      <c r="H210" s="172">
        <v>13000</v>
      </c>
    </row>
    <row r="211" spans="1:8" ht="20" customHeight="1">
      <c r="A211" s="173">
        <v>210</v>
      </c>
      <c r="B211" s="176" t="s">
        <v>1090</v>
      </c>
      <c r="C211" s="173">
        <v>45736</v>
      </c>
      <c r="D211" s="175">
        <v>4570198577364</v>
      </c>
      <c r="E211" s="174" t="s">
        <v>873</v>
      </c>
      <c r="F211" s="251"/>
      <c r="G211" s="173">
        <v>3</v>
      </c>
      <c r="H211" s="172">
        <v>20000</v>
      </c>
    </row>
    <row r="212" spans="1:8" ht="20" customHeight="1">
      <c r="A212" s="173">
        <v>211</v>
      </c>
      <c r="B212" s="176" t="s">
        <v>1091</v>
      </c>
      <c r="C212" s="173">
        <v>45737</v>
      </c>
      <c r="D212" s="175">
        <v>4570198577371</v>
      </c>
      <c r="E212" s="174" t="s">
        <v>873</v>
      </c>
      <c r="F212" s="251"/>
      <c r="G212" s="173">
        <v>3</v>
      </c>
      <c r="H212" s="172">
        <v>20000</v>
      </c>
    </row>
    <row r="213" spans="1:8" ht="20" customHeight="1">
      <c r="A213" s="173">
        <v>212</v>
      </c>
      <c r="B213" s="176" t="s">
        <v>1092</v>
      </c>
      <c r="C213" s="173">
        <v>45738</v>
      </c>
      <c r="D213" s="175">
        <v>4570198577388</v>
      </c>
      <c r="E213" s="174" t="s">
        <v>872</v>
      </c>
      <c r="F213" s="251"/>
      <c r="G213" s="173">
        <v>7</v>
      </c>
      <c r="H213" s="172">
        <v>9000</v>
      </c>
    </row>
    <row r="214" spans="1:8" ht="20" customHeight="1">
      <c r="A214" s="173">
        <v>213</v>
      </c>
      <c r="B214" s="176" t="s">
        <v>1093</v>
      </c>
      <c r="C214" s="173">
        <v>45739</v>
      </c>
      <c r="D214" s="175">
        <v>4570198577395</v>
      </c>
      <c r="E214" s="174" t="s">
        <v>872</v>
      </c>
      <c r="F214" s="251"/>
      <c r="G214" s="173">
        <v>7</v>
      </c>
      <c r="H214" s="172">
        <v>9000</v>
      </c>
    </row>
    <row r="215" spans="1:8" ht="20" customHeight="1">
      <c r="A215" s="173">
        <v>214</v>
      </c>
      <c r="B215" s="176" t="s">
        <v>1094</v>
      </c>
      <c r="C215" s="173">
        <v>45740</v>
      </c>
      <c r="D215" s="175">
        <v>4570198577401</v>
      </c>
      <c r="E215" s="174" t="s">
        <v>871</v>
      </c>
      <c r="F215" s="251"/>
      <c r="G215" s="173">
        <v>5</v>
      </c>
      <c r="H215" s="172">
        <v>10000</v>
      </c>
    </row>
    <row r="216" spans="1:8" ht="20" customHeight="1">
      <c r="A216" s="173">
        <v>215</v>
      </c>
      <c r="B216" s="176" t="s">
        <v>1095</v>
      </c>
      <c r="C216" s="173">
        <v>45741</v>
      </c>
      <c r="D216" s="175">
        <v>4570198577418</v>
      </c>
      <c r="E216" s="174" t="s">
        <v>871</v>
      </c>
      <c r="F216" s="251"/>
      <c r="G216" s="173">
        <v>5</v>
      </c>
      <c r="H216" s="172">
        <v>10000</v>
      </c>
    </row>
    <row r="217" spans="1:8" ht="20" customHeight="1">
      <c r="A217" s="173">
        <v>216</v>
      </c>
      <c r="B217" s="176" t="s">
        <v>1096</v>
      </c>
      <c r="C217" s="173">
        <v>45742</v>
      </c>
      <c r="D217" s="175">
        <v>4570198577425</v>
      </c>
      <c r="E217" s="174" t="s">
        <v>870</v>
      </c>
      <c r="F217" s="251"/>
      <c r="G217" s="173">
        <v>4</v>
      </c>
      <c r="H217" s="172">
        <v>16000</v>
      </c>
    </row>
    <row r="218" spans="1:8" ht="20" customHeight="1">
      <c r="A218" s="173">
        <v>217</v>
      </c>
      <c r="B218" s="176" t="s">
        <v>1097</v>
      </c>
      <c r="C218" s="173">
        <v>45743</v>
      </c>
      <c r="D218" s="175">
        <v>4570198577432</v>
      </c>
      <c r="E218" s="174" t="s">
        <v>870</v>
      </c>
      <c r="F218" s="251"/>
      <c r="G218" s="173">
        <v>4</v>
      </c>
      <c r="H218" s="172">
        <v>16000</v>
      </c>
    </row>
    <row r="219" spans="1:8" ht="20" customHeight="1">
      <c r="A219" s="173">
        <v>218</v>
      </c>
      <c r="B219" s="176" t="s">
        <v>1098</v>
      </c>
      <c r="C219" s="173">
        <v>45744</v>
      </c>
      <c r="D219" s="175">
        <v>4570198577449</v>
      </c>
      <c r="E219" s="178" t="s">
        <v>869</v>
      </c>
      <c r="F219" s="253"/>
      <c r="G219" s="173">
        <v>3</v>
      </c>
      <c r="H219" s="172">
        <v>23000</v>
      </c>
    </row>
    <row r="220" spans="1:8" ht="20" customHeight="1">
      <c r="A220" s="173">
        <v>219</v>
      </c>
      <c r="B220" s="176" t="s">
        <v>1099</v>
      </c>
      <c r="C220" s="173">
        <v>45745</v>
      </c>
      <c r="D220" s="175">
        <v>4570198577456</v>
      </c>
      <c r="E220" s="178" t="s">
        <v>869</v>
      </c>
      <c r="F220" s="253"/>
      <c r="G220" s="173">
        <v>3</v>
      </c>
      <c r="H220" s="172">
        <v>23000</v>
      </c>
    </row>
    <row r="221" spans="1:8" ht="20" customHeight="1">
      <c r="A221" s="173">
        <v>220</v>
      </c>
      <c r="B221" s="176" t="s">
        <v>1100</v>
      </c>
      <c r="C221" s="173">
        <v>45746</v>
      </c>
      <c r="D221" s="175">
        <v>4570198577463</v>
      </c>
      <c r="E221" s="178" t="s">
        <v>868</v>
      </c>
      <c r="F221" s="253"/>
      <c r="G221" s="173">
        <v>2</v>
      </c>
      <c r="H221" s="172">
        <v>35000</v>
      </c>
    </row>
    <row r="222" spans="1:8" ht="20" customHeight="1">
      <c r="A222" s="173">
        <v>221</v>
      </c>
      <c r="B222" s="176" t="s">
        <v>1101</v>
      </c>
      <c r="C222" s="173">
        <v>45747</v>
      </c>
      <c r="D222" s="175">
        <v>4570198577470</v>
      </c>
      <c r="E222" s="178" t="s">
        <v>868</v>
      </c>
      <c r="F222" s="253"/>
      <c r="G222" s="173">
        <v>2</v>
      </c>
      <c r="H222" s="172">
        <v>35000</v>
      </c>
    </row>
    <row r="223" spans="1:8" ht="20" customHeight="1">
      <c r="A223" s="173">
        <v>222</v>
      </c>
      <c r="B223" s="176" t="s">
        <v>1102</v>
      </c>
      <c r="C223" s="173">
        <v>45748</v>
      </c>
      <c r="D223" s="175">
        <v>4570198577487</v>
      </c>
      <c r="E223" s="178" t="s">
        <v>776</v>
      </c>
      <c r="F223" s="253"/>
      <c r="G223" s="173">
        <v>2</v>
      </c>
      <c r="H223" s="172">
        <v>45000</v>
      </c>
    </row>
    <row r="224" spans="1:8" ht="20" customHeight="1">
      <c r="A224" s="173">
        <v>223</v>
      </c>
      <c r="B224" s="176" t="s">
        <v>1103</v>
      </c>
      <c r="C224" s="173">
        <v>45749</v>
      </c>
      <c r="D224" s="175">
        <v>4570198577494</v>
      </c>
      <c r="E224" s="178" t="s">
        <v>776</v>
      </c>
      <c r="F224" s="253"/>
      <c r="G224" s="173">
        <v>2</v>
      </c>
      <c r="H224" s="172">
        <v>45000</v>
      </c>
    </row>
    <row r="225" spans="1:8" ht="20" customHeight="1">
      <c r="A225" s="173">
        <v>224</v>
      </c>
      <c r="B225" s="176" t="s">
        <v>867</v>
      </c>
      <c r="C225" s="173">
        <v>45235</v>
      </c>
      <c r="D225" s="175">
        <v>4570198572352</v>
      </c>
      <c r="E225" s="174" t="s">
        <v>865</v>
      </c>
      <c r="F225" s="251"/>
      <c r="G225" s="173">
        <v>8</v>
      </c>
      <c r="H225" s="172">
        <v>3500</v>
      </c>
    </row>
    <row r="226" spans="1:8" ht="20" customHeight="1">
      <c r="A226" s="173">
        <v>225</v>
      </c>
      <c r="B226" s="176" t="s">
        <v>866</v>
      </c>
      <c r="C226" s="173">
        <v>42873</v>
      </c>
      <c r="D226" s="175">
        <v>4582528498737</v>
      </c>
      <c r="E226" s="174" t="s">
        <v>865</v>
      </c>
      <c r="F226" s="251"/>
      <c r="G226" s="173">
        <v>8</v>
      </c>
      <c r="H226" s="172">
        <v>3500</v>
      </c>
    </row>
    <row r="227" spans="1:8" ht="20" customHeight="1">
      <c r="A227" s="173">
        <v>226</v>
      </c>
      <c r="B227" s="176" t="s">
        <v>1104</v>
      </c>
      <c r="C227" s="173">
        <v>45750</v>
      </c>
      <c r="D227" s="175">
        <v>4570198577500</v>
      </c>
      <c r="E227" s="174" t="s">
        <v>823</v>
      </c>
      <c r="F227" s="251" t="s">
        <v>1404</v>
      </c>
      <c r="G227" s="173">
        <v>6</v>
      </c>
      <c r="H227" s="172">
        <v>4000</v>
      </c>
    </row>
    <row r="228" spans="1:8" ht="20" customHeight="1">
      <c r="A228" s="173">
        <v>227</v>
      </c>
      <c r="B228" s="176" t="s">
        <v>1105</v>
      </c>
      <c r="C228" s="173">
        <v>45751</v>
      </c>
      <c r="D228" s="175">
        <v>4570198577517</v>
      </c>
      <c r="E228" s="174" t="s">
        <v>823</v>
      </c>
      <c r="F228" s="251" t="s">
        <v>1404</v>
      </c>
      <c r="G228" s="173">
        <v>6</v>
      </c>
      <c r="H228" s="172">
        <v>4000</v>
      </c>
    </row>
    <row r="229" spans="1:8" ht="20" customHeight="1">
      <c r="A229" s="173">
        <v>228</v>
      </c>
      <c r="B229" s="176" t="s">
        <v>1106</v>
      </c>
      <c r="C229" s="173">
        <v>45752</v>
      </c>
      <c r="D229" s="175">
        <v>4570198577524</v>
      </c>
      <c r="E229" s="174" t="s">
        <v>839</v>
      </c>
      <c r="F229" s="251" t="s">
        <v>1404</v>
      </c>
      <c r="G229" s="173">
        <v>6</v>
      </c>
      <c r="H229" s="172">
        <v>5000</v>
      </c>
    </row>
    <row r="230" spans="1:8" ht="20" customHeight="1">
      <c r="A230" s="173">
        <v>229</v>
      </c>
      <c r="B230" s="176" t="s">
        <v>1107</v>
      </c>
      <c r="C230" s="173">
        <v>45753</v>
      </c>
      <c r="D230" s="175">
        <v>4570198577531</v>
      </c>
      <c r="E230" s="174" t="s">
        <v>839</v>
      </c>
      <c r="F230" s="251" t="s">
        <v>1404</v>
      </c>
      <c r="G230" s="173">
        <v>6</v>
      </c>
      <c r="H230" s="172">
        <v>5000</v>
      </c>
    </row>
    <row r="231" spans="1:8" ht="20" customHeight="1">
      <c r="A231" s="173">
        <v>230</v>
      </c>
      <c r="B231" s="176" t="s">
        <v>864</v>
      </c>
      <c r="C231" s="173">
        <v>45236</v>
      </c>
      <c r="D231" s="175">
        <v>4570198572369</v>
      </c>
      <c r="E231" s="174" t="s">
        <v>808</v>
      </c>
      <c r="F231" s="251" t="s">
        <v>1404</v>
      </c>
      <c r="G231" s="173">
        <v>6</v>
      </c>
      <c r="H231" s="172">
        <v>5500</v>
      </c>
    </row>
    <row r="232" spans="1:8" ht="20" customHeight="1">
      <c r="A232" s="173">
        <v>231</v>
      </c>
      <c r="B232" s="176" t="s">
        <v>863</v>
      </c>
      <c r="C232" s="173">
        <v>42874</v>
      </c>
      <c r="D232" s="175">
        <v>4582528498744</v>
      </c>
      <c r="E232" s="174" t="s">
        <v>808</v>
      </c>
      <c r="F232" s="251" t="s">
        <v>1404</v>
      </c>
      <c r="G232" s="173">
        <v>6</v>
      </c>
      <c r="H232" s="172">
        <v>5500</v>
      </c>
    </row>
    <row r="233" spans="1:8" ht="20" customHeight="1">
      <c r="A233" s="173">
        <v>232</v>
      </c>
      <c r="B233" s="176" t="s">
        <v>1108</v>
      </c>
      <c r="C233" s="173">
        <v>45754</v>
      </c>
      <c r="D233" s="175">
        <v>4570198577548</v>
      </c>
      <c r="E233" s="174" t="s">
        <v>800</v>
      </c>
      <c r="F233" s="251" t="s">
        <v>1404</v>
      </c>
      <c r="G233" s="173">
        <v>4</v>
      </c>
      <c r="H233" s="172">
        <v>7000</v>
      </c>
    </row>
    <row r="234" spans="1:8" ht="20" customHeight="1">
      <c r="A234" s="173">
        <v>233</v>
      </c>
      <c r="B234" s="176" t="s">
        <v>1109</v>
      </c>
      <c r="C234" s="173">
        <v>45755</v>
      </c>
      <c r="D234" s="175">
        <v>4570198577555</v>
      </c>
      <c r="E234" s="174" t="s">
        <v>800</v>
      </c>
      <c r="F234" s="251" t="s">
        <v>1404</v>
      </c>
      <c r="G234" s="173">
        <v>4</v>
      </c>
      <c r="H234" s="172">
        <v>7000</v>
      </c>
    </row>
    <row r="235" spans="1:8" ht="20" customHeight="1">
      <c r="A235" s="173">
        <v>234</v>
      </c>
      <c r="B235" s="176" t="s">
        <v>862</v>
      </c>
      <c r="C235" s="173">
        <v>45237</v>
      </c>
      <c r="D235" s="175">
        <v>4570198572376</v>
      </c>
      <c r="E235" s="174" t="s">
        <v>807</v>
      </c>
      <c r="F235" s="251" t="s">
        <v>1404</v>
      </c>
      <c r="G235" s="173">
        <v>4</v>
      </c>
      <c r="H235" s="172">
        <v>8500</v>
      </c>
    </row>
    <row r="236" spans="1:8" ht="20" customHeight="1">
      <c r="A236" s="173">
        <v>235</v>
      </c>
      <c r="B236" s="176" t="s">
        <v>861</v>
      </c>
      <c r="C236" s="173">
        <v>42875</v>
      </c>
      <c r="D236" s="175">
        <v>4582528498751</v>
      </c>
      <c r="E236" s="174" t="s">
        <v>807</v>
      </c>
      <c r="F236" s="251" t="s">
        <v>1404</v>
      </c>
      <c r="G236" s="173">
        <v>4</v>
      </c>
      <c r="H236" s="172">
        <v>8500</v>
      </c>
    </row>
    <row r="237" spans="1:8" ht="20" customHeight="1">
      <c r="A237" s="173">
        <v>236</v>
      </c>
      <c r="B237" s="176" t="s">
        <v>1110</v>
      </c>
      <c r="C237" s="173">
        <v>45756</v>
      </c>
      <c r="D237" s="175">
        <v>4570198577562</v>
      </c>
      <c r="E237" s="174" t="s">
        <v>799</v>
      </c>
      <c r="F237" s="251" t="s">
        <v>1404</v>
      </c>
      <c r="G237" s="173">
        <v>2</v>
      </c>
      <c r="H237" s="172">
        <v>13000</v>
      </c>
    </row>
    <row r="238" spans="1:8" ht="20" customHeight="1">
      <c r="A238" s="173">
        <v>237</v>
      </c>
      <c r="B238" s="176" t="s">
        <v>1111</v>
      </c>
      <c r="C238" s="173">
        <v>45757</v>
      </c>
      <c r="D238" s="175">
        <v>4570198577579</v>
      </c>
      <c r="E238" s="174" t="s">
        <v>799</v>
      </c>
      <c r="F238" s="251" t="s">
        <v>1404</v>
      </c>
      <c r="G238" s="173">
        <v>2</v>
      </c>
      <c r="H238" s="172">
        <v>13000</v>
      </c>
    </row>
    <row r="239" spans="1:8" ht="20" customHeight="1">
      <c r="A239" s="173">
        <v>238</v>
      </c>
      <c r="B239" s="176" t="s">
        <v>860</v>
      </c>
      <c r="C239" s="173">
        <v>45238</v>
      </c>
      <c r="D239" s="175">
        <v>4570198572383</v>
      </c>
      <c r="E239" s="174" t="s">
        <v>798</v>
      </c>
      <c r="F239" s="251"/>
      <c r="G239" s="173">
        <v>4</v>
      </c>
      <c r="H239" s="172">
        <v>17000</v>
      </c>
    </row>
    <row r="240" spans="1:8" ht="20" customHeight="1">
      <c r="A240" s="173">
        <v>239</v>
      </c>
      <c r="B240" s="176" t="s">
        <v>859</v>
      </c>
      <c r="C240" s="173">
        <v>42876</v>
      </c>
      <c r="D240" s="175">
        <v>4582528498768</v>
      </c>
      <c r="E240" s="174" t="s">
        <v>798</v>
      </c>
      <c r="F240" s="251"/>
      <c r="G240" s="173">
        <v>4</v>
      </c>
      <c r="H240" s="172">
        <v>17000</v>
      </c>
    </row>
    <row r="241" spans="1:8" ht="20" customHeight="1">
      <c r="A241" s="173">
        <v>240</v>
      </c>
      <c r="B241" s="176" t="s">
        <v>1112</v>
      </c>
      <c r="C241" s="173">
        <v>45758</v>
      </c>
      <c r="D241" s="175">
        <v>4570198577586</v>
      </c>
      <c r="E241" s="174" t="s">
        <v>743</v>
      </c>
      <c r="F241" s="251"/>
      <c r="G241" s="173">
        <v>2</v>
      </c>
      <c r="H241" s="172">
        <v>28000</v>
      </c>
    </row>
    <row r="242" spans="1:8" ht="20" customHeight="1">
      <c r="A242" s="173">
        <v>241</v>
      </c>
      <c r="B242" s="176" t="s">
        <v>1113</v>
      </c>
      <c r="C242" s="173">
        <v>45759</v>
      </c>
      <c r="D242" s="175">
        <v>4570198577593</v>
      </c>
      <c r="E242" s="174" t="s">
        <v>743</v>
      </c>
      <c r="F242" s="251"/>
      <c r="G242" s="173">
        <v>2</v>
      </c>
      <c r="H242" s="172">
        <v>28000</v>
      </c>
    </row>
    <row r="243" spans="1:8" ht="20" customHeight="1">
      <c r="A243" s="173">
        <v>242</v>
      </c>
      <c r="B243" s="176" t="s">
        <v>1405</v>
      </c>
      <c r="C243" s="173">
        <v>45760</v>
      </c>
      <c r="D243" s="175">
        <v>4570198577609</v>
      </c>
      <c r="E243" s="174" t="s">
        <v>858</v>
      </c>
      <c r="F243" s="251"/>
      <c r="G243" s="173">
        <v>9</v>
      </c>
      <c r="H243" s="172">
        <v>7000</v>
      </c>
    </row>
    <row r="244" spans="1:8" ht="20" customHeight="1">
      <c r="A244" s="173">
        <v>243</v>
      </c>
      <c r="B244" s="176" t="s">
        <v>1406</v>
      </c>
      <c r="C244" s="173">
        <v>45761</v>
      </c>
      <c r="D244" s="175">
        <v>4570198577616</v>
      </c>
      <c r="E244" s="174" t="s">
        <v>858</v>
      </c>
      <c r="F244" s="251"/>
      <c r="G244" s="173">
        <v>9</v>
      </c>
      <c r="H244" s="172">
        <v>7000</v>
      </c>
    </row>
    <row r="245" spans="1:8" ht="20" customHeight="1">
      <c r="A245" s="173">
        <v>244</v>
      </c>
      <c r="B245" s="176" t="s">
        <v>857</v>
      </c>
      <c r="C245" s="173">
        <v>45239</v>
      </c>
      <c r="D245" s="175">
        <v>4570198572390</v>
      </c>
      <c r="E245" s="174" t="s">
        <v>855</v>
      </c>
      <c r="F245" s="251"/>
      <c r="G245" s="173">
        <v>2</v>
      </c>
      <c r="H245" s="172">
        <v>12000</v>
      </c>
    </row>
    <row r="246" spans="1:8" ht="20" customHeight="1">
      <c r="A246" s="173">
        <v>245</v>
      </c>
      <c r="B246" s="176" t="s">
        <v>856</v>
      </c>
      <c r="C246" s="173">
        <v>42877</v>
      </c>
      <c r="D246" s="175">
        <v>4582528498775</v>
      </c>
      <c r="E246" s="174" t="s">
        <v>855</v>
      </c>
      <c r="F246" s="251"/>
      <c r="G246" s="173">
        <v>2</v>
      </c>
      <c r="H246" s="172">
        <v>12000</v>
      </c>
    </row>
    <row r="247" spans="1:8" ht="20" customHeight="1">
      <c r="A247" s="173">
        <v>246</v>
      </c>
      <c r="B247" s="176" t="s">
        <v>1114</v>
      </c>
      <c r="C247" s="173">
        <v>45762</v>
      </c>
      <c r="D247" s="175">
        <v>4570198577623</v>
      </c>
      <c r="E247" s="174" t="s">
        <v>839</v>
      </c>
      <c r="F247" s="251"/>
      <c r="G247" s="173">
        <v>6</v>
      </c>
      <c r="H247" s="172">
        <v>11000</v>
      </c>
    </row>
    <row r="248" spans="1:8" ht="20" customHeight="1">
      <c r="A248" s="173">
        <v>247</v>
      </c>
      <c r="B248" s="176" t="s">
        <v>1115</v>
      </c>
      <c r="C248" s="173">
        <v>45763</v>
      </c>
      <c r="D248" s="175">
        <v>4570198577630</v>
      </c>
      <c r="E248" s="174" t="s">
        <v>839</v>
      </c>
      <c r="F248" s="251"/>
      <c r="G248" s="173">
        <v>6</v>
      </c>
      <c r="H248" s="172">
        <v>11000</v>
      </c>
    </row>
    <row r="249" spans="1:8" ht="20" customHeight="1">
      <c r="A249" s="173">
        <v>248</v>
      </c>
      <c r="B249" s="176" t="s">
        <v>854</v>
      </c>
      <c r="C249" s="173">
        <v>42878</v>
      </c>
      <c r="D249" s="175">
        <v>4582528498782</v>
      </c>
      <c r="E249" s="174" t="s">
        <v>808</v>
      </c>
      <c r="F249" s="251"/>
      <c r="G249" s="173">
        <v>6</v>
      </c>
      <c r="H249" s="172">
        <v>13000</v>
      </c>
    </row>
    <row r="250" spans="1:8" ht="20" customHeight="1">
      <c r="A250" s="173">
        <v>249</v>
      </c>
      <c r="B250" s="176" t="s">
        <v>853</v>
      </c>
      <c r="C250" s="173">
        <v>42880</v>
      </c>
      <c r="D250" s="175">
        <v>4582528498805</v>
      </c>
      <c r="E250" s="174" t="s">
        <v>808</v>
      </c>
      <c r="F250" s="251"/>
      <c r="G250" s="173">
        <v>6</v>
      </c>
      <c r="H250" s="172">
        <v>13000</v>
      </c>
    </row>
    <row r="251" spans="1:8" ht="20" customHeight="1">
      <c r="A251" s="173">
        <v>250</v>
      </c>
      <c r="B251" s="176" t="s">
        <v>1116</v>
      </c>
      <c r="C251" s="173">
        <v>45764</v>
      </c>
      <c r="D251" s="175">
        <v>4570198577647</v>
      </c>
      <c r="E251" s="174" t="s">
        <v>800</v>
      </c>
      <c r="F251" s="251"/>
      <c r="G251" s="173">
        <v>6</v>
      </c>
      <c r="H251" s="172">
        <v>17000</v>
      </c>
    </row>
    <row r="252" spans="1:8" ht="20" customHeight="1">
      <c r="A252" s="173">
        <v>251</v>
      </c>
      <c r="B252" s="176" t="s">
        <v>1117</v>
      </c>
      <c r="C252" s="173">
        <v>45765</v>
      </c>
      <c r="D252" s="175">
        <v>4570198577654</v>
      </c>
      <c r="E252" s="174" t="s">
        <v>800</v>
      </c>
      <c r="F252" s="251"/>
      <c r="G252" s="173">
        <v>6</v>
      </c>
      <c r="H252" s="172">
        <v>17000</v>
      </c>
    </row>
    <row r="253" spans="1:8" ht="20" customHeight="1">
      <c r="A253" s="173">
        <v>252</v>
      </c>
      <c r="B253" s="176" t="s">
        <v>852</v>
      </c>
      <c r="C253" s="173">
        <v>42879</v>
      </c>
      <c r="D253" s="175">
        <v>4582528498799</v>
      </c>
      <c r="E253" s="174" t="s">
        <v>807</v>
      </c>
      <c r="F253" s="251"/>
      <c r="G253" s="173">
        <v>4</v>
      </c>
      <c r="H253" s="172">
        <v>19000</v>
      </c>
    </row>
    <row r="254" spans="1:8" ht="20" customHeight="1">
      <c r="A254" s="173">
        <v>253</v>
      </c>
      <c r="B254" s="176" t="s">
        <v>1118</v>
      </c>
      <c r="C254" s="173">
        <v>42881</v>
      </c>
      <c r="D254" s="175">
        <v>4582528498812</v>
      </c>
      <c r="E254" s="174" t="s">
        <v>807</v>
      </c>
      <c r="F254" s="251"/>
      <c r="G254" s="173">
        <v>4</v>
      </c>
      <c r="H254" s="172">
        <v>19000</v>
      </c>
    </row>
    <row r="255" spans="1:8" ht="20" customHeight="1">
      <c r="A255" s="173">
        <v>254</v>
      </c>
      <c r="B255" s="176" t="s">
        <v>1119</v>
      </c>
      <c r="C255" s="173">
        <v>45766</v>
      </c>
      <c r="D255" s="175">
        <v>4570198577661</v>
      </c>
      <c r="E255" s="174" t="s">
        <v>851</v>
      </c>
      <c r="F255" s="251"/>
      <c r="G255" s="173">
        <v>15</v>
      </c>
      <c r="H255" s="172">
        <v>6000</v>
      </c>
    </row>
    <row r="256" spans="1:8" ht="20" customHeight="1">
      <c r="A256" s="173">
        <v>255</v>
      </c>
      <c r="B256" s="176" t="s">
        <v>1120</v>
      </c>
      <c r="C256" s="173">
        <v>45767</v>
      </c>
      <c r="D256" s="175">
        <v>4570198577678</v>
      </c>
      <c r="E256" s="174" t="s">
        <v>851</v>
      </c>
      <c r="F256" s="251"/>
      <c r="G256" s="173">
        <v>15</v>
      </c>
      <c r="H256" s="172">
        <v>6000</v>
      </c>
    </row>
    <row r="257" spans="1:8" ht="20" customHeight="1">
      <c r="A257" s="173">
        <v>256</v>
      </c>
      <c r="B257" s="176" t="s">
        <v>1121</v>
      </c>
      <c r="C257" s="173">
        <v>45768</v>
      </c>
      <c r="D257" s="175">
        <v>4570198577685</v>
      </c>
      <c r="E257" s="174" t="s">
        <v>850</v>
      </c>
      <c r="F257" s="251"/>
      <c r="G257" s="173">
        <v>10</v>
      </c>
      <c r="H257" s="172">
        <v>7600</v>
      </c>
    </row>
    <row r="258" spans="1:8" ht="20" customHeight="1">
      <c r="A258" s="173">
        <v>257</v>
      </c>
      <c r="B258" s="176" t="s">
        <v>1122</v>
      </c>
      <c r="C258" s="173">
        <v>45769</v>
      </c>
      <c r="D258" s="175">
        <v>4570198577692</v>
      </c>
      <c r="E258" s="174" t="s">
        <v>850</v>
      </c>
      <c r="F258" s="251"/>
      <c r="G258" s="173">
        <v>10</v>
      </c>
      <c r="H258" s="172">
        <v>7600</v>
      </c>
    </row>
    <row r="259" spans="1:8" ht="20" customHeight="1">
      <c r="A259" s="173">
        <v>258</v>
      </c>
      <c r="B259" s="176" t="s">
        <v>1123</v>
      </c>
      <c r="C259" s="173">
        <v>45770</v>
      </c>
      <c r="D259" s="175">
        <v>4570198577708</v>
      </c>
      <c r="E259" s="174" t="s">
        <v>849</v>
      </c>
      <c r="F259" s="251"/>
      <c r="G259" s="173">
        <v>8</v>
      </c>
      <c r="H259" s="172">
        <v>9000</v>
      </c>
    </row>
    <row r="260" spans="1:8" ht="20" customHeight="1">
      <c r="A260" s="173">
        <v>259</v>
      </c>
      <c r="B260" s="176" t="s">
        <v>1124</v>
      </c>
      <c r="C260" s="173">
        <v>45771</v>
      </c>
      <c r="D260" s="175">
        <v>4570198577715</v>
      </c>
      <c r="E260" s="174" t="s">
        <v>849</v>
      </c>
      <c r="F260" s="251"/>
      <c r="G260" s="173">
        <v>8</v>
      </c>
      <c r="H260" s="172">
        <v>9000</v>
      </c>
    </row>
    <row r="261" spans="1:8" ht="20" customHeight="1">
      <c r="A261" s="173">
        <v>260</v>
      </c>
      <c r="B261" s="176" t="s">
        <v>1125</v>
      </c>
      <c r="C261" s="173">
        <v>45772</v>
      </c>
      <c r="D261" s="175">
        <v>4570198577722</v>
      </c>
      <c r="E261" s="174" t="s">
        <v>848</v>
      </c>
      <c r="F261" s="251"/>
      <c r="G261" s="173">
        <v>5</v>
      </c>
      <c r="H261" s="172">
        <v>11000</v>
      </c>
    </row>
    <row r="262" spans="1:8" ht="20" customHeight="1">
      <c r="A262" s="173">
        <v>261</v>
      </c>
      <c r="B262" s="176" t="s">
        <v>1126</v>
      </c>
      <c r="C262" s="173">
        <v>45773</v>
      </c>
      <c r="D262" s="175">
        <v>4570198577739</v>
      </c>
      <c r="E262" s="174" t="s">
        <v>848</v>
      </c>
      <c r="F262" s="251"/>
      <c r="G262" s="173">
        <v>5</v>
      </c>
      <c r="H262" s="172">
        <v>11000</v>
      </c>
    </row>
    <row r="263" spans="1:8" ht="20" customHeight="1">
      <c r="A263" s="173">
        <v>262</v>
      </c>
      <c r="B263" s="176" t="s">
        <v>1127</v>
      </c>
      <c r="C263" s="173">
        <v>45774</v>
      </c>
      <c r="D263" s="175">
        <v>4570198577746</v>
      </c>
      <c r="E263" s="174" t="s">
        <v>847</v>
      </c>
      <c r="F263" s="251"/>
      <c r="G263" s="173">
        <v>3</v>
      </c>
      <c r="H263" s="172">
        <v>16000</v>
      </c>
    </row>
    <row r="264" spans="1:8" ht="20" customHeight="1">
      <c r="A264" s="173">
        <v>263</v>
      </c>
      <c r="B264" s="176" t="s">
        <v>1128</v>
      </c>
      <c r="C264" s="173">
        <v>45775</v>
      </c>
      <c r="D264" s="175">
        <v>4570198577753</v>
      </c>
      <c r="E264" s="174" t="s">
        <v>847</v>
      </c>
      <c r="F264" s="251"/>
      <c r="G264" s="173">
        <v>3</v>
      </c>
      <c r="H264" s="172">
        <v>16000</v>
      </c>
    </row>
    <row r="265" spans="1:8" ht="20" customHeight="1">
      <c r="A265" s="173">
        <v>264</v>
      </c>
      <c r="B265" s="176" t="s">
        <v>1129</v>
      </c>
      <c r="C265" s="173">
        <v>45776</v>
      </c>
      <c r="D265" s="175">
        <v>4570198577760</v>
      </c>
      <c r="E265" s="174" t="s">
        <v>846</v>
      </c>
      <c r="F265" s="251"/>
      <c r="G265" s="173">
        <v>2</v>
      </c>
      <c r="H265" s="172">
        <v>23000</v>
      </c>
    </row>
    <row r="266" spans="1:8" ht="20" customHeight="1">
      <c r="A266" s="173">
        <v>265</v>
      </c>
      <c r="B266" s="176" t="s">
        <v>1130</v>
      </c>
      <c r="C266" s="173">
        <v>45777</v>
      </c>
      <c r="D266" s="175">
        <v>4570198577777</v>
      </c>
      <c r="E266" s="174" t="s">
        <v>846</v>
      </c>
      <c r="F266" s="251"/>
      <c r="G266" s="173">
        <v>2</v>
      </c>
      <c r="H266" s="172">
        <v>23000</v>
      </c>
    </row>
    <row r="267" spans="1:8" ht="20" customHeight="1">
      <c r="A267" s="173">
        <v>266</v>
      </c>
      <c r="B267" s="176" t="s">
        <v>1449</v>
      </c>
      <c r="C267" s="173">
        <v>45240</v>
      </c>
      <c r="D267" s="175">
        <v>4570198572406</v>
      </c>
      <c r="E267" s="174" t="s">
        <v>844</v>
      </c>
      <c r="F267" s="251" t="s">
        <v>1404</v>
      </c>
      <c r="G267" s="173">
        <v>6</v>
      </c>
      <c r="H267" s="172">
        <v>5500</v>
      </c>
    </row>
    <row r="268" spans="1:8" ht="20" customHeight="1">
      <c r="A268" s="173">
        <v>267</v>
      </c>
      <c r="B268" s="176" t="s">
        <v>1131</v>
      </c>
      <c r="C268" s="173">
        <v>45451</v>
      </c>
      <c r="D268" s="175">
        <v>4570198574516</v>
      </c>
      <c r="E268" s="174" t="s">
        <v>844</v>
      </c>
      <c r="F268" s="251" t="s">
        <v>1404</v>
      </c>
      <c r="G268" s="173">
        <v>6</v>
      </c>
      <c r="H268" s="172">
        <v>5500</v>
      </c>
    </row>
    <row r="269" spans="1:8" ht="20" customHeight="1">
      <c r="A269" s="173">
        <v>268</v>
      </c>
      <c r="B269" s="176" t="s">
        <v>1132</v>
      </c>
      <c r="C269" s="173">
        <v>45778</v>
      </c>
      <c r="D269" s="175">
        <v>4570198577784</v>
      </c>
      <c r="E269" s="174" t="s">
        <v>843</v>
      </c>
      <c r="F269" s="251" t="s">
        <v>1404</v>
      </c>
      <c r="G269" s="173">
        <v>4</v>
      </c>
      <c r="H269" s="172">
        <v>7000</v>
      </c>
    </row>
    <row r="270" spans="1:8" ht="20" customHeight="1">
      <c r="A270" s="173">
        <v>269</v>
      </c>
      <c r="B270" s="176" t="s">
        <v>1133</v>
      </c>
      <c r="C270" s="173">
        <v>45779</v>
      </c>
      <c r="D270" s="175">
        <v>4570198577791</v>
      </c>
      <c r="E270" s="174" t="s">
        <v>843</v>
      </c>
      <c r="F270" s="251" t="s">
        <v>1404</v>
      </c>
      <c r="G270" s="173">
        <v>4</v>
      </c>
      <c r="H270" s="172">
        <v>7000</v>
      </c>
    </row>
    <row r="271" spans="1:8" ht="20" customHeight="1">
      <c r="A271" s="173">
        <v>270</v>
      </c>
      <c r="B271" s="176" t="s">
        <v>1134</v>
      </c>
      <c r="C271" s="173">
        <v>45241</v>
      </c>
      <c r="D271" s="175">
        <v>4570198572413</v>
      </c>
      <c r="E271" s="174" t="s">
        <v>841</v>
      </c>
      <c r="F271" s="251" t="s">
        <v>1404</v>
      </c>
      <c r="G271" s="173">
        <v>4</v>
      </c>
      <c r="H271" s="172">
        <v>8000</v>
      </c>
    </row>
    <row r="272" spans="1:8" ht="20" customHeight="1">
      <c r="A272" s="173">
        <v>271</v>
      </c>
      <c r="B272" s="176" t="s">
        <v>1135</v>
      </c>
      <c r="C272" s="173">
        <v>45452</v>
      </c>
      <c r="D272" s="175">
        <v>4570198574523</v>
      </c>
      <c r="E272" s="174" t="s">
        <v>841</v>
      </c>
      <c r="F272" s="251" t="s">
        <v>1404</v>
      </c>
      <c r="G272" s="173">
        <v>4</v>
      </c>
      <c r="H272" s="172">
        <v>8000</v>
      </c>
    </row>
    <row r="273" spans="1:8" ht="20" customHeight="1">
      <c r="A273" s="173">
        <v>272</v>
      </c>
      <c r="B273" s="176" t="s">
        <v>1136</v>
      </c>
      <c r="C273" s="173">
        <v>45242</v>
      </c>
      <c r="D273" s="175">
        <v>4570198572420</v>
      </c>
      <c r="E273" s="174" t="s">
        <v>840</v>
      </c>
      <c r="F273" s="251" t="s">
        <v>1404</v>
      </c>
      <c r="G273" s="173">
        <v>2</v>
      </c>
      <c r="H273" s="172">
        <v>9500</v>
      </c>
    </row>
    <row r="274" spans="1:8" ht="20" customHeight="1">
      <c r="A274" s="173">
        <v>273</v>
      </c>
      <c r="B274" s="176" t="s">
        <v>1137</v>
      </c>
      <c r="C274" s="173">
        <v>45453</v>
      </c>
      <c r="D274" s="175">
        <v>4570198574530</v>
      </c>
      <c r="E274" s="174" t="s">
        <v>840</v>
      </c>
      <c r="F274" s="251" t="s">
        <v>1404</v>
      </c>
      <c r="G274" s="173">
        <v>2</v>
      </c>
      <c r="H274" s="172">
        <v>9500</v>
      </c>
    </row>
    <row r="275" spans="1:8" ht="20" customHeight="1">
      <c r="A275" s="173">
        <v>274</v>
      </c>
      <c r="B275" s="176" t="s">
        <v>845</v>
      </c>
      <c r="C275" s="173">
        <v>42886</v>
      </c>
      <c r="D275" s="175">
        <v>4582528498867</v>
      </c>
      <c r="E275" s="174" t="s">
        <v>844</v>
      </c>
      <c r="F275" s="251"/>
      <c r="G275" s="173">
        <v>6</v>
      </c>
      <c r="H275" s="172">
        <v>13000</v>
      </c>
    </row>
    <row r="276" spans="1:8" ht="20" customHeight="1">
      <c r="A276" s="173">
        <v>275</v>
      </c>
      <c r="B276" s="176" t="s">
        <v>1138</v>
      </c>
      <c r="C276" s="173">
        <v>45501</v>
      </c>
      <c r="D276" s="175">
        <v>4570198575018</v>
      </c>
      <c r="E276" s="174" t="s">
        <v>844</v>
      </c>
      <c r="F276" s="251"/>
      <c r="G276" s="173">
        <v>6</v>
      </c>
      <c r="H276" s="172">
        <v>13000</v>
      </c>
    </row>
    <row r="277" spans="1:8" ht="20" customHeight="1">
      <c r="A277" s="173">
        <v>276</v>
      </c>
      <c r="B277" s="176" t="s">
        <v>1139</v>
      </c>
      <c r="C277" s="173">
        <v>45780</v>
      </c>
      <c r="D277" s="175">
        <v>4570198577807</v>
      </c>
      <c r="E277" s="174" t="s">
        <v>843</v>
      </c>
      <c r="F277" s="251"/>
      <c r="G277" s="173">
        <v>6</v>
      </c>
      <c r="H277" s="172">
        <v>16000</v>
      </c>
    </row>
    <row r="278" spans="1:8" ht="20" customHeight="1">
      <c r="A278" s="173">
        <v>277</v>
      </c>
      <c r="B278" s="176" t="s">
        <v>1140</v>
      </c>
      <c r="C278" s="173">
        <v>45781</v>
      </c>
      <c r="D278" s="175">
        <v>4570198577814</v>
      </c>
      <c r="E278" s="174" t="s">
        <v>843</v>
      </c>
      <c r="F278" s="251"/>
      <c r="G278" s="173">
        <v>6</v>
      </c>
      <c r="H278" s="172">
        <v>16000</v>
      </c>
    </row>
    <row r="279" spans="1:8" ht="20" customHeight="1">
      <c r="A279" s="173">
        <v>278</v>
      </c>
      <c r="B279" s="176" t="s">
        <v>842</v>
      </c>
      <c r="C279" s="173">
        <v>42887</v>
      </c>
      <c r="D279" s="175">
        <v>4582528498874</v>
      </c>
      <c r="E279" s="174" t="s">
        <v>841</v>
      </c>
      <c r="F279" s="251"/>
      <c r="G279" s="173">
        <v>4</v>
      </c>
      <c r="H279" s="172">
        <v>18000</v>
      </c>
    </row>
    <row r="280" spans="1:8" ht="20" customHeight="1">
      <c r="A280" s="173">
        <v>279</v>
      </c>
      <c r="B280" s="176" t="s">
        <v>1141</v>
      </c>
      <c r="C280" s="173">
        <v>45502</v>
      </c>
      <c r="D280" s="175">
        <v>4570198575025</v>
      </c>
      <c r="E280" s="174" t="s">
        <v>841</v>
      </c>
      <c r="F280" s="251"/>
      <c r="G280" s="173">
        <v>4</v>
      </c>
      <c r="H280" s="172">
        <v>18000</v>
      </c>
    </row>
    <row r="281" spans="1:8" ht="20" customHeight="1">
      <c r="A281" s="173">
        <v>280</v>
      </c>
      <c r="B281" s="176" t="s">
        <v>1142</v>
      </c>
      <c r="C281" s="173">
        <v>45782</v>
      </c>
      <c r="D281" s="175">
        <v>4570198577821</v>
      </c>
      <c r="E281" s="174" t="s">
        <v>840</v>
      </c>
      <c r="F281" s="251"/>
      <c r="G281" s="173">
        <v>4</v>
      </c>
      <c r="H281" s="172">
        <v>25000</v>
      </c>
    </row>
    <row r="282" spans="1:8" ht="20" customHeight="1">
      <c r="A282" s="173">
        <v>281</v>
      </c>
      <c r="B282" s="176" t="s">
        <v>1143</v>
      </c>
      <c r="C282" s="173">
        <v>45783</v>
      </c>
      <c r="D282" s="175">
        <v>4570198577838</v>
      </c>
      <c r="E282" s="174" t="s">
        <v>840</v>
      </c>
      <c r="F282" s="251"/>
      <c r="G282" s="173">
        <v>4</v>
      </c>
      <c r="H282" s="172">
        <v>25000</v>
      </c>
    </row>
    <row r="283" spans="1:8" ht="20" customHeight="1">
      <c r="A283" s="173">
        <v>282</v>
      </c>
      <c r="B283" s="176" t="s">
        <v>1144</v>
      </c>
      <c r="C283" s="173">
        <v>45784</v>
      </c>
      <c r="D283" s="175">
        <v>4570198577845</v>
      </c>
      <c r="E283" s="174" t="s">
        <v>823</v>
      </c>
      <c r="F283" s="251"/>
      <c r="G283" s="173">
        <v>21</v>
      </c>
      <c r="H283" s="172">
        <v>4000</v>
      </c>
    </row>
    <row r="284" spans="1:8" ht="20" customHeight="1">
      <c r="A284" s="173">
        <v>283</v>
      </c>
      <c r="B284" s="176" t="s">
        <v>1145</v>
      </c>
      <c r="C284" s="173">
        <v>45785</v>
      </c>
      <c r="D284" s="175">
        <v>4570198577852</v>
      </c>
      <c r="E284" s="174" t="s">
        <v>823</v>
      </c>
      <c r="F284" s="251"/>
      <c r="G284" s="173">
        <v>21</v>
      </c>
      <c r="H284" s="172">
        <v>4000</v>
      </c>
    </row>
    <row r="285" spans="1:8" ht="20" customHeight="1">
      <c r="A285" s="173">
        <v>284</v>
      </c>
      <c r="B285" s="176" t="s">
        <v>1146</v>
      </c>
      <c r="C285" s="173">
        <v>45786</v>
      </c>
      <c r="D285" s="175">
        <v>4570198577869</v>
      </c>
      <c r="E285" s="174" t="s">
        <v>839</v>
      </c>
      <c r="F285" s="251"/>
      <c r="G285" s="173">
        <v>17</v>
      </c>
      <c r="H285" s="172">
        <v>5000</v>
      </c>
    </row>
    <row r="286" spans="1:8" ht="20" customHeight="1">
      <c r="A286" s="173">
        <v>285</v>
      </c>
      <c r="B286" s="176" t="s">
        <v>1147</v>
      </c>
      <c r="C286" s="173">
        <v>45787</v>
      </c>
      <c r="D286" s="175">
        <v>4570198577876</v>
      </c>
      <c r="E286" s="174" t="s">
        <v>839</v>
      </c>
      <c r="F286" s="251"/>
      <c r="G286" s="173">
        <v>17</v>
      </c>
      <c r="H286" s="172">
        <v>5000</v>
      </c>
    </row>
    <row r="287" spans="1:8" ht="20" customHeight="1">
      <c r="A287" s="173">
        <v>286</v>
      </c>
      <c r="B287" s="176" t="s">
        <v>1148</v>
      </c>
      <c r="C287" s="173">
        <v>45788</v>
      </c>
      <c r="D287" s="175">
        <v>4570198577883</v>
      </c>
      <c r="E287" s="174" t="s">
        <v>801</v>
      </c>
      <c r="F287" s="251"/>
      <c r="G287" s="173">
        <v>12</v>
      </c>
      <c r="H287" s="172">
        <v>6000</v>
      </c>
    </row>
    <row r="288" spans="1:8" ht="20" customHeight="1">
      <c r="A288" s="173">
        <v>287</v>
      </c>
      <c r="B288" s="176" t="s">
        <v>1149</v>
      </c>
      <c r="C288" s="173">
        <v>45789</v>
      </c>
      <c r="D288" s="175">
        <v>4570198577890</v>
      </c>
      <c r="E288" s="174" t="s">
        <v>801</v>
      </c>
      <c r="F288" s="251"/>
      <c r="G288" s="173">
        <v>12</v>
      </c>
      <c r="H288" s="172">
        <v>6000</v>
      </c>
    </row>
    <row r="289" spans="1:8" ht="20" customHeight="1">
      <c r="A289" s="173">
        <v>288</v>
      </c>
      <c r="B289" s="176" t="s">
        <v>1150</v>
      </c>
      <c r="C289" s="173">
        <v>45790</v>
      </c>
      <c r="D289" s="175">
        <v>4570198577906</v>
      </c>
      <c r="E289" s="174" t="s">
        <v>838</v>
      </c>
      <c r="F289" s="251"/>
      <c r="G289" s="173">
        <v>9</v>
      </c>
      <c r="H289" s="172">
        <v>7000</v>
      </c>
    </row>
    <row r="290" spans="1:8" ht="20" customHeight="1">
      <c r="A290" s="173">
        <v>289</v>
      </c>
      <c r="B290" s="176" t="s">
        <v>1151</v>
      </c>
      <c r="C290" s="173">
        <v>45791</v>
      </c>
      <c r="D290" s="175">
        <v>4570198577913</v>
      </c>
      <c r="E290" s="174" t="s">
        <v>838</v>
      </c>
      <c r="F290" s="251"/>
      <c r="G290" s="173">
        <v>9</v>
      </c>
      <c r="H290" s="172">
        <v>7000</v>
      </c>
    </row>
    <row r="291" spans="1:8" ht="20" customHeight="1">
      <c r="A291" s="173">
        <v>290</v>
      </c>
      <c r="B291" s="176" t="s">
        <v>1152</v>
      </c>
      <c r="C291" s="173">
        <v>45792</v>
      </c>
      <c r="D291" s="175">
        <v>4570198577920</v>
      </c>
      <c r="E291" s="174" t="s">
        <v>837</v>
      </c>
      <c r="F291" s="251"/>
      <c r="G291" s="173">
        <v>7</v>
      </c>
      <c r="H291" s="172">
        <v>8500</v>
      </c>
    </row>
    <row r="292" spans="1:8" ht="20" customHeight="1">
      <c r="A292" s="173">
        <v>291</v>
      </c>
      <c r="B292" s="176" t="s">
        <v>1153</v>
      </c>
      <c r="C292" s="173">
        <v>45793</v>
      </c>
      <c r="D292" s="175">
        <v>4570198577937</v>
      </c>
      <c r="E292" s="174" t="s">
        <v>837</v>
      </c>
      <c r="F292" s="251"/>
      <c r="G292" s="173">
        <v>7</v>
      </c>
      <c r="H292" s="172">
        <v>8500</v>
      </c>
    </row>
    <row r="293" spans="1:8" ht="20" customHeight="1">
      <c r="A293" s="173">
        <v>292</v>
      </c>
      <c r="B293" s="176" t="s">
        <v>1154</v>
      </c>
      <c r="C293" s="173">
        <v>45794</v>
      </c>
      <c r="D293" s="175">
        <v>4570198577944</v>
      </c>
      <c r="E293" s="174" t="s">
        <v>799</v>
      </c>
      <c r="F293" s="251"/>
      <c r="G293" s="173">
        <v>4</v>
      </c>
      <c r="H293" s="172">
        <v>13000</v>
      </c>
    </row>
    <row r="294" spans="1:8" ht="20" customHeight="1">
      <c r="A294" s="173">
        <v>293</v>
      </c>
      <c r="B294" s="176" t="s">
        <v>1155</v>
      </c>
      <c r="C294" s="173">
        <v>45795</v>
      </c>
      <c r="D294" s="175">
        <v>4570198577951</v>
      </c>
      <c r="E294" s="174" t="s">
        <v>799</v>
      </c>
      <c r="F294" s="251"/>
      <c r="G294" s="173">
        <v>4</v>
      </c>
      <c r="H294" s="172">
        <v>13000</v>
      </c>
    </row>
    <row r="295" spans="1:8" ht="20" customHeight="1">
      <c r="A295" s="173">
        <v>294</v>
      </c>
      <c r="B295" s="176" t="s">
        <v>1156</v>
      </c>
      <c r="C295" s="173">
        <v>45796</v>
      </c>
      <c r="D295" s="175">
        <v>4570198577968</v>
      </c>
      <c r="E295" s="174" t="s">
        <v>798</v>
      </c>
      <c r="F295" s="251"/>
      <c r="G295" s="173">
        <v>4</v>
      </c>
      <c r="H295" s="172">
        <v>19000</v>
      </c>
    </row>
    <row r="296" spans="1:8" ht="20" customHeight="1">
      <c r="A296" s="173">
        <v>295</v>
      </c>
      <c r="B296" s="176" t="s">
        <v>1157</v>
      </c>
      <c r="C296" s="173">
        <v>45797</v>
      </c>
      <c r="D296" s="175">
        <v>4570198577975</v>
      </c>
      <c r="E296" s="174" t="s">
        <v>798</v>
      </c>
      <c r="F296" s="251"/>
      <c r="G296" s="173">
        <v>4</v>
      </c>
      <c r="H296" s="172">
        <v>19000</v>
      </c>
    </row>
    <row r="297" spans="1:8" ht="20" customHeight="1">
      <c r="A297" s="173">
        <v>296</v>
      </c>
      <c r="B297" s="176" t="s">
        <v>1158</v>
      </c>
      <c r="C297" s="173">
        <v>45798</v>
      </c>
      <c r="D297" s="175">
        <v>4570198577982</v>
      </c>
      <c r="E297" s="174" t="s">
        <v>817</v>
      </c>
      <c r="F297" s="251"/>
      <c r="G297" s="173">
        <v>2</v>
      </c>
      <c r="H297" s="172">
        <v>28000</v>
      </c>
    </row>
    <row r="298" spans="1:8" ht="20" customHeight="1">
      <c r="A298" s="173">
        <v>297</v>
      </c>
      <c r="B298" s="176" t="s">
        <v>1159</v>
      </c>
      <c r="C298" s="173">
        <v>45799</v>
      </c>
      <c r="D298" s="175">
        <v>4570198577999</v>
      </c>
      <c r="E298" s="174" t="s">
        <v>817</v>
      </c>
      <c r="F298" s="251"/>
      <c r="G298" s="173">
        <v>2</v>
      </c>
      <c r="H298" s="172">
        <v>28000</v>
      </c>
    </row>
    <row r="299" spans="1:8" ht="20" customHeight="1">
      <c r="A299" s="173">
        <v>298</v>
      </c>
      <c r="B299" s="176" t="s">
        <v>1160</v>
      </c>
      <c r="C299" s="173">
        <v>45800</v>
      </c>
      <c r="D299" s="175">
        <v>4570198578002</v>
      </c>
      <c r="E299" s="174" t="s">
        <v>836</v>
      </c>
      <c r="F299" s="251"/>
      <c r="G299" s="173">
        <v>2</v>
      </c>
      <c r="H299" s="172">
        <v>37000</v>
      </c>
    </row>
    <row r="300" spans="1:8" ht="20" customHeight="1">
      <c r="A300" s="173">
        <v>299</v>
      </c>
      <c r="B300" s="176" t="s">
        <v>1161</v>
      </c>
      <c r="C300" s="173">
        <v>45801</v>
      </c>
      <c r="D300" s="175">
        <v>4570198578019</v>
      </c>
      <c r="E300" s="174" t="s">
        <v>836</v>
      </c>
      <c r="F300" s="251"/>
      <c r="G300" s="173">
        <v>2</v>
      </c>
      <c r="H300" s="172">
        <v>37000</v>
      </c>
    </row>
    <row r="301" spans="1:8" ht="20" customHeight="1">
      <c r="A301" s="173">
        <v>300</v>
      </c>
      <c r="B301" s="176" t="s">
        <v>1407</v>
      </c>
      <c r="C301" s="173">
        <v>45802</v>
      </c>
      <c r="D301" s="175">
        <v>4570198578026</v>
      </c>
      <c r="E301" s="174" t="s">
        <v>835</v>
      </c>
      <c r="F301" s="251"/>
      <c r="G301" s="173">
        <v>16</v>
      </c>
      <c r="H301" s="172">
        <v>8000</v>
      </c>
    </row>
    <row r="302" spans="1:8" ht="20" customHeight="1">
      <c r="A302" s="173">
        <v>301</v>
      </c>
      <c r="B302" s="176" t="s">
        <v>1408</v>
      </c>
      <c r="C302" s="173">
        <v>45803</v>
      </c>
      <c r="D302" s="175">
        <v>4570198578033</v>
      </c>
      <c r="E302" s="174" t="s">
        <v>835</v>
      </c>
      <c r="F302" s="251"/>
      <c r="G302" s="173">
        <v>16</v>
      </c>
      <c r="H302" s="172">
        <v>8000</v>
      </c>
    </row>
    <row r="303" spans="1:8" ht="20" customHeight="1">
      <c r="A303" s="173">
        <v>302</v>
      </c>
      <c r="B303" s="176" t="s">
        <v>1409</v>
      </c>
      <c r="C303" s="173">
        <v>45804</v>
      </c>
      <c r="D303" s="175">
        <v>4570198578040</v>
      </c>
      <c r="E303" s="174" t="s">
        <v>835</v>
      </c>
      <c r="F303" s="251"/>
      <c r="G303" s="173">
        <v>16</v>
      </c>
      <c r="H303" s="172">
        <v>8000</v>
      </c>
    </row>
    <row r="304" spans="1:8" ht="20" customHeight="1">
      <c r="A304" s="173">
        <v>303</v>
      </c>
      <c r="B304" s="176" t="s">
        <v>1410</v>
      </c>
      <c r="C304" s="173">
        <v>45805</v>
      </c>
      <c r="D304" s="175">
        <v>4570198578057</v>
      </c>
      <c r="E304" s="174" t="s">
        <v>834</v>
      </c>
      <c r="F304" s="251"/>
      <c r="G304" s="173">
        <v>8</v>
      </c>
      <c r="H304" s="172">
        <v>17000</v>
      </c>
    </row>
    <row r="305" spans="1:8" ht="20" customHeight="1">
      <c r="A305" s="173">
        <v>304</v>
      </c>
      <c r="B305" s="176" t="s">
        <v>1411</v>
      </c>
      <c r="C305" s="173">
        <v>45806</v>
      </c>
      <c r="D305" s="175">
        <v>4570198578064</v>
      </c>
      <c r="E305" s="174" t="s">
        <v>834</v>
      </c>
      <c r="F305" s="251"/>
      <c r="G305" s="173">
        <v>8</v>
      </c>
      <c r="H305" s="172">
        <v>17000</v>
      </c>
    </row>
    <row r="306" spans="1:8" ht="20" customHeight="1">
      <c r="A306" s="173">
        <v>305</v>
      </c>
      <c r="B306" s="176" t="s">
        <v>1412</v>
      </c>
      <c r="C306" s="173">
        <v>45807</v>
      </c>
      <c r="D306" s="175">
        <v>4570198578071</v>
      </c>
      <c r="E306" s="174" t="s">
        <v>834</v>
      </c>
      <c r="F306" s="251"/>
      <c r="G306" s="173">
        <v>8</v>
      </c>
      <c r="H306" s="172">
        <v>17000</v>
      </c>
    </row>
    <row r="307" spans="1:8" ht="20" customHeight="1">
      <c r="A307" s="173">
        <v>306</v>
      </c>
      <c r="B307" s="176" t="s">
        <v>1413</v>
      </c>
      <c r="C307" s="173">
        <v>45808</v>
      </c>
      <c r="D307" s="175">
        <v>4570198578088</v>
      </c>
      <c r="E307" s="174" t="s">
        <v>833</v>
      </c>
      <c r="F307" s="251"/>
      <c r="G307" s="173">
        <v>4</v>
      </c>
      <c r="H307" s="172">
        <v>25000</v>
      </c>
    </row>
    <row r="308" spans="1:8" ht="20" customHeight="1">
      <c r="A308" s="173">
        <v>307</v>
      </c>
      <c r="B308" s="176" t="s">
        <v>1414</v>
      </c>
      <c r="C308" s="173">
        <v>45809</v>
      </c>
      <c r="D308" s="175">
        <v>4570198578095</v>
      </c>
      <c r="E308" s="174" t="s">
        <v>833</v>
      </c>
      <c r="F308" s="251"/>
      <c r="G308" s="173">
        <v>4</v>
      </c>
      <c r="H308" s="172">
        <v>25000</v>
      </c>
    </row>
    <row r="309" spans="1:8" ht="20" customHeight="1">
      <c r="A309" s="173">
        <v>308</v>
      </c>
      <c r="B309" s="176" t="s">
        <v>1415</v>
      </c>
      <c r="C309" s="173">
        <v>45810</v>
      </c>
      <c r="D309" s="175">
        <v>4570198578101</v>
      </c>
      <c r="E309" s="174" t="s">
        <v>833</v>
      </c>
      <c r="F309" s="251"/>
      <c r="G309" s="173">
        <v>4</v>
      </c>
      <c r="H309" s="172">
        <v>25000</v>
      </c>
    </row>
    <row r="310" spans="1:8" ht="20" customHeight="1">
      <c r="A310" s="173">
        <v>309</v>
      </c>
      <c r="B310" s="176" t="s">
        <v>1416</v>
      </c>
      <c r="C310" s="173">
        <v>45811</v>
      </c>
      <c r="D310" s="175">
        <v>4570198578118</v>
      </c>
      <c r="E310" s="174" t="s">
        <v>832</v>
      </c>
      <c r="F310" s="251"/>
      <c r="G310" s="173">
        <v>2</v>
      </c>
      <c r="H310" s="172">
        <v>30000</v>
      </c>
    </row>
    <row r="311" spans="1:8" ht="20" customHeight="1">
      <c r="A311" s="173">
        <v>310</v>
      </c>
      <c r="B311" s="176" t="s">
        <v>1417</v>
      </c>
      <c r="C311" s="173">
        <v>45812</v>
      </c>
      <c r="D311" s="175">
        <v>4570198578125</v>
      </c>
      <c r="E311" s="174" t="s">
        <v>832</v>
      </c>
      <c r="F311" s="251"/>
      <c r="G311" s="173">
        <v>2</v>
      </c>
      <c r="H311" s="172">
        <v>30000</v>
      </c>
    </row>
    <row r="312" spans="1:8" ht="20" customHeight="1">
      <c r="A312" s="173">
        <v>311</v>
      </c>
      <c r="B312" s="176" t="s">
        <v>1418</v>
      </c>
      <c r="C312" s="173">
        <v>45813</v>
      </c>
      <c r="D312" s="175">
        <v>4570198578132</v>
      </c>
      <c r="E312" s="174" t="s">
        <v>832</v>
      </c>
      <c r="F312" s="251"/>
      <c r="G312" s="173">
        <v>2</v>
      </c>
      <c r="H312" s="172">
        <v>30000</v>
      </c>
    </row>
    <row r="313" spans="1:8" ht="20" customHeight="1">
      <c r="A313" s="173">
        <v>312</v>
      </c>
      <c r="B313" s="176" t="s">
        <v>1419</v>
      </c>
      <c r="C313" s="173">
        <v>45814</v>
      </c>
      <c r="D313" s="175">
        <v>4570198578149</v>
      </c>
      <c r="E313" s="174" t="s">
        <v>831</v>
      </c>
      <c r="F313" s="251"/>
      <c r="G313" s="173">
        <v>2</v>
      </c>
      <c r="H313" s="172">
        <v>36000</v>
      </c>
    </row>
    <row r="314" spans="1:8" ht="20" customHeight="1">
      <c r="A314" s="173">
        <v>313</v>
      </c>
      <c r="B314" s="176" t="s">
        <v>1420</v>
      </c>
      <c r="C314" s="173">
        <v>45815</v>
      </c>
      <c r="D314" s="175">
        <v>4570198578156</v>
      </c>
      <c r="E314" s="174" t="s">
        <v>831</v>
      </c>
      <c r="F314" s="251"/>
      <c r="G314" s="173">
        <v>2</v>
      </c>
      <c r="H314" s="172">
        <v>36000</v>
      </c>
    </row>
    <row r="315" spans="1:8" ht="20" customHeight="1">
      <c r="A315" s="173">
        <v>314</v>
      </c>
      <c r="B315" s="176" t="s">
        <v>1421</v>
      </c>
      <c r="C315" s="173">
        <v>45816</v>
      </c>
      <c r="D315" s="175">
        <v>4570198578163</v>
      </c>
      <c r="E315" s="174" t="s">
        <v>831</v>
      </c>
      <c r="F315" s="251"/>
      <c r="G315" s="173">
        <v>2</v>
      </c>
      <c r="H315" s="172">
        <v>36000</v>
      </c>
    </row>
    <row r="316" spans="1:8" ht="20" customHeight="1">
      <c r="A316" s="173">
        <v>315</v>
      </c>
      <c r="B316" s="176" t="s">
        <v>1422</v>
      </c>
      <c r="C316" s="173">
        <v>45817</v>
      </c>
      <c r="D316" s="175">
        <v>4570198578170</v>
      </c>
      <c r="E316" s="174" t="s">
        <v>830</v>
      </c>
      <c r="F316" s="251"/>
      <c r="G316" s="173">
        <v>16</v>
      </c>
      <c r="H316" s="172">
        <v>4000</v>
      </c>
    </row>
    <row r="317" spans="1:8" ht="20" customHeight="1">
      <c r="A317" s="173">
        <v>316</v>
      </c>
      <c r="B317" s="176" t="s">
        <v>1423</v>
      </c>
      <c r="C317" s="173">
        <v>45818</v>
      </c>
      <c r="D317" s="175">
        <v>4570198578187</v>
      </c>
      <c r="E317" s="174" t="s">
        <v>830</v>
      </c>
      <c r="F317" s="251"/>
      <c r="G317" s="173">
        <v>16</v>
      </c>
      <c r="H317" s="172">
        <v>4000</v>
      </c>
    </row>
    <row r="318" spans="1:8" ht="20" customHeight="1">
      <c r="A318" s="173">
        <v>317</v>
      </c>
      <c r="B318" s="176" t="s">
        <v>1424</v>
      </c>
      <c r="C318" s="173">
        <v>45819</v>
      </c>
      <c r="D318" s="175">
        <v>4570198578194</v>
      </c>
      <c r="E318" s="174" t="s">
        <v>830</v>
      </c>
      <c r="F318" s="251"/>
      <c r="G318" s="173">
        <v>16</v>
      </c>
      <c r="H318" s="172">
        <v>4000</v>
      </c>
    </row>
    <row r="319" spans="1:8" ht="20" customHeight="1">
      <c r="A319" s="173">
        <v>318</v>
      </c>
      <c r="B319" s="176" t="s">
        <v>1425</v>
      </c>
      <c r="C319" s="173">
        <v>45820</v>
      </c>
      <c r="D319" s="175">
        <v>4570198578200</v>
      </c>
      <c r="E319" s="174" t="s">
        <v>829</v>
      </c>
      <c r="F319" s="251"/>
      <c r="G319" s="173">
        <v>8</v>
      </c>
      <c r="H319" s="172">
        <v>7000</v>
      </c>
    </row>
    <row r="320" spans="1:8" ht="20" customHeight="1">
      <c r="A320" s="173">
        <v>319</v>
      </c>
      <c r="B320" s="176" t="s">
        <v>1426</v>
      </c>
      <c r="C320" s="173">
        <v>45821</v>
      </c>
      <c r="D320" s="175">
        <v>4570198578217</v>
      </c>
      <c r="E320" s="174" t="s">
        <v>829</v>
      </c>
      <c r="F320" s="251"/>
      <c r="G320" s="173">
        <v>8</v>
      </c>
      <c r="H320" s="172">
        <v>7000</v>
      </c>
    </row>
    <row r="321" spans="1:8" ht="20" customHeight="1">
      <c r="A321" s="173">
        <v>320</v>
      </c>
      <c r="B321" s="176" t="s">
        <v>1427</v>
      </c>
      <c r="C321" s="173">
        <v>45822</v>
      </c>
      <c r="D321" s="175">
        <v>4570198578224</v>
      </c>
      <c r="E321" s="174" t="s">
        <v>829</v>
      </c>
      <c r="F321" s="251"/>
      <c r="G321" s="173">
        <v>8</v>
      </c>
      <c r="H321" s="172">
        <v>7000</v>
      </c>
    </row>
    <row r="322" spans="1:8" ht="20" customHeight="1">
      <c r="A322" s="173">
        <v>321</v>
      </c>
      <c r="B322" s="176" t="s">
        <v>1428</v>
      </c>
      <c r="C322" s="173">
        <v>45823</v>
      </c>
      <c r="D322" s="175">
        <v>4570198578231</v>
      </c>
      <c r="E322" s="174" t="s">
        <v>828</v>
      </c>
      <c r="F322" s="251"/>
      <c r="G322" s="173">
        <v>4</v>
      </c>
      <c r="H322" s="172">
        <v>10000</v>
      </c>
    </row>
    <row r="323" spans="1:8" ht="20" customHeight="1">
      <c r="A323" s="173">
        <v>322</v>
      </c>
      <c r="B323" s="176" t="s">
        <v>1429</v>
      </c>
      <c r="C323" s="173">
        <v>45824</v>
      </c>
      <c r="D323" s="175">
        <v>4570198578248</v>
      </c>
      <c r="E323" s="174" t="s">
        <v>828</v>
      </c>
      <c r="F323" s="251"/>
      <c r="G323" s="173">
        <v>4</v>
      </c>
      <c r="H323" s="172">
        <v>10000</v>
      </c>
    </row>
    <row r="324" spans="1:8" ht="20" customHeight="1">
      <c r="A324" s="173">
        <v>323</v>
      </c>
      <c r="B324" s="176" t="s">
        <v>1430</v>
      </c>
      <c r="C324" s="173">
        <v>45825</v>
      </c>
      <c r="D324" s="175">
        <v>4570198578255</v>
      </c>
      <c r="E324" s="174" t="s">
        <v>828</v>
      </c>
      <c r="F324" s="251"/>
      <c r="G324" s="173">
        <v>4</v>
      </c>
      <c r="H324" s="172">
        <v>10000</v>
      </c>
    </row>
    <row r="325" spans="1:8" ht="20" customHeight="1">
      <c r="A325" s="173">
        <v>324</v>
      </c>
      <c r="B325" s="176" t="s">
        <v>1431</v>
      </c>
      <c r="C325" s="173">
        <v>45826</v>
      </c>
      <c r="D325" s="175">
        <v>4570198578262</v>
      </c>
      <c r="E325" s="174" t="s">
        <v>827</v>
      </c>
      <c r="F325" s="251"/>
      <c r="G325" s="173">
        <v>2</v>
      </c>
      <c r="H325" s="172">
        <v>12000</v>
      </c>
    </row>
    <row r="326" spans="1:8" ht="20" customHeight="1">
      <c r="A326" s="173">
        <v>325</v>
      </c>
      <c r="B326" s="176" t="s">
        <v>1432</v>
      </c>
      <c r="C326" s="173">
        <v>45827</v>
      </c>
      <c r="D326" s="175">
        <v>4570198578279</v>
      </c>
      <c r="E326" s="174" t="s">
        <v>827</v>
      </c>
      <c r="F326" s="251"/>
      <c r="G326" s="173">
        <v>2</v>
      </c>
      <c r="H326" s="172">
        <v>12000</v>
      </c>
    </row>
    <row r="327" spans="1:8" ht="20" customHeight="1">
      <c r="A327" s="173">
        <v>326</v>
      </c>
      <c r="B327" s="176" t="s">
        <v>1433</v>
      </c>
      <c r="C327" s="173">
        <v>45828</v>
      </c>
      <c r="D327" s="175">
        <v>4570198578286</v>
      </c>
      <c r="E327" s="174" t="s">
        <v>827</v>
      </c>
      <c r="F327" s="251"/>
      <c r="G327" s="173">
        <v>2</v>
      </c>
      <c r="H327" s="172">
        <v>12000</v>
      </c>
    </row>
    <row r="328" spans="1:8" ht="20" customHeight="1">
      <c r="A328" s="173">
        <v>327</v>
      </c>
      <c r="B328" s="176" t="s">
        <v>1434</v>
      </c>
      <c r="C328" s="173">
        <v>45829</v>
      </c>
      <c r="D328" s="175">
        <v>4570198578293</v>
      </c>
      <c r="E328" s="174" t="s">
        <v>826</v>
      </c>
      <c r="F328" s="251"/>
      <c r="G328" s="173">
        <v>2</v>
      </c>
      <c r="H328" s="172">
        <v>14000</v>
      </c>
    </row>
    <row r="329" spans="1:8" ht="20" customHeight="1">
      <c r="A329" s="173">
        <v>328</v>
      </c>
      <c r="B329" s="176" t="s">
        <v>1435</v>
      </c>
      <c r="C329" s="173">
        <v>45830</v>
      </c>
      <c r="D329" s="175">
        <v>4570198578309</v>
      </c>
      <c r="E329" s="174" t="s">
        <v>826</v>
      </c>
      <c r="F329" s="251"/>
      <c r="G329" s="173">
        <v>2</v>
      </c>
      <c r="H329" s="172">
        <v>14000</v>
      </c>
    </row>
    <row r="330" spans="1:8" ht="20" customHeight="1">
      <c r="A330" s="173">
        <v>329</v>
      </c>
      <c r="B330" s="176" t="s">
        <v>1436</v>
      </c>
      <c r="C330" s="173">
        <v>45831</v>
      </c>
      <c r="D330" s="175">
        <v>4570198578316</v>
      </c>
      <c r="E330" s="174" t="s">
        <v>826</v>
      </c>
      <c r="F330" s="251"/>
      <c r="G330" s="173">
        <v>2</v>
      </c>
      <c r="H330" s="172">
        <v>14000</v>
      </c>
    </row>
    <row r="331" spans="1:8" ht="20" customHeight="1">
      <c r="A331" s="173">
        <v>330</v>
      </c>
      <c r="B331" s="176" t="s">
        <v>1437</v>
      </c>
      <c r="C331" s="173">
        <v>45832</v>
      </c>
      <c r="D331" s="175">
        <v>4570198578323</v>
      </c>
      <c r="E331" s="174" t="s">
        <v>825</v>
      </c>
      <c r="F331" s="251"/>
      <c r="G331" s="173">
        <v>18</v>
      </c>
      <c r="H331" s="172">
        <v>3500</v>
      </c>
    </row>
    <row r="332" spans="1:8" ht="20" customHeight="1">
      <c r="A332" s="173">
        <v>331</v>
      </c>
      <c r="B332" s="176" t="s">
        <v>1162</v>
      </c>
      <c r="C332" s="173">
        <v>45833</v>
      </c>
      <c r="D332" s="175">
        <v>4570198578330</v>
      </c>
      <c r="E332" s="174" t="s">
        <v>825</v>
      </c>
      <c r="F332" s="251"/>
      <c r="G332" s="173">
        <v>18</v>
      </c>
      <c r="H332" s="172">
        <v>3500</v>
      </c>
    </row>
    <row r="333" spans="1:8" ht="20" customHeight="1">
      <c r="A333" s="173">
        <v>332</v>
      </c>
      <c r="B333" s="176" t="s">
        <v>824</v>
      </c>
      <c r="C333" s="173">
        <v>42882</v>
      </c>
      <c r="D333" s="175">
        <v>4582528498829</v>
      </c>
      <c r="E333" s="177" t="s">
        <v>823</v>
      </c>
      <c r="F333" s="254"/>
      <c r="G333" s="173">
        <v>6</v>
      </c>
      <c r="H333" s="172">
        <v>4000</v>
      </c>
    </row>
    <row r="334" spans="1:8" ht="20" customHeight="1">
      <c r="A334" s="173">
        <v>333</v>
      </c>
      <c r="B334" s="176" t="s">
        <v>1163</v>
      </c>
      <c r="C334" s="173">
        <v>45834</v>
      </c>
      <c r="D334" s="175">
        <v>4570198578347</v>
      </c>
      <c r="E334" s="174" t="s">
        <v>823</v>
      </c>
      <c r="F334" s="251"/>
      <c r="G334" s="173">
        <v>6</v>
      </c>
      <c r="H334" s="172">
        <v>4000</v>
      </c>
    </row>
    <row r="335" spans="1:8" ht="20" customHeight="1">
      <c r="A335" s="173">
        <v>334</v>
      </c>
      <c r="B335" s="176" t="s">
        <v>1164</v>
      </c>
      <c r="C335" s="173">
        <v>45835</v>
      </c>
      <c r="D335" s="175">
        <v>4570198578354</v>
      </c>
      <c r="E335" s="174" t="s">
        <v>822</v>
      </c>
      <c r="F335" s="251"/>
      <c r="G335" s="173">
        <v>6</v>
      </c>
      <c r="H335" s="172">
        <v>5000</v>
      </c>
    </row>
    <row r="336" spans="1:8" ht="20" customHeight="1">
      <c r="A336" s="173">
        <v>335</v>
      </c>
      <c r="B336" s="176" t="s">
        <v>1165</v>
      </c>
      <c r="C336" s="173">
        <v>45836</v>
      </c>
      <c r="D336" s="175">
        <v>4570198578361</v>
      </c>
      <c r="E336" s="174" t="s">
        <v>822</v>
      </c>
      <c r="F336" s="251"/>
      <c r="G336" s="173">
        <v>6</v>
      </c>
      <c r="H336" s="172">
        <v>5000</v>
      </c>
    </row>
    <row r="337" spans="1:8" ht="20" customHeight="1">
      <c r="A337" s="173">
        <v>336</v>
      </c>
      <c r="B337" s="176" t="s">
        <v>821</v>
      </c>
      <c r="C337" s="173">
        <v>42883</v>
      </c>
      <c r="D337" s="175">
        <v>4582528498836</v>
      </c>
      <c r="E337" s="174" t="s">
        <v>801</v>
      </c>
      <c r="F337" s="251" t="s">
        <v>1404</v>
      </c>
      <c r="G337" s="173">
        <v>6</v>
      </c>
      <c r="H337" s="172">
        <v>6000</v>
      </c>
    </row>
    <row r="338" spans="1:8" ht="20" customHeight="1">
      <c r="A338" s="173">
        <v>337</v>
      </c>
      <c r="B338" s="176" t="s">
        <v>1166</v>
      </c>
      <c r="C338" s="173">
        <v>45837</v>
      </c>
      <c r="D338" s="175">
        <v>4570198578378</v>
      </c>
      <c r="E338" s="174" t="s">
        <v>801</v>
      </c>
      <c r="F338" s="251" t="s">
        <v>1404</v>
      </c>
      <c r="G338" s="173">
        <v>6</v>
      </c>
      <c r="H338" s="172">
        <v>6000</v>
      </c>
    </row>
    <row r="339" spans="1:8" ht="20" customHeight="1">
      <c r="A339" s="173">
        <v>338</v>
      </c>
      <c r="B339" s="176" t="s">
        <v>820</v>
      </c>
      <c r="C339" s="173">
        <v>42884</v>
      </c>
      <c r="D339" s="175">
        <v>4582528498843</v>
      </c>
      <c r="E339" s="174" t="s">
        <v>819</v>
      </c>
      <c r="F339" s="251" t="s">
        <v>1404</v>
      </c>
      <c r="G339" s="173">
        <v>4</v>
      </c>
      <c r="H339" s="172">
        <v>7000</v>
      </c>
    </row>
    <row r="340" spans="1:8" ht="20" customHeight="1">
      <c r="A340" s="173">
        <v>339</v>
      </c>
      <c r="B340" s="176" t="s">
        <v>1167</v>
      </c>
      <c r="C340" s="173">
        <v>45838</v>
      </c>
      <c r="D340" s="175">
        <v>4570198578385</v>
      </c>
      <c r="E340" s="174" t="s">
        <v>819</v>
      </c>
      <c r="F340" s="251" t="s">
        <v>1404</v>
      </c>
      <c r="G340" s="173">
        <v>4</v>
      </c>
      <c r="H340" s="172">
        <v>7000</v>
      </c>
    </row>
    <row r="341" spans="1:8" ht="20" customHeight="1">
      <c r="A341" s="173">
        <v>340</v>
      </c>
      <c r="B341" s="176" t="s">
        <v>818</v>
      </c>
      <c r="C341" s="173">
        <v>42885</v>
      </c>
      <c r="D341" s="175">
        <v>4582528498850</v>
      </c>
      <c r="E341" s="174" t="s">
        <v>799</v>
      </c>
      <c r="F341" s="251" t="s">
        <v>1404</v>
      </c>
      <c r="G341" s="173">
        <v>2</v>
      </c>
      <c r="H341" s="172">
        <v>13000</v>
      </c>
    </row>
    <row r="342" spans="1:8" ht="20" customHeight="1">
      <c r="A342" s="173">
        <v>341</v>
      </c>
      <c r="B342" s="176" t="s">
        <v>1168</v>
      </c>
      <c r="C342" s="173">
        <v>45839</v>
      </c>
      <c r="D342" s="175">
        <v>4570198578392</v>
      </c>
      <c r="E342" s="174" t="s">
        <v>799</v>
      </c>
      <c r="F342" s="251" t="s">
        <v>1404</v>
      </c>
      <c r="G342" s="173">
        <v>2</v>
      </c>
      <c r="H342" s="172">
        <v>13000</v>
      </c>
    </row>
    <row r="343" spans="1:8" ht="20" customHeight="1">
      <c r="A343" s="173">
        <v>342</v>
      </c>
      <c r="B343" s="176" t="s">
        <v>1169</v>
      </c>
      <c r="C343" s="173">
        <v>45840</v>
      </c>
      <c r="D343" s="175">
        <v>4570198578408</v>
      </c>
      <c r="E343" s="174" t="s">
        <v>798</v>
      </c>
      <c r="F343" s="251"/>
      <c r="G343" s="173">
        <v>4</v>
      </c>
      <c r="H343" s="172">
        <v>19000</v>
      </c>
    </row>
    <row r="344" spans="1:8" ht="20" customHeight="1">
      <c r="A344" s="173">
        <v>343</v>
      </c>
      <c r="B344" s="176" t="s">
        <v>1170</v>
      </c>
      <c r="C344" s="173">
        <v>45841</v>
      </c>
      <c r="D344" s="175">
        <v>4570198578415</v>
      </c>
      <c r="E344" s="174" t="s">
        <v>798</v>
      </c>
      <c r="F344" s="251"/>
      <c r="G344" s="173">
        <v>4</v>
      </c>
      <c r="H344" s="172">
        <v>19000</v>
      </c>
    </row>
    <row r="345" spans="1:8" ht="20" customHeight="1">
      <c r="A345" s="173">
        <v>344</v>
      </c>
      <c r="B345" s="176" t="s">
        <v>1171</v>
      </c>
      <c r="C345" s="173">
        <v>45842</v>
      </c>
      <c r="D345" s="175">
        <v>4570198578422</v>
      </c>
      <c r="E345" s="174" t="s">
        <v>817</v>
      </c>
      <c r="F345" s="251"/>
      <c r="G345" s="173">
        <v>2</v>
      </c>
      <c r="H345" s="172">
        <v>37000</v>
      </c>
    </row>
    <row r="346" spans="1:8" ht="20" customHeight="1">
      <c r="A346" s="173">
        <v>345</v>
      </c>
      <c r="B346" s="176" t="s">
        <v>1172</v>
      </c>
      <c r="C346" s="173">
        <v>45843</v>
      </c>
      <c r="D346" s="175">
        <v>4570198578439</v>
      </c>
      <c r="E346" s="174" t="s">
        <v>817</v>
      </c>
      <c r="F346" s="251"/>
      <c r="G346" s="173">
        <v>2</v>
      </c>
      <c r="H346" s="172">
        <v>37000</v>
      </c>
    </row>
    <row r="347" spans="1:8" ht="20" customHeight="1">
      <c r="A347" s="173">
        <v>346</v>
      </c>
      <c r="B347" s="176" t="s">
        <v>1173</v>
      </c>
      <c r="C347" s="173">
        <v>45844</v>
      </c>
      <c r="D347" s="175">
        <v>4570198578446</v>
      </c>
      <c r="E347" s="174" t="s">
        <v>816</v>
      </c>
      <c r="F347" s="251"/>
      <c r="G347" s="173">
        <v>2</v>
      </c>
      <c r="H347" s="172">
        <v>44000</v>
      </c>
    </row>
    <row r="348" spans="1:8" ht="20" customHeight="1">
      <c r="A348" s="173">
        <v>347</v>
      </c>
      <c r="B348" s="176" t="s">
        <v>1174</v>
      </c>
      <c r="C348" s="173">
        <v>45845</v>
      </c>
      <c r="D348" s="175">
        <v>4570198578453</v>
      </c>
      <c r="E348" s="174" t="s">
        <v>816</v>
      </c>
      <c r="F348" s="251"/>
      <c r="G348" s="173">
        <v>2</v>
      </c>
      <c r="H348" s="172">
        <v>44000</v>
      </c>
    </row>
    <row r="349" spans="1:8" ht="20" customHeight="1">
      <c r="A349" s="173">
        <v>348</v>
      </c>
      <c r="B349" s="176" t="s">
        <v>1175</v>
      </c>
      <c r="C349" s="173">
        <v>45846</v>
      </c>
      <c r="D349" s="175">
        <v>4570198578460</v>
      </c>
      <c r="E349" s="174" t="s">
        <v>815</v>
      </c>
      <c r="F349" s="251"/>
      <c r="G349" s="173">
        <v>2</v>
      </c>
      <c r="H349" s="172">
        <v>56000</v>
      </c>
    </row>
    <row r="350" spans="1:8" ht="20" customHeight="1">
      <c r="A350" s="173">
        <v>349</v>
      </c>
      <c r="B350" s="176" t="s">
        <v>1176</v>
      </c>
      <c r="C350" s="173">
        <v>45847</v>
      </c>
      <c r="D350" s="175">
        <v>4570198578477</v>
      </c>
      <c r="E350" s="174" t="s">
        <v>815</v>
      </c>
      <c r="F350" s="251"/>
      <c r="G350" s="173">
        <v>2</v>
      </c>
      <c r="H350" s="172">
        <v>56000</v>
      </c>
    </row>
    <row r="351" spans="1:8" ht="20" customHeight="1">
      <c r="A351" s="173">
        <v>350</v>
      </c>
      <c r="B351" s="176" t="s">
        <v>1177</v>
      </c>
      <c r="C351" s="173">
        <v>45848</v>
      </c>
      <c r="D351" s="175">
        <v>4570198578484</v>
      </c>
      <c r="E351" s="174" t="s">
        <v>814</v>
      </c>
      <c r="F351" s="251"/>
      <c r="G351" s="173">
        <v>1</v>
      </c>
      <c r="H351" s="172">
        <v>76000</v>
      </c>
    </row>
    <row r="352" spans="1:8" ht="20" customHeight="1">
      <c r="A352" s="173">
        <v>351</v>
      </c>
      <c r="B352" s="176" t="s">
        <v>1178</v>
      </c>
      <c r="C352" s="173">
        <v>45849</v>
      </c>
      <c r="D352" s="175">
        <v>4570198578491</v>
      </c>
      <c r="E352" s="174" t="s">
        <v>814</v>
      </c>
      <c r="F352" s="251"/>
      <c r="G352" s="173">
        <v>1</v>
      </c>
      <c r="H352" s="172">
        <v>76000</v>
      </c>
    </row>
    <row r="353" spans="1:8" ht="20" customHeight="1">
      <c r="A353" s="173">
        <v>352</v>
      </c>
      <c r="B353" s="176" t="s">
        <v>1179</v>
      </c>
      <c r="C353" s="173">
        <v>45850</v>
      </c>
      <c r="D353" s="175">
        <v>4570198578507</v>
      </c>
      <c r="E353" s="174" t="s">
        <v>813</v>
      </c>
      <c r="F353" s="251"/>
      <c r="G353" s="173">
        <v>12</v>
      </c>
      <c r="H353" s="172">
        <v>10000</v>
      </c>
    </row>
    <row r="354" spans="1:8" ht="20" customHeight="1">
      <c r="A354" s="173">
        <v>353</v>
      </c>
      <c r="B354" s="176" t="s">
        <v>1180</v>
      </c>
      <c r="C354" s="173">
        <v>45851</v>
      </c>
      <c r="D354" s="175">
        <v>4570198578514</v>
      </c>
      <c r="E354" s="174" t="s">
        <v>812</v>
      </c>
      <c r="F354" s="251"/>
      <c r="G354" s="173">
        <v>9</v>
      </c>
      <c r="H354" s="172">
        <v>11000</v>
      </c>
    </row>
    <row r="355" spans="1:8" ht="20" customHeight="1">
      <c r="A355" s="173">
        <v>354</v>
      </c>
      <c r="B355" s="176" t="s">
        <v>1181</v>
      </c>
      <c r="C355" s="173">
        <v>45852</v>
      </c>
      <c r="D355" s="175">
        <v>4570198578521</v>
      </c>
      <c r="E355" s="174" t="s">
        <v>811</v>
      </c>
      <c r="F355" s="251"/>
      <c r="G355" s="173">
        <v>6</v>
      </c>
      <c r="H355" s="172">
        <v>14000</v>
      </c>
    </row>
    <row r="356" spans="1:8" ht="20" customHeight="1">
      <c r="A356" s="173">
        <v>355</v>
      </c>
      <c r="B356" s="176" t="s">
        <v>1182</v>
      </c>
      <c r="C356" s="173">
        <v>45853</v>
      </c>
      <c r="D356" s="175">
        <v>4570198578538</v>
      </c>
      <c r="E356" s="174" t="s">
        <v>810</v>
      </c>
      <c r="F356" s="251"/>
      <c r="G356" s="173">
        <v>6</v>
      </c>
      <c r="H356" s="172">
        <v>17000</v>
      </c>
    </row>
    <row r="357" spans="1:8" ht="20" customHeight="1">
      <c r="A357" s="173">
        <v>356</v>
      </c>
      <c r="B357" s="176" t="s">
        <v>1183</v>
      </c>
      <c r="C357" s="173">
        <v>45854</v>
      </c>
      <c r="D357" s="175">
        <v>4570198578545</v>
      </c>
      <c r="E357" s="174" t="s">
        <v>809</v>
      </c>
      <c r="F357" s="251"/>
      <c r="G357" s="173">
        <v>4</v>
      </c>
      <c r="H357" s="172">
        <v>22000</v>
      </c>
    </row>
    <row r="358" spans="1:8" ht="20" customHeight="1">
      <c r="A358" s="173">
        <v>357</v>
      </c>
      <c r="B358" s="176" t="s">
        <v>1184</v>
      </c>
      <c r="C358" s="173">
        <v>45487</v>
      </c>
      <c r="D358" s="175">
        <v>4570198574875</v>
      </c>
      <c r="E358" s="174" t="s">
        <v>808</v>
      </c>
      <c r="F358" s="251"/>
      <c r="G358" s="173">
        <v>6</v>
      </c>
      <c r="H358" s="172">
        <v>7000</v>
      </c>
    </row>
    <row r="359" spans="1:8" ht="20" customHeight="1">
      <c r="A359" s="173">
        <v>358</v>
      </c>
      <c r="B359" s="176" t="s">
        <v>1185</v>
      </c>
      <c r="C359" s="173">
        <v>45855</v>
      </c>
      <c r="D359" s="175">
        <v>4570198578552</v>
      </c>
      <c r="E359" s="174" t="s">
        <v>808</v>
      </c>
      <c r="F359" s="251"/>
      <c r="G359" s="173">
        <v>6</v>
      </c>
      <c r="H359" s="172">
        <v>7000</v>
      </c>
    </row>
    <row r="360" spans="1:8" ht="20" customHeight="1">
      <c r="A360" s="173">
        <v>359</v>
      </c>
      <c r="B360" s="176" t="s">
        <v>1186</v>
      </c>
      <c r="C360" s="173">
        <v>45488</v>
      </c>
      <c r="D360" s="175">
        <v>4570198574882</v>
      </c>
      <c r="E360" s="174" t="s">
        <v>800</v>
      </c>
      <c r="F360" s="251"/>
      <c r="G360" s="173">
        <v>6</v>
      </c>
      <c r="H360" s="172">
        <v>8500</v>
      </c>
    </row>
    <row r="361" spans="1:8" ht="20" customHeight="1">
      <c r="A361" s="173">
        <v>360</v>
      </c>
      <c r="B361" s="176" t="s">
        <v>1187</v>
      </c>
      <c r="C361" s="173">
        <v>45856</v>
      </c>
      <c r="D361" s="175">
        <v>4570198578569</v>
      </c>
      <c r="E361" s="174" t="s">
        <v>800</v>
      </c>
      <c r="F361" s="251"/>
      <c r="G361" s="173">
        <v>6</v>
      </c>
      <c r="H361" s="172">
        <v>8500</v>
      </c>
    </row>
    <row r="362" spans="1:8" ht="20" customHeight="1">
      <c r="A362" s="173">
        <v>361</v>
      </c>
      <c r="B362" s="176" t="s">
        <v>1188</v>
      </c>
      <c r="C362" s="173">
        <v>45489</v>
      </c>
      <c r="D362" s="175">
        <v>4570198574899</v>
      </c>
      <c r="E362" s="174" t="s">
        <v>807</v>
      </c>
      <c r="F362" s="251"/>
      <c r="G362" s="173">
        <v>4</v>
      </c>
      <c r="H362" s="172">
        <v>9500</v>
      </c>
    </row>
    <row r="363" spans="1:8" ht="20" customHeight="1">
      <c r="A363" s="173">
        <v>362</v>
      </c>
      <c r="B363" s="176" t="s">
        <v>1189</v>
      </c>
      <c r="C363" s="173">
        <v>45857</v>
      </c>
      <c r="D363" s="175">
        <v>4570198578576</v>
      </c>
      <c r="E363" s="174" t="s">
        <v>807</v>
      </c>
      <c r="F363" s="251"/>
      <c r="G363" s="173">
        <v>4</v>
      </c>
      <c r="H363" s="172">
        <v>9500</v>
      </c>
    </row>
    <row r="364" spans="1:8" ht="20" customHeight="1">
      <c r="A364" s="173">
        <v>363</v>
      </c>
      <c r="B364" s="176" t="s">
        <v>1190</v>
      </c>
      <c r="C364" s="173">
        <v>45490</v>
      </c>
      <c r="D364" s="175">
        <v>4570198574905</v>
      </c>
      <c r="E364" s="174" t="s">
        <v>806</v>
      </c>
      <c r="F364" s="251"/>
      <c r="G364" s="173">
        <v>4</v>
      </c>
      <c r="H364" s="172">
        <v>15000</v>
      </c>
    </row>
    <row r="365" spans="1:8" ht="20" customHeight="1">
      <c r="A365" s="173">
        <v>364</v>
      </c>
      <c r="B365" s="176" t="s">
        <v>1191</v>
      </c>
      <c r="C365" s="173">
        <v>45858</v>
      </c>
      <c r="D365" s="175">
        <v>4570198578583</v>
      </c>
      <c r="E365" s="174" t="s">
        <v>806</v>
      </c>
      <c r="F365" s="251"/>
      <c r="G365" s="173">
        <v>4</v>
      </c>
      <c r="H365" s="172">
        <v>15000</v>
      </c>
    </row>
    <row r="366" spans="1:8" ht="20" customHeight="1">
      <c r="A366" s="173">
        <v>365</v>
      </c>
      <c r="B366" s="176" t="s">
        <v>1192</v>
      </c>
      <c r="C366" s="173">
        <v>45859</v>
      </c>
      <c r="D366" s="175">
        <v>4570198578590</v>
      </c>
      <c r="E366" s="174" t="s">
        <v>798</v>
      </c>
      <c r="F366" s="251"/>
      <c r="G366" s="173">
        <v>2</v>
      </c>
      <c r="H366" s="172">
        <v>22000</v>
      </c>
    </row>
    <row r="367" spans="1:8" ht="20" customHeight="1">
      <c r="A367" s="173">
        <v>366</v>
      </c>
      <c r="B367" s="176" t="s">
        <v>1193</v>
      </c>
      <c r="C367" s="173">
        <v>45860</v>
      </c>
      <c r="D367" s="175">
        <v>4570198578606</v>
      </c>
      <c r="E367" s="174" t="s">
        <v>798</v>
      </c>
      <c r="F367" s="251"/>
      <c r="G367" s="173">
        <v>2</v>
      </c>
      <c r="H367" s="172">
        <v>22000</v>
      </c>
    </row>
    <row r="368" spans="1:8" ht="20" customHeight="1">
      <c r="A368" s="173">
        <v>367</v>
      </c>
      <c r="B368" s="176" t="s">
        <v>955</v>
      </c>
      <c r="C368" s="173">
        <v>45861</v>
      </c>
      <c r="D368" s="175">
        <v>4570198578613</v>
      </c>
      <c r="E368" s="174" t="s">
        <v>805</v>
      </c>
      <c r="F368" s="251"/>
      <c r="G368" s="173">
        <v>4</v>
      </c>
      <c r="H368" s="172">
        <v>22000</v>
      </c>
    </row>
    <row r="369" spans="1:8" ht="20" customHeight="1">
      <c r="A369" s="173">
        <v>368</v>
      </c>
      <c r="B369" s="176" t="s">
        <v>954</v>
      </c>
      <c r="C369" s="173">
        <v>45862</v>
      </c>
      <c r="D369" s="175">
        <v>4570198578620</v>
      </c>
      <c r="E369" s="174" t="s">
        <v>805</v>
      </c>
      <c r="F369" s="251"/>
      <c r="G369" s="173">
        <v>4</v>
      </c>
      <c r="H369" s="172">
        <v>22000</v>
      </c>
    </row>
    <row r="370" spans="1:8" ht="20" customHeight="1">
      <c r="A370" s="173">
        <v>369</v>
      </c>
      <c r="B370" s="176" t="s">
        <v>1194</v>
      </c>
      <c r="C370" s="173">
        <v>45863</v>
      </c>
      <c r="D370" s="175">
        <v>4570198578637</v>
      </c>
      <c r="E370" s="174" t="s">
        <v>804</v>
      </c>
      <c r="F370" s="251"/>
      <c r="G370" s="173">
        <v>4</v>
      </c>
      <c r="H370" s="172">
        <v>33000</v>
      </c>
    </row>
    <row r="371" spans="1:8" ht="20" customHeight="1">
      <c r="A371" s="173">
        <v>370</v>
      </c>
      <c r="B371" s="176" t="s">
        <v>1195</v>
      </c>
      <c r="C371" s="173">
        <v>45864</v>
      </c>
      <c r="D371" s="175">
        <v>4570198578644</v>
      </c>
      <c r="E371" s="174" t="s">
        <v>804</v>
      </c>
      <c r="F371" s="251"/>
      <c r="G371" s="173">
        <v>4</v>
      </c>
      <c r="H371" s="172">
        <v>33000</v>
      </c>
    </row>
    <row r="372" spans="1:8" ht="20" customHeight="1">
      <c r="A372" s="173">
        <v>371</v>
      </c>
      <c r="B372" s="176" t="s">
        <v>1196</v>
      </c>
      <c r="C372" s="173">
        <v>45865</v>
      </c>
      <c r="D372" s="175">
        <v>4570198578651</v>
      </c>
      <c r="E372" s="174" t="s">
        <v>803</v>
      </c>
      <c r="F372" s="251"/>
      <c r="G372" s="173">
        <v>2</v>
      </c>
      <c r="H372" s="172">
        <v>43000</v>
      </c>
    </row>
    <row r="373" spans="1:8" ht="20" customHeight="1">
      <c r="A373" s="173">
        <v>372</v>
      </c>
      <c r="B373" s="176" t="s">
        <v>1197</v>
      </c>
      <c r="C373" s="173">
        <v>45866</v>
      </c>
      <c r="D373" s="175">
        <v>4570198578668</v>
      </c>
      <c r="E373" s="174" t="s">
        <v>803</v>
      </c>
      <c r="F373" s="251"/>
      <c r="G373" s="173">
        <v>2</v>
      </c>
      <c r="H373" s="172">
        <v>43000</v>
      </c>
    </row>
    <row r="374" spans="1:8" ht="20" customHeight="1">
      <c r="A374" s="173">
        <v>373</v>
      </c>
      <c r="B374" s="176" t="s">
        <v>1198</v>
      </c>
      <c r="C374" s="173">
        <v>45867</v>
      </c>
      <c r="D374" s="175">
        <v>4570198578675</v>
      </c>
      <c r="E374" s="174" t="s">
        <v>802</v>
      </c>
      <c r="F374" s="251"/>
      <c r="G374" s="173">
        <v>12</v>
      </c>
      <c r="H374" s="172">
        <v>6000</v>
      </c>
    </row>
    <row r="375" spans="1:8" ht="20" customHeight="1">
      <c r="A375" s="173">
        <v>374</v>
      </c>
      <c r="B375" s="176" t="s">
        <v>1199</v>
      </c>
      <c r="C375" s="173">
        <v>45868</v>
      </c>
      <c r="D375" s="175">
        <v>4570198578682</v>
      </c>
      <c r="E375" s="174" t="s">
        <v>802</v>
      </c>
      <c r="F375" s="251"/>
      <c r="G375" s="173">
        <v>12</v>
      </c>
      <c r="H375" s="172">
        <v>6000</v>
      </c>
    </row>
    <row r="376" spans="1:8" ht="20" customHeight="1">
      <c r="A376" s="173">
        <v>375</v>
      </c>
      <c r="B376" s="176" t="s">
        <v>1200</v>
      </c>
      <c r="C376" s="173">
        <v>45869</v>
      </c>
      <c r="D376" s="175">
        <v>4570198578699</v>
      </c>
      <c r="E376" s="174" t="s">
        <v>801</v>
      </c>
      <c r="F376" s="251"/>
      <c r="G376" s="173">
        <v>12</v>
      </c>
      <c r="H376" s="172">
        <v>7000</v>
      </c>
    </row>
    <row r="377" spans="1:8" ht="20" customHeight="1">
      <c r="A377" s="173">
        <v>376</v>
      </c>
      <c r="B377" s="176" t="s">
        <v>1201</v>
      </c>
      <c r="C377" s="173">
        <v>45870</v>
      </c>
      <c r="D377" s="175">
        <v>4570198578705</v>
      </c>
      <c r="E377" s="174" t="s">
        <v>801</v>
      </c>
      <c r="F377" s="251"/>
      <c r="G377" s="173">
        <v>12</v>
      </c>
      <c r="H377" s="172">
        <v>7000</v>
      </c>
    </row>
    <row r="378" spans="1:8" ht="20" customHeight="1">
      <c r="A378" s="173">
        <v>377</v>
      </c>
      <c r="B378" s="176" t="s">
        <v>1202</v>
      </c>
      <c r="C378" s="173">
        <v>45871</v>
      </c>
      <c r="D378" s="175">
        <v>4570198578712</v>
      </c>
      <c r="E378" s="174" t="s">
        <v>800</v>
      </c>
      <c r="F378" s="251"/>
      <c r="G378" s="173">
        <v>6</v>
      </c>
      <c r="H378" s="172">
        <v>8500</v>
      </c>
    </row>
    <row r="379" spans="1:8" ht="20" customHeight="1">
      <c r="A379" s="173">
        <v>378</v>
      </c>
      <c r="B379" s="176" t="s">
        <v>1203</v>
      </c>
      <c r="C379" s="173">
        <v>45872</v>
      </c>
      <c r="D379" s="175">
        <v>4570198578729</v>
      </c>
      <c r="E379" s="174" t="s">
        <v>800</v>
      </c>
      <c r="F379" s="251"/>
      <c r="G379" s="173">
        <v>6</v>
      </c>
      <c r="H379" s="172">
        <v>8500</v>
      </c>
    </row>
    <row r="380" spans="1:8" ht="20" customHeight="1">
      <c r="A380" s="173">
        <v>379</v>
      </c>
      <c r="B380" s="176" t="s">
        <v>1204</v>
      </c>
      <c r="C380" s="173">
        <v>45873</v>
      </c>
      <c r="D380" s="175">
        <v>4570198578736</v>
      </c>
      <c r="E380" s="174" t="s">
        <v>799</v>
      </c>
      <c r="F380" s="251"/>
      <c r="G380" s="173">
        <v>4</v>
      </c>
      <c r="H380" s="172">
        <v>16000</v>
      </c>
    </row>
    <row r="381" spans="1:8" ht="20" customHeight="1">
      <c r="A381" s="173">
        <v>380</v>
      </c>
      <c r="B381" s="176" t="s">
        <v>1205</v>
      </c>
      <c r="C381" s="173">
        <v>45874</v>
      </c>
      <c r="D381" s="175">
        <v>4570198578743</v>
      </c>
      <c r="E381" s="174" t="s">
        <v>799</v>
      </c>
      <c r="F381" s="251"/>
      <c r="G381" s="173">
        <v>4</v>
      </c>
      <c r="H381" s="172">
        <v>16000</v>
      </c>
    </row>
    <row r="382" spans="1:8" ht="20" customHeight="1">
      <c r="A382" s="173">
        <v>381</v>
      </c>
      <c r="B382" s="176" t="s">
        <v>1206</v>
      </c>
      <c r="C382" s="173">
        <v>45875</v>
      </c>
      <c r="D382" s="175">
        <v>4570198578750</v>
      </c>
      <c r="E382" s="174" t="s">
        <v>798</v>
      </c>
      <c r="F382" s="251"/>
      <c r="G382" s="173">
        <v>4</v>
      </c>
      <c r="H382" s="172">
        <v>22000</v>
      </c>
    </row>
    <row r="383" spans="1:8" ht="20" customHeight="1">
      <c r="A383" s="173">
        <v>382</v>
      </c>
      <c r="B383" s="176" t="s">
        <v>1207</v>
      </c>
      <c r="C383" s="173">
        <v>45876</v>
      </c>
      <c r="D383" s="175">
        <v>4570198578767</v>
      </c>
      <c r="E383" s="174" t="s">
        <v>798</v>
      </c>
      <c r="F383" s="251"/>
      <c r="G383" s="173">
        <v>4</v>
      </c>
      <c r="H383" s="172">
        <v>22000</v>
      </c>
    </row>
    <row r="384" spans="1:8" ht="20" customHeight="1">
      <c r="A384" s="173">
        <v>383</v>
      </c>
      <c r="B384" s="176" t="s">
        <v>797</v>
      </c>
      <c r="C384" s="173">
        <v>42888</v>
      </c>
      <c r="D384" s="175">
        <v>4582528498881</v>
      </c>
      <c r="E384" s="174" t="s">
        <v>795</v>
      </c>
      <c r="F384" s="251" t="s">
        <v>1404</v>
      </c>
      <c r="G384" s="173">
        <v>3</v>
      </c>
      <c r="H384" s="172">
        <v>12000</v>
      </c>
    </row>
    <row r="385" spans="1:8" ht="20" customHeight="1">
      <c r="A385" s="173">
        <v>384</v>
      </c>
      <c r="B385" s="176" t="s">
        <v>796</v>
      </c>
      <c r="C385" s="173">
        <v>42889</v>
      </c>
      <c r="D385" s="175">
        <v>4582528498898</v>
      </c>
      <c r="E385" s="174" t="s">
        <v>795</v>
      </c>
      <c r="F385" s="251" t="s">
        <v>1404</v>
      </c>
      <c r="G385" s="173">
        <v>3</v>
      </c>
      <c r="H385" s="172">
        <v>12000</v>
      </c>
    </row>
    <row r="386" spans="1:8" ht="20" customHeight="1">
      <c r="A386" s="173">
        <v>385</v>
      </c>
      <c r="B386" s="176" t="s">
        <v>1208</v>
      </c>
      <c r="C386" s="173">
        <v>45877</v>
      </c>
      <c r="D386" s="175">
        <v>4570198578774</v>
      </c>
      <c r="E386" s="174" t="s">
        <v>794</v>
      </c>
      <c r="F386" s="251"/>
      <c r="G386" s="173">
        <v>3</v>
      </c>
      <c r="H386" s="172">
        <v>22000</v>
      </c>
    </row>
    <row r="387" spans="1:8" ht="20" customHeight="1">
      <c r="A387" s="173">
        <v>386</v>
      </c>
      <c r="B387" s="176" t="s">
        <v>1209</v>
      </c>
      <c r="C387" s="173">
        <v>45878</v>
      </c>
      <c r="D387" s="175">
        <v>4570198578781</v>
      </c>
      <c r="E387" s="174" t="s">
        <v>794</v>
      </c>
      <c r="F387" s="251"/>
      <c r="G387" s="173">
        <v>3</v>
      </c>
      <c r="H387" s="172">
        <v>22000</v>
      </c>
    </row>
    <row r="388" spans="1:8" ht="20" customHeight="1">
      <c r="A388" s="173">
        <v>387</v>
      </c>
      <c r="B388" s="176" t="s">
        <v>1210</v>
      </c>
      <c r="C388" s="173">
        <v>45879</v>
      </c>
      <c r="D388" s="175">
        <v>4570198578798</v>
      </c>
      <c r="E388" s="174" t="s">
        <v>794</v>
      </c>
      <c r="F388" s="251"/>
      <c r="G388" s="173">
        <v>3</v>
      </c>
      <c r="H388" s="172">
        <v>17000</v>
      </c>
    </row>
    <row r="389" spans="1:8" ht="20" customHeight="1">
      <c r="A389" s="173">
        <v>388</v>
      </c>
      <c r="B389" s="176" t="s">
        <v>1211</v>
      </c>
      <c r="C389" s="173">
        <v>45880</v>
      </c>
      <c r="D389" s="175">
        <v>4570198578804</v>
      </c>
      <c r="E389" s="174" t="s">
        <v>794</v>
      </c>
      <c r="F389" s="251"/>
      <c r="G389" s="173">
        <v>3</v>
      </c>
      <c r="H389" s="172">
        <v>17000</v>
      </c>
    </row>
    <row r="390" spans="1:8" ht="20" customHeight="1">
      <c r="A390" s="173">
        <v>389</v>
      </c>
      <c r="B390" s="176" t="s">
        <v>1212</v>
      </c>
      <c r="C390" s="173">
        <v>45881</v>
      </c>
      <c r="D390" s="175">
        <v>4570198578811</v>
      </c>
      <c r="E390" s="174" t="s">
        <v>793</v>
      </c>
      <c r="F390" s="251"/>
      <c r="G390" s="173">
        <v>4</v>
      </c>
      <c r="H390" s="172">
        <v>18000</v>
      </c>
    </row>
    <row r="391" spans="1:8" ht="20" customHeight="1">
      <c r="A391" s="173">
        <v>390</v>
      </c>
      <c r="B391" s="176" t="s">
        <v>1213</v>
      </c>
      <c r="C391" s="173">
        <v>45882</v>
      </c>
      <c r="D391" s="175">
        <v>4570198578828</v>
      </c>
      <c r="E391" s="174" t="s">
        <v>793</v>
      </c>
      <c r="F391" s="251"/>
      <c r="G391" s="173">
        <v>4</v>
      </c>
      <c r="H391" s="172">
        <v>18000</v>
      </c>
    </row>
    <row r="392" spans="1:8" ht="20" customHeight="1">
      <c r="A392" s="173">
        <v>391</v>
      </c>
      <c r="B392" s="176" t="s">
        <v>1214</v>
      </c>
      <c r="C392" s="173">
        <v>45883</v>
      </c>
      <c r="D392" s="175">
        <v>4570198578835</v>
      </c>
      <c r="E392" s="174" t="s">
        <v>783</v>
      </c>
      <c r="F392" s="251"/>
      <c r="G392" s="173">
        <v>2</v>
      </c>
      <c r="H392" s="172">
        <v>38000</v>
      </c>
    </row>
    <row r="393" spans="1:8" ht="20" customHeight="1">
      <c r="A393" s="173">
        <v>392</v>
      </c>
      <c r="B393" s="176" t="s">
        <v>1215</v>
      </c>
      <c r="C393" s="257">
        <v>45884</v>
      </c>
      <c r="D393" s="175">
        <v>4570198578842</v>
      </c>
      <c r="E393" s="174" t="s">
        <v>783</v>
      </c>
      <c r="F393" s="251"/>
      <c r="G393" s="173">
        <v>2</v>
      </c>
      <c r="H393" s="172">
        <v>38000</v>
      </c>
    </row>
    <row r="394" spans="1:8" ht="20" customHeight="1">
      <c r="A394" s="173">
        <v>393</v>
      </c>
      <c r="B394" s="176" t="s">
        <v>1216</v>
      </c>
      <c r="C394" s="257">
        <v>45486</v>
      </c>
      <c r="D394" s="175">
        <v>4570198578859</v>
      </c>
      <c r="E394" s="174" t="s">
        <v>792</v>
      </c>
      <c r="F394" s="251"/>
      <c r="G394" s="173">
        <v>2</v>
      </c>
      <c r="H394" s="172">
        <v>25000</v>
      </c>
    </row>
    <row r="395" spans="1:8" ht="20" customHeight="1">
      <c r="A395" s="173">
        <v>394</v>
      </c>
      <c r="B395" s="176" t="s">
        <v>1217</v>
      </c>
      <c r="C395" s="173">
        <v>45886</v>
      </c>
      <c r="D395" s="175">
        <v>4570198578866</v>
      </c>
      <c r="E395" s="174" t="s">
        <v>791</v>
      </c>
      <c r="F395" s="251"/>
      <c r="G395" s="173">
        <v>9</v>
      </c>
      <c r="H395" s="172">
        <v>7000</v>
      </c>
    </row>
    <row r="396" spans="1:8" ht="20" customHeight="1">
      <c r="A396" s="173">
        <v>395</v>
      </c>
      <c r="B396" s="176" t="s">
        <v>1218</v>
      </c>
      <c r="C396" s="173">
        <v>45464</v>
      </c>
      <c r="D396" s="175">
        <v>4570198574646</v>
      </c>
      <c r="E396" s="174" t="s">
        <v>790</v>
      </c>
      <c r="F396" s="251"/>
      <c r="G396" s="173">
        <v>9</v>
      </c>
      <c r="H396" s="172">
        <v>8000</v>
      </c>
    </row>
    <row r="397" spans="1:8" ht="20" customHeight="1">
      <c r="A397" s="173">
        <v>396</v>
      </c>
      <c r="B397" s="176" t="s">
        <v>1219</v>
      </c>
      <c r="C397" s="173">
        <v>45887</v>
      </c>
      <c r="D397" s="175">
        <v>4570198578873</v>
      </c>
      <c r="E397" s="174" t="s">
        <v>789</v>
      </c>
      <c r="F397" s="251"/>
      <c r="G397" s="173">
        <v>6</v>
      </c>
      <c r="H397" s="172">
        <v>9000</v>
      </c>
    </row>
    <row r="398" spans="1:8" ht="20" customHeight="1">
      <c r="A398" s="173">
        <v>397</v>
      </c>
      <c r="B398" s="176" t="s">
        <v>1220</v>
      </c>
      <c r="C398" s="173">
        <v>45465</v>
      </c>
      <c r="D398" s="175">
        <v>4570198574653</v>
      </c>
      <c r="E398" s="174" t="s">
        <v>788</v>
      </c>
      <c r="F398" s="251"/>
      <c r="G398" s="173">
        <v>6</v>
      </c>
      <c r="H398" s="172">
        <v>12000</v>
      </c>
    </row>
    <row r="399" spans="1:8" ht="20" customHeight="1">
      <c r="A399" s="173">
        <v>398</v>
      </c>
      <c r="B399" s="176" t="s">
        <v>1221</v>
      </c>
      <c r="C399" s="173">
        <v>45888</v>
      </c>
      <c r="D399" s="175">
        <v>4570198578880</v>
      </c>
      <c r="E399" s="174" t="s">
        <v>787</v>
      </c>
      <c r="F399" s="251"/>
      <c r="G399" s="173">
        <v>4</v>
      </c>
      <c r="H399" s="172">
        <v>19000</v>
      </c>
    </row>
    <row r="400" spans="1:8" ht="20" customHeight="1">
      <c r="A400" s="173">
        <v>399</v>
      </c>
      <c r="B400" s="176" t="s">
        <v>1222</v>
      </c>
      <c r="C400" s="173">
        <v>45466</v>
      </c>
      <c r="D400" s="175">
        <v>4570198574660</v>
      </c>
      <c r="E400" s="174" t="s">
        <v>786</v>
      </c>
      <c r="F400" s="251"/>
      <c r="G400" s="173">
        <v>9</v>
      </c>
      <c r="H400" s="172">
        <v>12000</v>
      </c>
    </row>
    <row r="401" spans="1:8" ht="20" customHeight="1">
      <c r="A401" s="173">
        <v>400</v>
      </c>
      <c r="B401" s="176" t="s">
        <v>1223</v>
      </c>
      <c r="C401" s="173">
        <v>45889</v>
      </c>
      <c r="D401" s="175">
        <v>4570198578897</v>
      </c>
      <c r="E401" s="174" t="s">
        <v>785</v>
      </c>
      <c r="F401" s="251"/>
      <c r="G401" s="173">
        <v>2</v>
      </c>
      <c r="H401" s="172">
        <v>65000</v>
      </c>
    </row>
    <row r="402" spans="1:8" ht="20" customHeight="1">
      <c r="A402" s="173">
        <v>401</v>
      </c>
      <c r="B402" s="176" t="s">
        <v>1224</v>
      </c>
      <c r="C402" s="173">
        <v>45890</v>
      </c>
      <c r="D402" s="175">
        <v>4570198578903</v>
      </c>
      <c r="E402" s="174" t="s">
        <v>784</v>
      </c>
      <c r="F402" s="251"/>
      <c r="G402" s="173">
        <v>1</v>
      </c>
      <c r="H402" s="172">
        <v>80000</v>
      </c>
    </row>
    <row r="403" spans="1:8" ht="20" customHeight="1">
      <c r="A403" s="173">
        <v>402</v>
      </c>
      <c r="B403" s="176" t="s">
        <v>1225</v>
      </c>
      <c r="C403" s="173">
        <v>45891</v>
      </c>
      <c r="D403" s="175">
        <v>4570198578910</v>
      </c>
      <c r="E403" s="174" t="s">
        <v>783</v>
      </c>
      <c r="F403" s="251"/>
      <c r="G403" s="173">
        <v>2</v>
      </c>
      <c r="H403" s="172">
        <v>28000</v>
      </c>
    </row>
    <row r="404" spans="1:8" ht="20" customHeight="1">
      <c r="A404" s="173">
        <v>403</v>
      </c>
      <c r="B404" s="176" t="s">
        <v>1226</v>
      </c>
      <c r="C404" s="173">
        <v>45892</v>
      </c>
      <c r="D404" s="175">
        <v>4570198578927</v>
      </c>
      <c r="E404" s="174" t="s">
        <v>783</v>
      </c>
      <c r="F404" s="251"/>
      <c r="G404" s="173">
        <v>2</v>
      </c>
      <c r="H404" s="172">
        <v>28000</v>
      </c>
    </row>
    <row r="405" spans="1:8" ht="20" customHeight="1">
      <c r="A405" s="173">
        <v>404</v>
      </c>
      <c r="B405" s="176" t="s">
        <v>1227</v>
      </c>
      <c r="C405" s="173">
        <v>45893</v>
      </c>
      <c r="D405" s="175">
        <v>4570198578934</v>
      </c>
      <c r="E405" s="174" t="s">
        <v>782</v>
      </c>
      <c r="F405" s="251"/>
      <c r="G405" s="173">
        <v>1</v>
      </c>
      <c r="H405" s="172">
        <v>84000</v>
      </c>
    </row>
    <row r="406" spans="1:8" ht="20" customHeight="1">
      <c r="A406" s="173">
        <v>405</v>
      </c>
      <c r="B406" s="176" t="s">
        <v>1228</v>
      </c>
      <c r="C406" s="173">
        <v>45894</v>
      </c>
      <c r="D406" s="175">
        <v>4570198578941</v>
      </c>
      <c r="E406" s="174" t="s">
        <v>782</v>
      </c>
      <c r="F406" s="251"/>
      <c r="G406" s="173">
        <v>1</v>
      </c>
      <c r="H406" s="172">
        <v>84000</v>
      </c>
    </row>
    <row r="407" spans="1:8" ht="20" customHeight="1">
      <c r="A407" s="173">
        <v>406</v>
      </c>
      <c r="B407" s="176" t="s">
        <v>1229</v>
      </c>
      <c r="C407" s="173">
        <v>45895</v>
      </c>
      <c r="D407" s="175">
        <v>4570198578958</v>
      </c>
      <c r="E407" s="174" t="s">
        <v>781</v>
      </c>
      <c r="F407" s="251"/>
      <c r="G407" s="173">
        <v>2</v>
      </c>
      <c r="H407" s="172">
        <v>49000</v>
      </c>
    </row>
    <row r="408" spans="1:8" ht="20" customHeight="1">
      <c r="A408" s="173">
        <v>407</v>
      </c>
      <c r="B408" s="176" t="s">
        <v>1230</v>
      </c>
      <c r="C408" s="173">
        <v>45896</v>
      </c>
      <c r="D408" s="175">
        <v>4570198578965</v>
      </c>
      <c r="E408" s="174" t="s">
        <v>780</v>
      </c>
      <c r="F408" s="251"/>
      <c r="G408" s="173">
        <v>2</v>
      </c>
      <c r="H408" s="172">
        <v>56000</v>
      </c>
    </row>
    <row r="409" spans="1:8" ht="20" customHeight="1">
      <c r="A409" s="173">
        <v>408</v>
      </c>
      <c r="B409" s="176" t="s">
        <v>1231</v>
      </c>
      <c r="C409" s="173">
        <v>45897</v>
      </c>
      <c r="D409" s="175">
        <v>4570198578972</v>
      </c>
      <c r="E409" s="174" t="s">
        <v>779</v>
      </c>
      <c r="F409" s="251"/>
      <c r="G409" s="173">
        <v>2</v>
      </c>
      <c r="H409" s="172">
        <v>65000</v>
      </c>
    </row>
    <row r="410" spans="1:8" ht="20" customHeight="1">
      <c r="A410" s="173">
        <v>409</v>
      </c>
      <c r="B410" s="176" t="s">
        <v>1232</v>
      </c>
      <c r="C410" s="173">
        <v>45898</v>
      </c>
      <c r="D410" s="175">
        <v>4570198578989</v>
      </c>
      <c r="E410" s="174" t="s">
        <v>778</v>
      </c>
      <c r="F410" s="251"/>
      <c r="G410" s="173">
        <v>2</v>
      </c>
      <c r="H410" s="172">
        <v>24000</v>
      </c>
    </row>
    <row r="411" spans="1:8" ht="20" customHeight="1">
      <c r="A411" s="173">
        <v>410</v>
      </c>
      <c r="B411" s="176" t="s">
        <v>1233</v>
      </c>
      <c r="C411" s="173">
        <v>45899</v>
      </c>
      <c r="D411" s="175">
        <v>4570198578996</v>
      </c>
      <c r="E411" s="174" t="s">
        <v>778</v>
      </c>
      <c r="F411" s="251"/>
      <c r="G411" s="173">
        <v>2</v>
      </c>
      <c r="H411" s="172">
        <v>24000</v>
      </c>
    </row>
    <row r="412" spans="1:8" ht="20" customHeight="1">
      <c r="A412" s="173">
        <v>411</v>
      </c>
      <c r="B412" s="176" t="s">
        <v>1234</v>
      </c>
      <c r="C412" s="173">
        <v>45900</v>
      </c>
      <c r="D412" s="175">
        <v>4570198579009</v>
      </c>
      <c r="E412" s="174" t="s">
        <v>744</v>
      </c>
      <c r="F412" s="251"/>
      <c r="G412" s="173">
        <v>2</v>
      </c>
      <c r="H412" s="172">
        <v>30000</v>
      </c>
    </row>
    <row r="413" spans="1:8" ht="20" customHeight="1">
      <c r="A413" s="173">
        <v>412</v>
      </c>
      <c r="B413" s="176" t="s">
        <v>1235</v>
      </c>
      <c r="C413" s="173">
        <v>45901</v>
      </c>
      <c r="D413" s="175">
        <v>4570198579016</v>
      </c>
      <c r="E413" s="174" t="s">
        <v>744</v>
      </c>
      <c r="F413" s="251"/>
      <c r="G413" s="173">
        <v>2</v>
      </c>
      <c r="H413" s="172">
        <v>30000</v>
      </c>
    </row>
    <row r="414" spans="1:8" ht="20" customHeight="1">
      <c r="A414" s="173">
        <v>413</v>
      </c>
      <c r="B414" s="176" t="s">
        <v>1236</v>
      </c>
      <c r="C414" s="173">
        <v>45902</v>
      </c>
      <c r="D414" s="175">
        <v>4570198579023</v>
      </c>
      <c r="E414" s="174" t="s">
        <v>777</v>
      </c>
      <c r="F414" s="251"/>
      <c r="G414" s="173">
        <v>2</v>
      </c>
      <c r="H414" s="172">
        <v>40000</v>
      </c>
    </row>
    <row r="415" spans="1:8" ht="20" customHeight="1">
      <c r="A415" s="173">
        <v>414</v>
      </c>
      <c r="B415" s="176" t="s">
        <v>1237</v>
      </c>
      <c r="C415" s="173">
        <v>45903</v>
      </c>
      <c r="D415" s="175">
        <v>4570198579030</v>
      </c>
      <c r="E415" s="174" t="s">
        <v>777</v>
      </c>
      <c r="F415" s="251"/>
      <c r="G415" s="173">
        <v>2</v>
      </c>
      <c r="H415" s="172">
        <v>40000</v>
      </c>
    </row>
    <row r="416" spans="1:8" ht="20" customHeight="1">
      <c r="A416" s="173">
        <v>415</v>
      </c>
      <c r="B416" s="176" t="s">
        <v>1238</v>
      </c>
      <c r="C416" s="173">
        <v>45904</v>
      </c>
      <c r="D416" s="175">
        <v>4570198579047</v>
      </c>
      <c r="E416" s="174" t="s">
        <v>776</v>
      </c>
      <c r="F416" s="251"/>
      <c r="G416" s="173">
        <v>2</v>
      </c>
      <c r="H416" s="172">
        <v>45000</v>
      </c>
    </row>
    <row r="417" spans="1:8" ht="20" customHeight="1">
      <c r="A417" s="173">
        <v>416</v>
      </c>
      <c r="B417" s="176" t="s">
        <v>1239</v>
      </c>
      <c r="C417" s="173">
        <v>45905</v>
      </c>
      <c r="D417" s="175">
        <v>4570198579054</v>
      </c>
      <c r="E417" s="174" t="s">
        <v>776</v>
      </c>
      <c r="F417" s="251"/>
      <c r="G417" s="173">
        <v>2</v>
      </c>
      <c r="H417" s="172">
        <v>45000</v>
      </c>
    </row>
    <row r="418" spans="1:8" ht="20" customHeight="1">
      <c r="A418" s="173">
        <v>417</v>
      </c>
      <c r="B418" s="176" t="s">
        <v>1240</v>
      </c>
      <c r="C418" s="173">
        <v>45906</v>
      </c>
      <c r="D418" s="175">
        <v>4570198579061</v>
      </c>
      <c r="E418" s="174" t="s">
        <v>775</v>
      </c>
      <c r="F418" s="251"/>
      <c r="G418" s="173">
        <v>2</v>
      </c>
      <c r="H418" s="172">
        <v>54000</v>
      </c>
    </row>
    <row r="419" spans="1:8" ht="20" customHeight="1">
      <c r="A419" s="173">
        <v>418</v>
      </c>
      <c r="B419" s="176" t="s">
        <v>1241</v>
      </c>
      <c r="C419" s="173">
        <v>45907</v>
      </c>
      <c r="D419" s="175">
        <v>4570198579078</v>
      </c>
      <c r="E419" s="174" t="s">
        <v>775</v>
      </c>
      <c r="F419" s="251"/>
      <c r="G419" s="173">
        <v>2</v>
      </c>
      <c r="H419" s="172">
        <v>54000</v>
      </c>
    </row>
    <row r="420" spans="1:8" ht="20" customHeight="1">
      <c r="A420" s="173">
        <v>419</v>
      </c>
      <c r="B420" s="176" t="s">
        <v>1242</v>
      </c>
      <c r="C420" s="173">
        <v>45908</v>
      </c>
      <c r="D420" s="175">
        <v>4570198579085</v>
      </c>
      <c r="E420" s="174" t="s">
        <v>774</v>
      </c>
      <c r="F420" s="251"/>
      <c r="G420" s="173">
        <v>2</v>
      </c>
      <c r="H420" s="172">
        <v>42000</v>
      </c>
    </row>
    <row r="421" spans="1:8" ht="20" customHeight="1">
      <c r="A421" s="173">
        <v>420</v>
      </c>
      <c r="B421" s="176" t="s">
        <v>1243</v>
      </c>
      <c r="C421" s="173">
        <v>45909</v>
      </c>
      <c r="D421" s="175">
        <v>4570198579092</v>
      </c>
      <c r="E421" s="174" t="s">
        <v>773</v>
      </c>
      <c r="F421" s="251"/>
      <c r="G421" s="173">
        <v>2</v>
      </c>
      <c r="H421" s="172">
        <v>54000</v>
      </c>
    </row>
    <row r="422" spans="1:8" ht="20" customHeight="1">
      <c r="A422" s="173">
        <v>421</v>
      </c>
      <c r="B422" s="176" t="s">
        <v>1244</v>
      </c>
      <c r="C422" s="173">
        <v>45910</v>
      </c>
      <c r="D422" s="175">
        <v>4570198579108</v>
      </c>
      <c r="E422" s="174" t="s">
        <v>772</v>
      </c>
      <c r="F422" s="251"/>
      <c r="G422" s="173">
        <v>2</v>
      </c>
      <c r="H422" s="172">
        <v>65000</v>
      </c>
    </row>
    <row r="423" spans="1:8" ht="20" customHeight="1">
      <c r="A423" s="173">
        <v>422</v>
      </c>
      <c r="B423" s="176" t="s">
        <v>1245</v>
      </c>
      <c r="C423" s="173">
        <v>45911</v>
      </c>
      <c r="D423" s="175">
        <v>4570198579115</v>
      </c>
      <c r="E423" s="174" t="s">
        <v>771</v>
      </c>
      <c r="F423" s="251"/>
      <c r="G423" s="173">
        <v>2</v>
      </c>
      <c r="H423" s="172">
        <v>74000</v>
      </c>
    </row>
    <row r="424" spans="1:8" ht="20" customHeight="1">
      <c r="A424" s="173">
        <v>423</v>
      </c>
      <c r="B424" s="176" t="s">
        <v>1246</v>
      </c>
      <c r="C424" s="173">
        <v>45912</v>
      </c>
      <c r="D424" s="175">
        <v>4570198579122</v>
      </c>
      <c r="E424" s="174" t="s">
        <v>770</v>
      </c>
      <c r="F424" s="251"/>
      <c r="G424" s="173">
        <v>1</v>
      </c>
      <c r="H424" s="172">
        <v>150000</v>
      </c>
    </row>
    <row r="425" spans="1:8" ht="20" customHeight="1">
      <c r="A425" s="173">
        <v>424</v>
      </c>
      <c r="B425" s="176" t="s">
        <v>1247</v>
      </c>
      <c r="C425" s="173">
        <v>45913</v>
      </c>
      <c r="D425" s="175">
        <v>4570198579139</v>
      </c>
      <c r="E425" s="174" t="s">
        <v>769</v>
      </c>
      <c r="F425" s="251"/>
      <c r="G425" s="173">
        <v>2</v>
      </c>
      <c r="H425" s="172">
        <v>49000</v>
      </c>
    </row>
    <row r="426" spans="1:8" ht="20" customHeight="1">
      <c r="A426" s="173">
        <v>425</v>
      </c>
      <c r="B426" s="176" t="s">
        <v>1248</v>
      </c>
      <c r="C426" s="173">
        <v>45914</v>
      </c>
      <c r="D426" s="175">
        <v>4570198579146</v>
      </c>
      <c r="E426" s="174" t="s">
        <v>768</v>
      </c>
      <c r="F426" s="251"/>
      <c r="G426" s="173">
        <v>1</v>
      </c>
      <c r="H426" s="172">
        <v>99000</v>
      </c>
    </row>
    <row r="427" spans="1:8" ht="20" customHeight="1">
      <c r="A427" s="173">
        <v>426</v>
      </c>
      <c r="B427" s="176" t="s">
        <v>1249</v>
      </c>
      <c r="C427" s="173">
        <v>45915</v>
      </c>
      <c r="D427" s="175">
        <v>4570198579153</v>
      </c>
      <c r="E427" s="174" t="s">
        <v>767</v>
      </c>
      <c r="F427" s="251"/>
      <c r="G427" s="173">
        <v>1</v>
      </c>
      <c r="H427" s="172">
        <v>45000</v>
      </c>
    </row>
    <row r="428" spans="1:8" ht="20" customHeight="1">
      <c r="A428" s="173">
        <v>427</v>
      </c>
      <c r="B428" s="176" t="s">
        <v>1250</v>
      </c>
      <c r="C428" s="173">
        <v>45916</v>
      </c>
      <c r="D428" s="175">
        <v>4570198579160</v>
      </c>
      <c r="E428" s="174" t="s">
        <v>767</v>
      </c>
      <c r="F428" s="251"/>
      <c r="G428" s="173">
        <v>1</v>
      </c>
      <c r="H428" s="172">
        <v>45000</v>
      </c>
    </row>
    <row r="429" spans="1:8" ht="20" customHeight="1">
      <c r="A429" s="173">
        <v>428</v>
      </c>
      <c r="B429" s="176" t="s">
        <v>1251</v>
      </c>
      <c r="C429" s="173">
        <v>45917</v>
      </c>
      <c r="D429" s="175">
        <v>4570198579177</v>
      </c>
      <c r="E429" s="174" t="s">
        <v>766</v>
      </c>
      <c r="F429" s="251"/>
      <c r="G429" s="173">
        <v>1</v>
      </c>
      <c r="H429" s="172">
        <v>65000</v>
      </c>
    </row>
    <row r="430" spans="1:8" ht="20" customHeight="1">
      <c r="A430" s="173">
        <v>429</v>
      </c>
      <c r="B430" s="176" t="s">
        <v>1252</v>
      </c>
      <c r="C430" s="173">
        <v>45918</v>
      </c>
      <c r="D430" s="175">
        <v>4570198579184</v>
      </c>
      <c r="E430" s="174" t="s">
        <v>766</v>
      </c>
      <c r="F430" s="251"/>
      <c r="G430" s="173">
        <v>1</v>
      </c>
      <c r="H430" s="172">
        <v>65000</v>
      </c>
    </row>
    <row r="431" spans="1:8" ht="20" customHeight="1">
      <c r="A431" s="173">
        <v>430</v>
      </c>
      <c r="B431" s="176" t="s">
        <v>1253</v>
      </c>
      <c r="C431" s="173">
        <v>45919</v>
      </c>
      <c r="D431" s="175">
        <v>4570198579191</v>
      </c>
      <c r="E431" s="174" t="s">
        <v>762</v>
      </c>
      <c r="F431" s="251"/>
      <c r="G431" s="173">
        <v>1</v>
      </c>
      <c r="H431" s="172">
        <v>85000</v>
      </c>
    </row>
    <row r="432" spans="1:8" ht="20" customHeight="1">
      <c r="A432" s="173">
        <v>431</v>
      </c>
      <c r="B432" s="176" t="s">
        <v>1254</v>
      </c>
      <c r="C432" s="173">
        <v>45920</v>
      </c>
      <c r="D432" s="175">
        <v>4570198579207</v>
      </c>
      <c r="E432" s="174" t="s">
        <v>762</v>
      </c>
      <c r="F432" s="251"/>
      <c r="G432" s="173">
        <v>1</v>
      </c>
      <c r="H432" s="172">
        <v>85000</v>
      </c>
    </row>
    <row r="433" spans="1:8" ht="20" customHeight="1">
      <c r="A433" s="173">
        <v>432</v>
      </c>
      <c r="B433" s="176" t="s">
        <v>1255</v>
      </c>
      <c r="C433" s="173">
        <v>45921</v>
      </c>
      <c r="D433" s="175">
        <v>4570198579214</v>
      </c>
      <c r="E433" s="174" t="s">
        <v>765</v>
      </c>
      <c r="F433" s="251"/>
      <c r="G433" s="173">
        <v>1</v>
      </c>
      <c r="H433" s="172">
        <v>175000</v>
      </c>
    </row>
    <row r="434" spans="1:8" ht="20" customHeight="1">
      <c r="A434" s="173">
        <v>433</v>
      </c>
      <c r="B434" s="176" t="s">
        <v>1256</v>
      </c>
      <c r="C434" s="173">
        <v>45922</v>
      </c>
      <c r="D434" s="175">
        <v>4570198579221</v>
      </c>
      <c r="E434" s="174" t="s">
        <v>765</v>
      </c>
      <c r="F434" s="251"/>
      <c r="G434" s="173">
        <v>1</v>
      </c>
      <c r="H434" s="172">
        <v>175000</v>
      </c>
    </row>
    <row r="435" spans="1:8" ht="20" customHeight="1">
      <c r="A435" s="173">
        <v>434</v>
      </c>
      <c r="B435" s="176" t="s">
        <v>1257</v>
      </c>
      <c r="C435" s="173">
        <v>45923</v>
      </c>
      <c r="D435" s="175">
        <v>4570198579238</v>
      </c>
      <c r="E435" s="174" t="s">
        <v>764</v>
      </c>
      <c r="F435" s="251"/>
      <c r="G435" s="173">
        <v>1</v>
      </c>
      <c r="H435" s="172">
        <v>380000</v>
      </c>
    </row>
    <row r="436" spans="1:8" ht="20" customHeight="1">
      <c r="A436" s="173">
        <v>435</v>
      </c>
      <c r="B436" s="176" t="s">
        <v>1258</v>
      </c>
      <c r="C436" s="173">
        <v>45924</v>
      </c>
      <c r="D436" s="175">
        <v>4570198579245</v>
      </c>
      <c r="E436" s="174" t="s">
        <v>764</v>
      </c>
      <c r="F436" s="251"/>
      <c r="G436" s="173">
        <v>1</v>
      </c>
      <c r="H436" s="172">
        <v>380000</v>
      </c>
    </row>
    <row r="437" spans="1:8" ht="20" customHeight="1">
      <c r="A437" s="173">
        <v>436</v>
      </c>
      <c r="B437" s="176" t="s">
        <v>1259</v>
      </c>
      <c r="C437" s="173">
        <v>45925</v>
      </c>
      <c r="D437" s="175">
        <v>4570198579252</v>
      </c>
      <c r="E437" s="174" t="s">
        <v>763</v>
      </c>
      <c r="F437" s="251"/>
      <c r="G437" s="173">
        <v>1</v>
      </c>
      <c r="H437" s="172">
        <v>640000</v>
      </c>
    </row>
    <row r="438" spans="1:8" ht="20" customHeight="1">
      <c r="A438" s="173">
        <v>437</v>
      </c>
      <c r="B438" s="176" t="s">
        <v>1260</v>
      </c>
      <c r="C438" s="173">
        <v>45926</v>
      </c>
      <c r="D438" s="175">
        <v>4570198579269</v>
      </c>
      <c r="E438" s="174" t="s">
        <v>763</v>
      </c>
      <c r="F438" s="251"/>
      <c r="G438" s="173">
        <v>1</v>
      </c>
      <c r="H438" s="172">
        <v>640000</v>
      </c>
    </row>
    <row r="439" spans="1:8" ht="20" customHeight="1">
      <c r="A439" s="173">
        <v>438</v>
      </c>
      <c r="B439" s="176" t="s">
        <v>1261</v>
      </c>
      <c r="C439" s="173">
        <v>45927</v>
      </c>
      <c r="D439" s="175">
        <v>4570198579276</v>
      </c>
      <c r="E439" s="174" t="s">
        <v>762</v>
      </c>
      <c r="F439" s="251"/>
      <c r="G439" s="173">
        <v>1</v>
      </c>
      <c r="H439" s="172">
        <v>85000</v>
      </c>
    </row>
    <row r="440" spans="1:8" ht="20" customHeight="1">
      <c r="A440" s="173">
        <v>439</v>
      </c>
      <c r="B440" s="176" t="s">
        <v>1262</v>
      </c>
      <c r="C440" s="173">
        <v>45928</v>
      </c>
      <c r="D440" s="175">
        <v>4570198579283</v>
      </c>
      <c r="E440" s="174" t="s">
        <v>762</v>
      </c>
      <c r="F440" s="251"/>
      <c r="G440" s="173">
        <v>1</v>
      </c>
      <c r="H440" s="172">
        <v>85000</v>
      </c>
    </row>
    <row r="441" spans="1:8" ht="20" customHeight="1">
      <c r="A441" s="173">
        <v>440</v>
      </c>
      <c r="B441" s="176" t="s">
        <v>1263</v>
      </c>
      <c r="C441" s="173">
        <v>45929</v>
      </c>
      <c r="D441" s="175">
        <v>4570198579290</v>
      </c>
      <c r="E441" s="174" t="s">
        <v>761</v>
      </c>
      <c r="F441" s="251"/>
      <c r="G441" s="173">
        <v>1</v>
      </c>
      <c r="H441" s="172">
        <v>120000</v>
      </c>
    </row>
    <row r="442" spans="1:8" ht="20" customHeight="1">
      <c r="A442" s="173">
        <v>441</v>
      </c>
      <c r="B442" s="176" t="s">
        <v>1264</v>
      </c>
      <c r="C442" s="173">
        <v>45930</v>
      </c>
      <c r="D442" s="175">
        <v>4570198579306</v>
      </c>
      <c r="E442" s="174" t="s">
        <v>761</v>
      </c>
      <c r="F442" s="251"/>
      <c r="G442" s="173">
        <v>1</v>
      </c>
      <c r="H442" s="172">
        <v>120000</v>
      </c>
    </row>
    <row r="443" spans="1:8" ht="20" customHeight="1">
      <c r="A443" s="173">
        <v>442</v>
      </c>
      <c r="B443" s="176" t="s">
        <v>1265</v>
      </c>
      <c r="C443" s="173">
        <v>45931</v>
      </c>
      <c r="D443" s="175">
        <v>4570198579313</v>
      </c>
      <c r="E443" s="174" t="s">
        <v>760</v>
      </c>
      <c r="F443" s="251"/>
      <c r="G443" s="173">
        <v>1</v>
      </c>
      <c r="H443" s="172">
        <v>175000</v>
      </c>
    </row>
    <row r="444" spans="1:8" ht="20" customHeight="1">
      <c r="A444" s="173">
        <v>443</v>
      </c>
      <c r="B444" s="176" t="s">
        <v>1266</v>
      </c>
      <c r="C444" s="173">
        <v>45932</v>
      </c>
      <c r="D444" s="175">
        <v>4570198579320</v>
      </c>
      <c r="E444" s="174" t="s">
        <v>760</v>
      </c>
      <c r="F444" s="251"/>
      <c r="G444" s="173">
        <v>1</v>
      </c>
      <c r="H444" s="172">
        <v>175000</v>
      </c>
    </row>
    <row r="445" spans="1:8" ht="20" customHeight="1">
      <c r="A445" s="173">
        <v>444</v>
      </c>
      <c r="B445" s="176" t="s">
        <v>1267</v>
      </c>
      <c r="C445" s="173">
        <v>45933</v>
      </c>
      <c r="D445" s="175">
        <v>4570198579337</v>
      </c>
      <c r="E445" s="174" t="s">
        <v>759</v>
      </c>
      <c r="F445" s="251"/>
      <c r="G445" s="173">
        <v>1</v>
      </c>
      <c r="H445" s="172">
        <v>250000</v>
      </c>
    </row>
    <row r="446" spans="1:8" ht="20" customHeight="1">
      <c r="A446" s="173">
        <v>445</v>
      </c>
      <c r="B446" s="176" t="s">
        <v>1268</v>
      </c>
      <c r="C446" s="173">
        <v>45934</v>
      </c>
      <c r="D446" s="175">
        <v>4570198579344</v>
      </c>
      <c r="E446" s="174" t="s">
        <v>759</v>
      </c>
      <c r="F446" s="251"/>
      <c r="G446" s="173">
        <v>1</v>
      </c>
      <c r="H446" s="172">
        <v>250000</v>
      </c>
    </row>
    <row r="447" spans="1:8" ht="20" customHeight="1">
      <c r="A447" s="173">
        <v>446</v>
      </c>
      <c r="B447" s="176" t="s">
        <v>1269</v>
      </c>
      <c r="C447" s="173">
        <v>45935</v>
      </c>
      <c r="D447" s="175">
        <v>4570198579351</v>
      </c>
      <c r="E447" s="174" t="s">
        <v>758</v>
      </c>
      <c r="F447" s="251"/>
      <c r="G447" s="173">
        <v>1</v>
      </c>
      <c r="H447" s="172">
        <v>380000</v>
      </c>
    </row>
    <row r="448" spans="1:8" ht="20" customHeight="1">
      <c r="A448" s="173">
        <v>447</v>
      </c>
      <c r="B448" s="176" t="s">
        <v>1270</v>
      </c>
      <c r="C448" s="173">
        <v>45936</v>
      </c>
      <c r="D448" s="175">
        <v>4570198579368</v>
      </c>
      <c r="E448" s="174" t="s">
        <v>758</v>
      </c>
      <c r="F448" s="251"/>
      <c r="G448" s="173">
        <v>1</v>
      </c>
      <c r="H448" s="172">
        <v>380000</v>
      </c>
    </row>
    <row r="449" spans="1:8" ht="20" customHeight="1">
      <c r="A449" s="173">
        <v>448</v>
      </c>
      <c r="B449" s="176" t="s">
        <v>757</v>
      </c>
      <c r="C449" s="173">
        <v>45503</v>
      </c>
      <c r="D449" s="175">
        <v>4570198575032</v>
      </c>
      <c r="E449" s="174" t="s">
        <v>755</v>
      </c>
      <c r="F449" s="251"/>
      <c r="G449" s="173">
        <v>4</v>
      </c>
      <c r="H449" s="172">
        <v>19000</v>
      </c>
    </row>
    <row r="450" spans="1:8" ht="20" customHeight="1">
      <c r="A450" s="173">
        <v>449</v>
      </c>
      <c r="B450" s="176" t="s">
        <v>756</v>
      </c>
      <c r="C450" s="173">
        <v>45504</v>
      </c>
      <c r="D450" s="175">
        <v>4570198575049</v>
      </c>
      <c r="E450" s="174" t="s">
        <v>755</v>
      </c>
      <c r="F450" s="251"/>
      <c r="G450" s="173">
        <v>4</v>
      </c>
      <c r="H450" s="172">
        <v>19000</v>
      </c>
    </row>
    <row r="451" spans="1:8" ht="20" customHeight="1">
      <c r="A451" s="173">
        <v>450</v>
      </c>
      <c r="B451" s="176" t="s">
        <v>1271</v>
      </c>
      <c r="C451" s="173">
        <v>45937</v>
      </c>
      <c r="D451" s="175">
        <v>4570198579375</v>
      </c>
      <c r="E451" s="174" t="s">
        <v>754</v>
      </c>
      <c r="F451" s="251"/>
      <c r="G451" s="173">
        <v>2</v>
      </c>
      <c r="H451" s="172">
        <v>26000</v>
      </c>
    </row>
    <row r="452" spans="1:8" ht="20" customHeight="1">
      <c r="A452" s="173">
        <v>451</v>
      </c>
      <c r="B452" s="176" t="s">
        <v>1272</v>
      </c>
      <c r="C452" s="173">
        <v>45938</v>
      </c>
      <c r="D452" s="175">
        <v>4570198579382</v>
      </c>
      <c r="E452" s="174" t="s">
        <v>754</v>
      </c>
      <c r="F452" s="251"/>
      <c r="G452" s="173">
        <v>2</v>
      </c>
      <c r="H452" s="172">
        <v>26000</v>
      </c>
    </row>
    <row r="453" spans="1:8" ht="20" customHeight="1">
      <c r="A453" s="173">
        <v>452</v>
      </c>
      <c r="B453" s="176" t="s">
        <v>1273</v>
      </c>
      <c r="C453" s="173">
        <v>45939</v>
      </c>
      <c r="D453" s="175">
        <v>4570198579399</v>
      </c>
      <c r="E453" s="174" t="s">
        <v>753</v>
      </c>
      <c r="F453" s="251"/>
      <c r="G453" s="173">
        <v>2</v>
      </c>
      <c r="H453" s="172">
        <v>39000</v>
      </c>
    </row>
    <row r="454" spans="1:8" ht="20" customHeight="1">
      <c r="A454" s="173">
        <v>453</v>
      </c>
      <c r="B454" s="176" t="s">
        <v>1274</v>
      </c>
      <c r="C454" s="173">
        <v>45940</v>
      </c>
      <c r="D454" s="175">
        <v>4570198579405</v>
      </c>
      <c r="E454" s="174" t="s">
        <v>753</v>
      </c>
      <c r="F454" s="251"/>
      <c r="G454" s="173">
        <v>2</v>
      </c>
      <c r="H454" s="172">
        <v>39000</v>
      </c>
    </row>
    <row r="455" spans="1:8" ht="20" customHeight="1">
      <c r="A455" s="173">
        <v>454</v>
      </c>
      <c r="B455" s="176" t="s">
        <v>1275</v>
      </c>
      <c r="C455" s="173">
        <v>45941</v>
      </c>
      <c r="D455" s="175">
        <v>4570198579412</v>
      </c>
      <c r="E455" s="174" t="s">
        <v>752</v>
      </c>
      <c r="F455" s="251"/>
      <c r="G455" s="173">
        <v>1</v>
      </c>
      <c r="H455" s="172">
        <v>48000</v>
      </c>
    </row>
    <row r="456" spans="1:8" ht="20" customHeight="1">
      <c r="A456" s="173">
        <v>455</v>
      </c>
      <c r="B456" s="176" t="s">
        <v>1276</v>
      </c>
      <c r="C456" s="173">
        <v>45942</v>
      </c>
      <c r="D456" s="175">
        <v>4570198579429</v>
      </c>
      <c r="E456" s="174" t="s">
        <v>752</v>
      </c>
      <c r="F456" s="251"/>
      <c r="G456" s="173">
        <v>1</v>
      </c>
      <c r="H456" s="172">
        <v>48000</v>
      </c>
    </row>
    <row r="457" spans="1:8" ht="20" customHeight="1">
      <c r="A457" s="173">
        <v>456</v>
      </c>
      <c r="B457" s="176" t="s">
        <v>1277</v>
      </c>
      <c r="C457" s="173">
        <v>45943</v>
      </c>
      <c r="D457" s="175">
        <v>4570198579436</v>
      </c>
      <c r="E457" s="174" t="s">
        <v>751</v>
      </c>
      <c r="F457" s="251"/>
      <c r="G457" s="173">
        <v>1</v>
      </c>
      <c r="H457" s="172">
        <v>57000</v>
      </c>
    </row>
    <row r="458" spans="1:8" ht="20" customHeight="1">
      <c r="A458" s="173">
        <v>457</v>
      </c>
      <c r="B458" s="176" t="s">
        <v>1278</v>
      </c>
      <c r="C458" s="173">
        <v>45944</v>
      </c>
      <c r="D458" s="175">
        <v>4570198579443</v>
      </c>
      <c r="E458" s="174" t="s">
        <v>751</v>
      </c>
      <c r="F458" s="251"/>
      <c r="G458" s="173">
        <v>1</v>
      </c>
      <c r="H458" s="172">
        <v>57000</v>
      </c>
    </row>
    <row r="459" spans="1:8" ht="20" customHeight="1">
      <c r="A459" s="173">
        <v>458</v>
      </c>
      <c r="B459" s="176" t="s">
        <v>750</v>
      </c>
      <c r="C459" s="173">
        <v>45491</v>
      </c>
      <c r="D459" s="175">
        <v>4570198574912</v>
      </c>
      <c r="E459" s="174" t="s">
        <v>749</v>
      </c>
      <c r="F459" s="251"/>
      <c r="G459" s="173">
        <v>2</v>
      </c>
      <c r="H459" s="172">
        <v>50000</v>
      </c>
    </row>
    <row r="460" spans="1:8" ht="20" customHeight="1">
      <c r="A460" s="173">
        <v>459</v>
      </c>
      <c r="B460" s="176" t="s">
        <v>1279</v>
      </c>
      <c r="C460" s="173">
        <v>45945</v>
      </c>
      <c r="D460" s="175">
        <v>4570198579450</v>
      </c>
      <c r="E460" s="174" t="s">
        <v>749</v>
      </c>
      <c r="F460" s="251"/>
      <c r="G460" s="173">
        <v>2</v>
      </c>
      <c r="H460" s="172">
        <v>50000</v>
      </c>
    </row>
    <row r="461" spans="1:8" ht="20" customHeight="1">
      <c r="A461" s="173">
        <v>460</v>
      </c>
      <c r="B461" s="176" t="s">
        <v>748</v>
      </c>
      <c r="C461" s="173">
        <v>45492</v>
      </c>
      <c r="D461" s="175">
        <v>4570198574929</v>
      </c>
      <c r="E461" s="174" t="s">
        <v>747</v>
      </c>
      <c r="F461" s="251"/>
      <c r="G461" s="173">
        <v>1</v>
      </c>
      <c r="H461" s="172">
        <v>70000</v>
      </c>
    </row>
    <row r="462" spans="1:8" ht="20" customHeight="1">
      <c r="A462" s="173">
        <v>461</v>
      </c>
      <c r="B462" s="176" t="s">
        <v>1280</v>
      </c>
      <c r="C462" s="173">
        <v>45946</v>
      </c>
      <c r="D462" s="175">
        <v>4570198579467</v>
      </c>
      <c r="E462" s="174" t="s">
        <v>747</v>
      </c>
      <c r="F462" s="251"/>
      <c r="G462" s="173">
        <v>1</v>
      </c>
      <c r="H462" s="172">
        <v>70000</v>
      </c>
    </row>
    <row r="463" spans="1:8" ht="20" customHeight="1">
      <c r="A463" s="173">
        <v>462</v>
      </c>
      <c r="B463" s="176" t="s">
        <v>1281</v>
      </c>
      <c r="C463" s="173">
        <v>45947</v>
      </c>
      <c r="D463" s="175">
        <v>4570198579474</v>
      </c>
      <c r="E463" s="174" t="s">
        <v>746</v>
      </c>
      <c r="F463" s="251"/>
      <c r="G463" s="173">
        <v>1</v>
      </c>
      <c r="H463" s="172">
        <v>82000</v>
      </c>
    </row>
    <row r="464" spans="1:8" ht="20" customHeight="1">
      <c r="A464" s="173">
        <v>463</v>
      </c>
      <c r="B464" s="176" t="s">
        <v>1282</v>
      </c>
      <c r="C464" s="173">
        <v>45948</v>
      </c>
      <c r="D464" s="175">
        <v>4570198579481</v>
      </c>
      <c r="E464" s="174" t="s">
        <v>746</v>
      </c>
      <c r="F464" s="251"/>
      <c r="G464" s="173">
        <v>1</v>
      </c>
      <c r="H464" s="172">
        <v>82000</v>
      </c>
    </row>
    <row r="465" spans="1:8" ht="20" customHeight="1">
      <c r="A465" s="173">
        <v>464</v>
      </c>
      <c r="B465" s="176" t="s">
        <v>1283</v>
      </c>
      <c r="C465" s="173">
        <v>45949</v>
      </c>
      <c r="D465" s="175">
        <v>4570198579498</v>
      </c>
      <c r="E465" s="174" t="s">
        <v>745</v>
      </c>
      <c r="F465" s="251"/>
      <c r="G465" s="173">
        <v>8</v>
      </c>
      <c r="H465" s="172">
        <v>7000</v>
      </c>
    </row>
    <row r="466" spans="1:8" ht="20" customHeight="1">
      <c r="A466" s="173">
        <v>465</v>
      </c>
      <c r="B466" s="176" t="s">
        <v>1284</v>
      </c>
      <c r="C466" s="173">
        <v>45950</v>
      </c>
      <c r="D466" s="175">
        <v>4570198579504</v>
      </c>
      <c r="E466" s="174" t="s">
        <v>745</v>
      </c>
      <c r="F466" s="251"/>
      <c r="G466" s="173">
        <v>8</v>
      </c>
      <c r="H466" s="172">
        <v>7000</v>
      </c>
    </row>
    <row r="467" spans="1:8" ht="20" customHeight="1">
      <c r="A467" s="173">
        <v>466</v>
      </c>
      <c r="B467" s="176" t="s">
        <v>1285</v>
      </c>
      <c r="C467" s="173">
        <v>45951</v>
      </c>
      <c r="D467" s="175">
        <v>4570198579511</v>
      </c>
      <c r="E467" s="174" t="s">
        <v>744</v>
      </c>
      <c r="F467" s="251"/>
      <c r="G467" s="173">
        <v>2</v>
      </c>
      <c r="H467" s="172">
        <v>30000</v>
      </c>
    </row>
    <row r="468" spans="1:8" ht="20" customHeight="1">
      <c r="A468" s="173">
        <v>467</v>
      </c>
      <c r="B468" s="176" t="s">
        <v>1286</v>
      </c>
      <c r="C468" s="173">
        <v>45952</v>
      </c>
      <c r="D468" s="175">
        <v>4570198579528</v>
      </c>
      <c r="E468" s="174" t="s">
        <v>744</v>
      </c>
      <c r="F468" s="251"/>
      <c r="G468" s="173">
        <v>2</v>
      </c>
      <c r="H468" s="172">
        <v>30000</v>
      </c>
    </row>
    <row r="469" spans="1:8" ht="20" customHeight="1">
      <c r="A469" s="173">
        <v>468</v>
      </c>
      <c r="B469" s="176" t="s">
        <v>1287</v>
      </c>
      <c r="C469" s="173">
        <v>45953</v>
      </c>
      <c r="D469" s="175">
        <v>4570198579535</v>
      </c>
      <c r="E469" s="174" t="s">
        <v>743</v>
      </c>
      <c r="F469" s="251"/>
      <c r="G469" s="173">
        <v>2</v>
      </c>
      <c r="H469" s="172">
        <v>39000</v>
      </c>
    </row>
    <row r="470" spans="1:8" ht="20" customHeight="1">
      <c r="A470" s="173">
        <v>469</v>
      </c>
      <c r="B470" s="176" t="s">
        <v>1288</v>
      </c>
      <c r="C470" s="173">
        <v>45954</v>
      </c>
      <c r="D470" s="175">
        <v>4570198579542</v>
      </c>
      <c r="E470" s="174" t="s">
        <v>743</v>
      </c>
      <c r="F470" s="251"/>
      <c r="G470" s="173">
        <v>2</v>
      </c>
      <c r="H470" s="172">
        <v>39000</v>
      </c>
    </row>
    <row r="471" spans="1:8" ht="20" customHeight="1">
      <c r="A471" s="173">
        <v>470</v>
      </c>
      <c r="B471" s="176" t="s">
        <v>1289</v>
      </c>
      <c r="C471" s="173">
        <v>45955</v>
      </c>
      <c r="D471" s="175">
        <v>4570198579559</v>
      </c>
      <c r="E471" s="174" t="s">
        <v>742</v>
      </c>
      <c r="F471" s="251"/>
      <c r="G471" s="173">
        <v>2</v>
      </c>
      <c r="H471" s="172">
        <v>46000</v>
      </c>
    </row>
    <row r="472" spans="1:8" ht="20" customHeight="1">
      <c r="A472" s="173">
        <v>471</v>
      </c>
      <c r="B472" s="176" t="s">
        <v>1290</v>
      </c>
      <c r="C472" s="173">
        <v>45956</v>
      </c>
      <c r="D472" s="175">
        <v>4570198579566</v>
      </c>
      <c r="E472" s="174" t="s">
        <v>742</v>
      </c>
      <c r="F472" s="251"/>
      <c r="G472" s="173">
        <v>2</v>
      </c>
      <c r="H472" s="172">
        <v>46000</v>
      </c>
    </row>
    <row r="473" spans="1:8" ht="20" customHeight="1">
      <c r="A473" s="173">
        <v>472</v>
      </c>
      <c r="B473" s="176" t="s">
        <v>1291</v>
      </c>
      <c r="C473" s="173">
        <v>45957</v>
      </c>
      <c r="D473" s="175">
        <v>4570198579573</v>
      </c>
      <c r="E473" s="174" t="s">
        <v>741</v>
      </c>
      <c r="F473" s="251"/>
      <c r="G473" s="173">
        <v>2</v>
      </c>
      <c r="H473" s="172">
        <v>55000</v>
      </c>
    </row>
    <row r="474" spans="1:8" ht="20" customHeight="1">
      <c r="A474" s="173">
        <v>473</v>
      </c>
      <c r="B474" s="176" t="s">
        <v>1292</v>
      </c>
      <c r="C474" s="173">
        <v>45958</v>
      </c>
      <c r="D474" s="175">
        <v>4570198579580</v>
      </c>
      <c r="E474" s="174" t="s">
        <v>741</v>
      </c>
      <c r="F474" s="251"/>
      <c r="G474" s="173">
        <v>2</v>
      </c>
      <c r="H474" s="172">
        <v>55000</v>
      </c>
    </row>
    <row r="475" spans="1:8" ht="20" customHeight="1">
      <c r="A475" s="173">
        <v>474</v>
      </c>
      <c r="B475" s="176" t="s">
        <v>1293</v>
      </c>
      <c r="C475" s="173">
        <v>45959</v>
      </c>
      <c r="D475" s="175">
        <v>4570198579597</v>
      </c>
      <c r="E475" s="174" t="s">
        <v>740</v>
      </c>
      <c r="F475" s="251"/>
      <c r="G475" s="173">
        <v>1</v>
      </c>
      <c r="H475" s="172">
        <v>140000</v>
      </c>
    </row>
    <row r="476" spans="1:8" ht="20" customHeight="1">
      <c r="A476" s="173">
        <v>475</v>
      </c>
      <c r="B476" s="176" t="s">
        <v>1294</v>
      </c>
      <c r="C476" s="173">
        <v>45960</v>
      </c>
      <c r="D476" s="175">
        <v>4570198579603</v>
      </c>
      <c r="E476" s="174" t="s">
        <v>740</v>
      </c>
      <c r="F476" s="251"/>
      <c r="G476" s="173">
        <v>1</v>
      </c>
      <c r="H476" s="172">
        <v>140000</v>
      </c>
    </row>
    <row r="477" spans="1:8" ht="20" customHeight="1">
      <c r="A477" s="173">
        <v>476</v>
      </c>
      <c r="B477" s="176" t="s">
        <v>1295</v>
      </c>
      <c r="C477" s="173">
        <v>45961</v>
      </c>
      <c r="D477" s="175">
        <v>4570198579610</v>
      </c>
      <c r="E477" s="174" t="s">
        <v>739</v>
      </c>
      <c r="F477" s="251"/>
      <c r="G477" s="173">
        <v>1</v>
      </c>
      <c r="H477" s="172">
        <v>310000</v>
      </c>
    </row>
    <row r="478" spans="1:8" ht="20" customHeight="1">
      <c r="A478" s="173">
        <v>477</v>
      </c>
      <c r="B478" s="176" t="s">
        <v>1296</v>
      </c>
      <c r="C478" s="173">
        <v>45962</v>
      </c>
      <c r="D478" s="175">
        <v>4570198579627</v>
      </c>
      <c r="E478" s="174" t="s">
        <v>739</v>
      </c>
      <c r="F478" s="251"/>
      <c r="G478" s="173">
        <v>1</v>
      </c>
      <c r="H478" s="172">
        <v>310000</v>
      </c>
    </row>
    <row r="479" spans="1:8" ht="20" customHeight="1">
      <c r="A479" s="173">
        <v>478</v>
      </c>
      <c r="B479" s="176" t="s">
        <v>1297</v>
      </c>
      <c r="C479" s="173">
        <v>45963</v>
      </c>
      <c r="D479" s="175">
        <v>4570198579634</v>
      </c>
      <c r="E479" s="174" t="s">
        <v>738</v>
      </c>
      <c r="F479" s="251"/>
      <c r="G479" s="173">
        <v>1</v>
      </c>
      <c r="H479" s="172">
        <v>310000</v>
      </c>
    </row>
    <row r="480" spans="1:8" ht="20" customHeight="1">
      <c r="A480" s="173">
        <v>479</v>
      </c>
      <c r="B480" s="176" t="s">
        <v>1298</v>
      </c>
      <c r="C480" s="173">
        <v>45964</v>
      </c>
      <c r="D480" s="175">
        <v>4570198579641</v>
      </c>
      <c r="E480" s="174" t="s">
        <v>738</v>
      </c>
      <c r="F480" s="251"/>
      <c r="G480" s="173">
        <v>1</v>
      </c>
      <c r="H480" s="172">
        <v>310000</v>
      </c>
    </row>
    <row r="481" spans="1:8" ht="20" customHeight="1">
      <c r="A481" s="173">
        <v>480</v>
      </c>
      <c r="B481" s="176" t="s">
        <v>1299</v>
      </c>
      <c r="C481" s="173">
        <v>45965</v>
      </c>
      <c r="D481" s="175">
        <v>4570198579658</v>
      </c>
      <c r="E481" s="174" t="s">
        <v>740</v>
      </c>
      <c r="F481" s="251"/>
      <c r="G481" s="173">
        <v>1</v>
      </c>
      <c r="H481" s="172">
        <v>145000</v>
      </c>
    </row>
    <row r="482" spans="1:8" ht="20" customHeight="1">
      <c r="A482" s="173">
        <v>481</v>
      </c>
      <c r="B482" s="176" t="s">
        <v>1300</v>
      </c>
      <c r="C482" s="173">
        <v>45966</v>
      </c>
      <c r="D482" s="175">
        <v>4570198579665</v>
      </c>
      <c r="E482" s="174" t="s">
        <v>740</v>
      </c>
      <c r="F482" s="251"/>
      <c r="G482" s="173">
        <v>1</v>
      </c>
      <c r="H482" s="172">
        <v>145000</v>
      </c>
    </row>
    <row r="483" spans="1:8" ht="20" customHeight="1">
      <c r="A483" s="173">
        <v>482</v>
      </c>
      <c r="B483" s="176" t="s">
        <v>1301</v>
      </c>
      <c r="C483" s="173">
        <v>45967</v>
      </c>
      <c r="D483" s="175">
        <v>4570198579672</v>
      </c>
      <c r="E483" s="174" t="s">
        <v>739</v>
      </c>
      <c r="F483" s="251"/>
      <c r="G483" s="173">
        <v>1</v>
      </c>
      <c r="H483" s="172">
        <v>300000</v>
      </c>
    </row>
    <row r="484" spans="1:8" ht="20" customHeight="1">
      <c r="A484" s="173">
        <v>483</v>
      </c>
      <c r="B484" s="176" t="s">
        <v>1302</v>
      </c>
      <c r="C484" s="173">
        <v>45968</v>
      </c>
      <c r="D484" s="175">
        <v>4570198579689</v>
      </c>
      <c r="E484" s="174" t="s">
        <v>739</v>
      </c>
      <c r="F484" s="251"/>
      <c r="G484" s="173">
        <v>1</v>
      </c>
      <c r="H484" s="172">
        <v>300000</v>
      </c>
    </row>
    <row r="485" spans="1:8" ht="20" customHeight="1">
      <c r="A485" s="173">
        <v>484</v>
      </c>
      <c r="B485" s="176" t="s">
        <v>1303</v>
      </c>
      <c r="C485" s="173">
        <v>45969</v>
      </c>
      <c r="D485" s="175">
        <v>4570198579696</v>
      </c>
      <c r="E485" s="174" t="s">
        <v>738</v>
      </c>
      <c r="F485" s="251"/>
      <c r="G485" s="173">
        <v>1</v>
      </c>
      <c r="H485" s="172">
        <v>300000</v>
      </c>
    </row>
    <row r="486" spans="1:8" ht="20" customHeight="1">
      <c r="A486" s="173">
        <v>485</v>
      </c>
      <c r="B486" s="176" t="s">
        <v>1304</v>
      </c>
      <c r="C486" s="173">
        <v>45970</v>
      </c>
      <c r="D486" s="175">
        <v>4570198579702</v>
      </c>
      <c r="E486" s="174" t="s">
        <v>738</v>
      </c>
      <c r="F486" s="251"/>
      <c r="G486" s="173">
        <v>1</v>
      </c>
      <c r="H486" s="172">
        <v>300000</v>
      </c>
    </row>
    <row r="487" spans="1:8" ht="20" customHeight="1">
      <c r="A487" s="173">
        <v>486</v>
      </c>
      <c r="B487" s="176" t="s">
        <v>1305</v>
      </c>
      <c r="C487" s="173">
        <v>45971</v>
      </c>
      <c r="D487" s="175">
        <v>4570198579719</v>
      </c>
      <c r="E487" s="174" t="s">
        <v>737</v>
      </c>
      <c r="F487" s="251"/>
      <c r="G487" s="173">
        <v>1</v>
      </c>
      <c r="H487" s="172">
        <v>48000</v>
      </c>
    </row>
    <row r="488" spans="1:8" ht="20" customHeight="1">
      <c r="A488" s="173">
        <v>487</v>
      </c>
      <c r="B488" s="176" t="s">
        <v>1306</v>
      </c>
      <c r="C488" s="173">
        <v>45972</v>
      </c>
      <c r="D488" s="175">
        <v>4570198579726</v>
      </c>
      <c r="E488" s="174" t="s">
        <v>737</v>
      </c>
      <c r="F488" s="251"/>
      <c r="G488" s="173">
        <v>1</v>
      </c>
      <c r="H488" s="172">
        <v>48000</v>
      </c>
    </row>
    <row r="489" spans="1:8" ht="20" customHeight="1">
      <c r="A489" s="173">
        <v>488</v>
      </c>
      <c r="B489" s="176" t="s">
        <v>1382</v>
      </c>
      <c r="C489" s="173">
        <v>45973</v>
      </c>
      <c r="D489" s="175">
        <v>4570198579733</v>
      </c>
      <c r="E489" s="174" t="s">
        <v>736</v>
      </c>
      <c r="F489" s="251"/>
      <c r="G489" s="173">
        <v>1</v>
      </c>
      <c r="H489" s="172">
        <v>76000</v>
      </c>
    </row>
    <row r="490" spans="1:8" ht="20" customHeight="1">
      <c r="A490" s="173">
        <v>489</v>
      </c>
      <c r="B490" s="176" t="s">
        <v>1383</v>
      </c>
      <c r="C490" s="173">
        <v>45974</v>
      </c>
      <c r="D490" s="175">
        <v>4570198579740</v>
      </c>
      <c r="E490" s="174" t="s">
        <v>736</v>
      </c>
      <c r="F490" s="251"/>
      <c r="G490" s="173">
        <v>1</v>
      </c>
      <c r="H490" s="172">
        <v>76000</v>
      </c>
    </row>
    <row r="491" spans="1:8" ht="20" customHeight="1">
      <c r="A491" s="173">
        <v>490</v>
      </c>
      <c r="B491" s="176" t="s">
        <v>1384</v>
      </c>
      <c r="C491" s="173">
        <v>45975</v>
      </c>
      <c r="D491" s="175">
        <v>4570198579757</v>
      </c>
      <c r="E491" s="174" t="s">
        <v>735</v>
      </c>
      <c r="F491" s="251"/>
      <c r="G491" s="173">
        <v>1</v>
      </c>
      <c r="H491" s="172">
        <v>105000</v>
      </c>
    </row>
    <row r="492" spans="1:8" ht="20" customHeight="1">
      <c r="A492" s="173">
        <v>491</v>
      </c>
      <c r="B492" s="176" t="s">
        <v>1385</v>
      </c>
      <c r="C492" s="173">
        <v>45976</v>
      </c>
      <c r="D492" s="175">
        <v>4570198579764</v>
      </c>
      <c r="E492" s="174" t="s">
        <v>735</v>
      </c>
      <c r="F492" s="251"/>
      <c r="G492" s="173">
        <v>1</v>
      </c>
      <c r="H492" s="172">
        <v>105000</v>
      </c>
    </row>
    <row r="493" spans="1:8" ht="20" customHeight="1">
      <c r="A493" s="173">
        <v>492</v>
      </c>
      <c r="B493" s="176" t="s">
        <v>1307</v>
      </c>
      <c r="C493" s="173">
        <v>45977</v>
      </c>
      <c r="D493" s="175">
        <v>4570198579771</v>
      </c>
      <c r="E493" s="174" t="s">
        <v>734</v>
      </c>
      <c r="F493" s="251"/>
      <c r="G493" s="173">
        <v>1</v>
      </c>
      <c r="H493" s="172">
        <v>94000</v>
      </c>
    </row>
    <row r="494" spans="1:8" ht="20" customHeight="1">
      <c r="A494" s="173">
        <v>493</v>
      </c>
      <c r="B494" s="176" t="s">
        <v>1308</v>
      </c>
      <c r="C494" s="173">
        <v>45978</v>
      </c>
      <c r="D494" s="175">
        <v>4570198579788</v>
      </c>
      <c r="E494" s="174" t="s">
        <v>734</v>
      </c>
      <c r="F494" s="251"/>
      <c r="G494" s="173">
        <v>1</v>
      </c>
      <c r="H494" s="172">
        <v>94000</v>
      </c>
    </row>
    <row r="495" spans="1:8" ht="20" customHeight="1">
      <c r="A495" s="173">
        <v>494</v>
      </c>
      <c r="B495" s="176" t="s">
        <v>1309</v>
      </c>
      <c r="C495" s="173">
        <v>45979</v>
      </c>
      <c r="D495" s="175">
        <v>4570198579795</v>
      </c>
      <c r="E495" s="174" t="s">
        <v>733</v>
      </c>
      <c r="F495" s="251"/>
      <c r="G495" s="173">
        <v>1</v>
      </c>
      <c r="H495" s="172">
        <v>140000</v>
      </c>
    </row>
    <row r="496" spans="1:8" ht="20" customHeight="1">
      <c r="A496" s="173">
        <v>495</v>
      </c>
      <c r="B496" s="176" t="s">
        <v>1310</v>
      </c>
      <c r="C496" s="173">
        <v>45980</v>
      </c>
      <c r="D496" s="175">
        <v>4570198579801</v>
      </c>
      <c r="E496" s="174" t="s">
        <v>733</v>
      </c>
      <c r="F496" s="251"/>
      <c r="G496" s="173">
        <v>1</v>
      </c>
      <c r="H496" s="172">
        <v>140000</v>
      </c>
    </row>
    <row r="497" spans="1:8" ht="20" customHeight="1">
      <c r="A497" s="173">
        <v>496</v>
      </c>
      <c r="B497" s="176" t="s">
        <v>1311</v>
      </c>
      <c r="C497" s="173">
        <v>45981</v>
      </c>
      <c r="D497" s="175">
        <v>4570198579818</v>
      </c>
      <c r="E497" s="174" t="s">
        <v>732</v>
      </c>
      <c r="F497" s="251"/>
      <c r="G497" s="173">
        <v>1</v>
      </c>
      <c r="H497" s="172">
        <v>210000</v>
      </c>
    </row>
    <row r="498" spans="1:8" ht="20" customHeight="1">
      <c r="A498" s="173">
        <v>497</v>
      </c>
      <c r="B498" s="176" t="s">
        <v>1312</v>
      </c>
      <c r="C498" s="173">
        <v>45982</v>
      </c>
      <c r="D498" s="175">
        <v>4570198579825</v>
      </c>
      <c r="E498" s="174" t="s">
        <v>732</v>
      </c>
      <c r="F498" s="251"/>
      <c r="G498" s="173">
        <v>1</v>
      </c>
      <c r="H498" s="172">
        <v>210000</v>
      </c>
    </row>
    <row r="499" spans="1:8" ht="20" customHeight="1">
      <c r="A499" s="173">
        <v>498</v>
      </c>
      <c r="B499" s="176" t="s">
        <v>1313</v>
      </c>
      <c r="C499" s="173">
        <v>45983</v>
      </c>
      <c r="D499" s="175">
        <v>4570198579832</v>
      </c>
      <c r="E499" s="174" t="s">
        <v>731</v>
      </c>
      <c r="F499" s="251"/>
      <c r="G499" s="173">
        <v>1</v>
      </c>
      <c r="H499" s="172">
        <v>310000</v>
      </c>
    </row>
    <row r="500" spans="1:8" ht="20" customHeight="1">
      <c r="A500" s="173">
        <v>499</v>
      </c>
      <c r="B500" s="176" t="s">
        <v>1314</v>
      </c>
      <c r="C500" s="173">
        <v>45984</v>
      </c>
      <c r="D500" s="175">
        <v>4570198579849</v>
      </c>
      <c r="E500" s="174" t="s">
        <v>731</v>
      </c>
      <c r="F500" s="251"/>
      <c r="G500" s="173">
        <v>1</v>
      </c>
      <c r="H500" s="172">
        <v>310000</v>
      </c>
    </row>
    <row r="501" spans="1:8" ht="20" customHeight="1">
      <c r="A501" s="173">
        <v>500</v>
      </c>
      <c r="B501" s="176" t="s">
        <v>1315</v>
      </c>
      <c r="C501" s="173">
        <v>45985</v>
      </c>
      <c r="D501" s="175">
        <v>4570198579856</v>
      </c>
      <c r="E501" s="174" t="s">
        <v>730</v>
      </c>
      <c r="F501" s="251"/>
      <c r="G501" s="173">
        <v>1</v>
      </c>
      <c r="H501" s="172">
        <v>320000</v>
      </c>
    </row>
    <row r="502" spans="1:8" ht="20" customHeight="1">
      <c r="A502" s="173">
        <v>501</v>
      </c>
      <c r="B502" s="176" t="s">
        <v>1316</v>
      </c>
      <c r="C502" s="173">
        <v>45986</v>
      </c>
      <c r="D502" s="175">
        <v>4570198579863</v>
      </c>
      <c r="E502" s="174" t="s">
        <v>729</v>
      </c>
      <c r="F502" s="251"/>
      <c r="G502" s="173">
        <v>1</v>
      </c>
      <c r="H502" s="172">
        <v>410000</v>
      </c>
    </row>
    <row r="503" spans="1:8" ht="20" customHeight="1">
      <c r="A503" s="173">
        <v>502</v>
      </c>
      <c r="B503" s="176" t="s">
        <v>1317</v>
      </c>
      <c r="C503" s="173">
        <v>45987</v>
      </c>
      <c r="D503" s="175">
        <v>4570198579870</v>
      </c>
      <c r="E503" s="174" t="s">
        <v>728</v>
      </c>
      <c r="F503" s="251"/>
      <c r="G503" s="173">
        <v>1</v>
      </c>
      <c r="H503" s="172">
        <v>600000</v>
      </c>
    </row>
    <row r="504" spans="1:8" ht="20" customHeight="1">
      <c r="A504" s="173">
        <v>503</v>
      </c>
      <c r="B504" s="176" t="s">
        <v>1318</v>
      </c>
      <c r="C504" s="173">
        <v>45988</v>
      </c>
      <c r="D504" s="175">
        <v>4570198579887</v>
      </c>
      <c r="E504" s="174" t="s">
        <v>727</v>
      </c>
      <c r="F504" s="251"/>
      <c r="G504" s="173">
        <v>1</v>
      </c>
      <c r="H504" s="172">
        <v>780000</v>
      </c>
    </row>
    <row r="505" spans="1:8" ht="20" customHeight="1">
      <c r="A505" s="173">
        <v>504</v>
      </c>
      <c r="B505" s="176" t="s">
        <v>1319</v>
      </c>
      <c r="C505" s="173">
        <v>45989</v>
      </c>
      <c r="D505" s="175">
        <v>4570198579894</v>
      </c>
      <c r="E505" s="174" t="s">
        <v>726</v>
      </c>
      <c r="F505" s="251"/>
      <c r="G505" s="173">
        <v>6</v>
      </c>
      <c r="H505" s="172">
        <v>14000</v>
      </c>
    </row>
    <row r="506" spans="1:8" ht="20" customHeight="1">
      <c r="A506" s="173">
        <v>505</v>
      </c>
      <c r="B506" s="176" t="s">
        <v>1320</v>
      </c>
      <c r="C506" s="173">
        <v>45990</v>
      </c>
      <c r="D506" s="175">
        <v>4570198579900</v>
      </c>
      <c r="E506" s="174" t="s">
        <v>726</v>
      </c>
      <c r="F506" s="251"/>
      <c r="G506" s="173">
        <v>6</v>
      </c>
      <c r="H506" s="172">
        <v>14000</v>
      </c>
    </row>
    <row r="507" spans="1:8" ht="20" customHeight="1">
      <c r="A507" s="173">
        <v>506</v>
      </c>
      <c r="B507" s="176" t="s">
        <v>1321</v>
      </c>
      <c r="C507" s="173">
        <v>45991</v>
      </c>
      <c r="D507" s="175">
        <v>4570198579917</v>
      </c>
      <c r="E507" s="174" t="s">
        <v>726</v>
      </c>
      <c r="F507" s="251"/>
      <c r="G507" s="173">
        <v>6</v>
      </c>
      <c r="H507" s="172">
        <v>14000</v>
      </c>
    </row>
    <row r="508" spans="1:8" ht="20" customHeight="1">
      <c r="A508" s="173">
        <v>507</v>
      </c>
      <c r="B508" s="176" t="s">
        <v>1322</v>
      </c>
      <c r="C508" s="173">
        <v>45992</v>
      </c>
      <c r="D508" s="175">
        <v>4570198579924</v>
      </c>
      <c r="E508" s="174" t="s">
        <v>725</v>
      </c>
      <c r="F508" s="251"/>
      <c r="G508" s="173">
        <v>6</v>
      </c>
      <c r="H508" s="172">
        <v>16000</v>
      </c>
    </row>
    <row r="509" spans="1:8" ht="20" customHeight="1">
      <c r="A509" s="173">
        <v>508</v>
      </c>
      <c r="B509" s="176" t="s">
        <v>1323</v>
      </c>
      <c r="C509" s="173">
        <v>45993</v>
      </c>
      <c r="D509" s="175">
        <v>4570198579931</v>
      </c>
      <c r="E509" s="174" t="s">
        <v>725</v>
      </c>
      <c r="F509" s="251"/>
      <c r="G509" s="173">
        <v>6</v>
      </c>
      <c r="H509" s="172">
        <v>16000</v>
      </c>
    </row>
    <row r="510" spans="1:8" ht="20" customHeight="1">
      <c r="A510" s="173">
        <v>509</v>
      </c>
      <c r="B510" s="176" t="s">
        <v>1324</v>
      </c>
      <c r="C510" s="173">
        <v>45994</v>
      </c>
      <c r="D510" s="175">
        <v>4570198579948</v>
      </c>
      <c r="E510" s="174" t="s">
        <v>725</v>
      </c>
      <c r="F510" s="251"/>
      <c r="G510" s="173">
        <v>6</v>
      </c>
      <c r="H510" s="172">
        <v>16000</v>
      </c>
    </row>
    <row r="511" spans="1:8" ht="20" customHeight="1">
      <c r="A511" s="173">
        <v>510</v>
      </c>
      <c r="B511" s="176" t="s">
        <v>1325</v>
      </c>
      <c r="C511" s="173">
        <v>45995</v>
      </c>
      <c r="D511" s="175">
        <v>4570198579955</v>
      </c>
      <c r="E511" s="174" t="s">
        <v>724</v>
      </c>
      <c r="F511" s="251"/>
      <c r="G511" s="173">
        <v>4</v>
      </c>
      <c r="H511" s="172">
        <v>18000</v>
      </c>
    </row>
    <row r="512" spans="1:8" ht="20" customHeight="1">
      <c r="A512" s="173">
        <v>511</v>
      </c>
      <c r="B512" s="176" t="s">
        <v>1446</v>
      </c>
      <c r="C512" s="173">
        <v>45996</v>
      </c>
      <c r="D512" s="175">
        <v>4570198579962</v>
      </c>
      <c r="E512" s="174" t="s">
        <v>724</v>
      </c>
      <c r="F512" s="251"/>
      <c r="G512" s="173">
        <v>4</v>
      </c>
      <c r="H512" s="172">
        <v>18000</v>
      </c>
    </row>
    <row r="513" spans="1:8" ht="20" customHeight="1">
      <c r="A513" s="173">
        <v>512</v>
      </c>
      <c r="B513" s="258" t="s">
        <v>1326</v>
      </c>
      <c r="C513" s="257">
        <v>45997</v>
      </c>
      <c r="D513" s="259">
        <v>4570198579979</v>
      </c>
      <c r="E513" s="260" t="s">
        <v>724</v>
      </c>
      <c r="F513" s="261"/>
      <c r="G513" s="257">
        <v>4</v>
      </c>
      <c r="H513" s="262">
        <v>18000</v>
      </c>
    </row>
    <row r="514" spans="1:8" ht="20" customHeight="1">
      <c r="A514" s="173">
        <v>513</v>
      </c>
      <c r="B514" s="176" t="s">
        <v>1327</v>
      </c>
      <c r="C514" s="173">
        <v>44960</v>
      </c>
      <c r="D514" s="175">
        <v>4580679199602</v>
      </c>
      <c r="E514" s="174" t="s">
        <v>723</v>
      </c>
      <c r="F514" s="251"/>
      <c r="G514" s="173">
        <v>4</v>
      </c>
      <c r="H514" s="172">
        <v>18000</v>
      </c>
    </row>
    <row r="515" spans="1:8" ht="20" customHeight="1">
      <c r="A515" s="173">
        <v>514</v>
      </c>
      <c r="B515" s="176" t="s">
        <v>1328</v>
      </c>
      <c r="C515" s="173">
        <v>44961</v>
      </c>
      <c r="D515" s="175">
        <v>4580679199619</v>
      </c>
      <c r="E515" s="174" t="s">
        <v>723</v>
      </c>
      <c r="F515" s="251"/>
      <c r="G515" s="173">
        <v>4</v>
      </c>
      <c r="H515" s="172">
        <v>18000</v>
      </c>
    </row>
    <row r="516" spans="1:8" ht="20" customHeight="1">
      <c r="A516" s="173">
        <v>515</v>
      </c>
      <c r="B516" s="176" t="s">
        <v>1329</v>
      </c>
      <c r="C516" s="173">
        <v>44962</v>
      </c>
      <c r="D516" s="175">
        <v>4580679199626</v>
      </c>
      <c r="E516" s="174" t="s">
        <v>723</v>
      </c>
      <c r="F516" s="251"/>
      <c r="G516" s="173">
        <v>4</v>
      </c>
      <c r="H516" s="172">
        <v>18000</v>
      </c>
    </row>
    <row r="517" spans="1:8" ht="20" customHeight="1">
      <c r="A517" s="173">
        <v>516</v>
      </c>
      <c r="B517" s="176" t="s">
        <v>1330</v>
      </c>
      <c r="C517" s="173">
        <v>44963</v>
      </c>
      <c r="D517" s="175">
        <v>4580679199633</v>
      </c>
      <c r="E517" s="174" t="s">
        <v>722</v>
      </c>
      <c r="F517" s="251"/>
      <c r="G517" s="173">
        <v>6</v>
      </c>
      <c r="H517" s="172">
        <v>13000</v>
      </c>
    </row>
    <row r="518" spans="1:8" ht="20" customHeight="1">
      <c r="A518" s="173">
        <v>517</v>
      </c>
      <c r="B518" s="176" t="s">
        <v>1331</v>
      </c>
      <c r="C518" s="173">
        <v>44964</v>
      </c>
      <c r="D518" s="175">
        <v>4580679199640</v>
      </c>
      <c r="E518" s="174" t="s">
        <v>722</v>
      </c>
      <c r="F518" s="251"/>
      <c r="G518" s="173">
        <v>6</v>
      </c>
      <c r="H518" s="172">
        <v>13000</v>
      </c>
    </row>
    <row r="519" spans="1:8" ht="20" customHeight="1">
      <c r="A519" s="173">
        <v>518</v>
      </c>
      <c r="B519" s="176" t="s">
        <v>1332</v>
      </c>
      <c r="C519" s="173">
        <v>44965</v>
      </c>
      <c r="D519" s="175">
        <v>4580679199657</v>
      </c>
      <c r="E519" s="174" t="s">
        <v>722</v>
      </c>
      <c r="F519" s="251"/>
      <c r="G519" s="173">
        <v>6</v>
      </c>
      <c r="H519" s="172">
        <v>13000</v>
      </c>
    </row>
    <row r="520" spans="1:8" ht="20" customHeight="1">
      <c r="A520" s="173">
        <v>519</v>
      </c>
      <c r="B520" s="176" t="s">
        <v>1333</v>
      </c>
      <c r="C520" s="173">
        <v>44966</v>
      </c>
      <c r="D520" s="175">
        <v>4580679199664</v>
      </c>
      <c r="E520" s="174" t="s">
        <v>721</v>
      </c>
      <c r="F520" s="251"/>
      <c r="G520" s="173">
        <v>4</v>
      </c>
      <c r="H520" s="172">
        <v>19000</v>
      </c>
    </row>
    <row r="521" spans="1:8" ht="20" customHeight="1">
      <c r="A521" s="173">
        <v>520</v>
      </c>
      <c r="B521" s="176" t="s">
        <v>1334</v>
      </c>
      <c r="C521" s="173">
        <v>44967</v>
      </c>
      <c r="D521" s="175">
        <v>4580679199671</v>
      </c>
      <c r="E521" s="174" t="s">
        <v>721</v>
      </c>
      <c r="F521" s="251"/>
      <c r="G521" s="173">
        <v>4</v>
      </c>
      <c r="H521" s="172">
        <v>19000</v>
      </c>
    </row>
    <row r="522" spans="1:8" ht="20" customHeight="1">
      <c r="A522" s="173">
        <v>521</v>
      </c>
      <c r="B522" s="176" t="s">
        <v>1335</v>
      </c>
      <c r="C522" s="173">
        <v>44968</v>
      </c>
      <c r="D522" s="175">
        <v>4580679199688</v>
      </c>
      <c r="E522" s="174" t="s">
        <v>721</v>
      </c>
      <c r="F522" s="251"/>
      <c r="G522" s="173">
        <v>4</v>
      </c>
      <c r="H522" s="172">
        <v>19000</v>
      </c>
    </row>
    <row r="523" spans="1:8" ht="20" customHeight="1">
      <c r="A523" s="173">
        <v>522</v>
      </c>
      <c r="B523" s="176" t="s">
        <v>720</v>
      </c>
      <c r="C523" s="173">
        <v>45499</v>
      </c>
      <c r="D523" s="175">
        <v>4570198574998</v>
      </c>
      <c r="E523" s="174" t="s">
        <v>718</v>
      </c>
      <c r="F523" s="251"/>
      <c r="G523" s="173">
        <v>6</v>
      </c>
      <c r="H523" s="172">
        <v>11000</v>
      </c>
    </row>
    <row r="524" spans="1:8" ht="20" customHeight="1">
      <c r="A524" s="173">
        <v>523</v>
      </c>
      <c r="B524" s="176" t="s">
        <v>719</v>
      </c>
      <c r="C524" s="173">
        <v>45500</v>
      </c>
      <c r="D524" s="175">
        <v>4570198575001</v>
      </c>
      <c r="E524" s="174" t="s">
        <v>718</v>
      </c>
      <c r="F524" s="251"/>
      <c r="G524" s="173">
        <v>6</v>
      </c>
      <c r="H524" s="172">
        <v>11000</v>
      </c>
    </row>
    <row r="525" spans="1:8" ht="20" customHeight="1">
      <c r="A525" s="173">
        <v>524</v>
      </c>
      <c r="B525" s="176" t="s">
        <v>1336</v>
      </c>
      <c r="C525" s="173">
        <v>44969</v>
      </c>
      <c r="D525" s="175">
        <v>4580679199695</v>
      </c>
      <c r="E525" s="174" t="s">
        <v>717</v>
      </c>
      <c r="F525" s="251"/>
      <c r="G525" s="173">
        <v>6</v>
      </c>
      <c r="H525" s="172">
        <v>1500</v>
      </c>
    </row>
    <row r="526" spans="1:8" ht="20" customHeight="1">
      <c r="A526" s="173">
        <v>525</v>
      </c>
      <c r="B526" s="176" t="s">
        <v>1337</v>
      </c>
      <c r="C526" s="173">
        <v>44970</v>
      </c>
      <c r="D526" s="175">
        <v>4580679199701</v>
      </c>
      <c r="E526" s="174" t="s">
        <v>717</v>
      </c>
      <c r="F526" s="251"/>
      <c r="G526" s="173">
        <v>6</v>
      </c>
      <c r="H526" s="172">
        <v>1500</v>
      </c>
    </row>
    <row r="527" spans="1:8" ht="20" customHeight="1">
      <c r="A527" s="173">
        <v>526</v>
      </c>
      <c r="B527" s="176" t="s">
        <v>1338</v>
      </c>
      <c r="C527" s="173">
        <v>44971</v>
      </c>
      <c r="D527" s="175">
        <v>4580679199718</v>
      </c>
      <c r="E527" s="174" t="s">
        <v>716</v>
      </c>
      <c r="F527" s="251"/>
      <c r="G527" s="173">
        <v>6</v>
      </c>
      <c r="H527" s="172">
        <v>2000</v>
      </c>
    </row>
    <row r="528" spans="1:8" ht="20" customHeight="1">
      <c r="A528" s="173">
        <v>527</v>
      </c>
      <c r="B528" s="176" t="s">
        <v>1339</v>
      </c>
      <c r="C528" s="173">
        <v>44972</v>
      </c>
      <c r="D528" s="175">
        <v>4580679199725</v>
      </c>
      <c r="E528" s="174" t="s">
        <v>716</v>
      </c>
      <c r="F528" s="251"/>
      <c r="G528" s="173">
        <v>6</v>
      </c>
      <c r="H528" s="172">
        <v>2000</v>
      </c>
    </row>
    <row r="529" spans="1:8" ht="20" customHeight="1">
      <c r="A529" s="173">
        <v>528</v>
      </c>
      <c r="B529" s="176" t="s">
        <v>1340</v>
      </c>
      <c r="C529" s="173">
        <v>44973</v>
      </c>
      <c r="D529" s="175">
        <v>4580679199732</v>
      </c>
      <c r="E529" s="174" t="s">
        <v>715</v>
      </c>
      <c r="F529" s="251"/>
      <c r="G529" s="173">
        <v>6</v>
      </c>
      <c r="H529" s="172">
        <v>2500</v>
      </c>
    </row>
    <row r="530" spans="1:8" ht="20" customHeight="1">
      <c r="A530" s="173">
        <v>529</v>
      </c>
      <c r="B530" s="176" t="s">
        <v>1341</v>
      </c>
      <c r="C530" s="173">
        <v>44974</v>
      </c>
      <c r="D530" s="175">
        <v>4580679199749</v>
      </c>
      <c r="E530" s="174" t="s">
        <v>715</v>
      </c>
      <c r="F530" s="251"/>
      <c r="G530" s="173">
        <v>6</v>
      </c>
      <c r="H530" s="172">
        <v>2500</v>
      </c>
    </row>
    <row r="531" spans="1:8" ht="20" customHeight="1">
      <c r="A531" s="173">
        <v>530</v>
      </c>
      <c r="B531" s="176" t="s">
        <v>1342</v>
      </c>
      <c r="C531" s="173">
        <v>44975</v>
      </c>
      <c r="D531" s="175">
        <v>4580679199756</v>
      </c>
      <c r="E531" s="174" t="s">
        <v>714</v>
      </c>
      <c r="F531" s="251"/>
      <c r="G531" s="173">
        <v>6</v>
      </c>
      <c r="H531" s="172">
        <v>3000</v>
      </c>
    </row>
    <row r="532" spans="1:8" ht="20" customHeight="1">
      <c r="A532" s="173">
        <v>531</v>
      </c>
      <c r="B532" s="176" t="s">
        <v>1343</v>
      </c>
      <c r="C532" s="173">
        <v>44976</v>
      </c>
      <c r="D532" s="175">
        <v>4580679199763</v>
      </c>
      <c r="E532" s="174" t="s">
        <v>714</v>
      </c>
      <c r="F532" s="251"/>
      <c r="G532" s="173">
        <v>6</v>
      </c>
      <c r="H532" s="172">
        <v>3000</v>
      </c>
    </row>
    <row r="533" spans="1:8" ht="20" customHeight="1">
      <c r="A533" s="173">
        <v>532</v>
      </c>
      <c r="B533" s="176" t="s">
        <v>1344</v>
      </c>
      <c r="C533" s="173">
        <v>44977</v>
      </c>
      <c r="D533" s="175">
        <v>4580679199770</v>
      </c>
      <c r="E533" s="174" t="s">
        <v>713</v>
      </c>
      <c r="F533" s="251"/>
      <c r="G533" s="173">
        <v>6</v>
      </c>
      <c r="H533" s="172">
        <v>5000</v>
      </c>
    </row>
    <row r="534" spans="1:8" ht="20" customHeight="1">
      <c r="A534" s="173">
        <v>533</v>
      </c>
      <c r="B534" s="176" t="s">
        <v>1345</v>
      </c>
      <c r="C534" s="173">
        <v>44978</v>
      </c>
      <c r="D534" s="175">
        <v>4580679199787</v>
      </c>
      <c r="E534" s="174" t="s">
        <v>713</v>
      </c>
      <c r="F534" s="251"/>
      <c r="G534" s="173">
        <v>6</v>
      </c>
      <c r="H534" s="172">
        <v>5000</v>
      </c>
    </row>
    <row r="535" spans="1:8" ht="20" customHeight="1">
      <c r="A535" s="173">
        <v>534</v>
      </c>
      <c r="B535" s="176" t="s">
        <v>1346</v>
      </c>
      <c r="C535" s="173">
        <v>44979</v>
      </c>
      <c r="D535" s="175">
        <v>4580679199794</v>
      </c>
      <c r="E535" s="174" t="s">
        <v>1438</v>
      </c>
      <c r="F535" s="251"/>
      <c r="G535" s="173">
        <v>6</v>
      </c>
      <c r="H535" s="172">
        <v>6500</v>
      </c>
    </row>
    <row r="536" spans="1:8" ht="20" customHeight="1">
      <c r="A536" s="173">
        <v>535</v>
      </c>
      <c r="B536" s="176" t="s">
        <v>1347</v>
      </c>
      <c r="C536" s="173">
        <v>44980</v>
      </c>
      <c r="D536" s="175">
        <v>4580679199800</v>
      </c>
      <c r="E536" s="174" t="s">
        <v>1438</v>
      </c>
      <c r="F536" s="251"/>
      <c r="G536" s="173">
        <v>6</v>
      </c>
      <c r="H536" s="172">
        <v>6500</v>
      </c>
    </row>
    <row r="537" spans="1:8" ht="20" customHeight="1">
      <c r="A537" s="173">
        <v>536</v>
      </c>
      <c r="B537" s="176" t="s">
        <v>1348</v>
      </c>
      <c r="C537" s="173">
        <v>44981</v>
      </c>
      <c r="D537" s="175">
        <v>4580679199817</v>
      </c>
      <c r="E537" s="174" t="s">
        <v>1439</v>
      </c>
      <c r="F537" s="251"/>
      <c r="G537" s="173">
        <v>6</v>
      </c>
      <c r="H537" s="172">
        <v>9000</v>
      </c>
    </row>
    <row r="538" spans="1:8" ht="20" customHeight="1">
      <c r="A538" s="173">
        <v>537</v>
      </c>
      <c r="B538" s="176" t="s">
        <v>1349</v>
      </c>
      <c r="C538" s="173">
        <v>44982</v>
      </c>
      <c r="D538" s="175">
        <v>4580679199824</v>
      </c>
      <c r="E538" s="174" t="s">
        <v>1439</v>
      </c>
      <c r="F538" s="251"/>
      <c r="G538" s="173">
        <v>6</v>
      </c>
      <c r="H538" s="172">
        <v>9000</v>
      </c>
    </row>
    <row r="539" spans="1:8" ht="20" customHeight="1">
      <c r="A539" s="173">
        <v>538</v>
      </c>
      <c r="B539" s="176" t="s">
        <v>1350</v>
      </c>
      <c r="C539" s="173">
        <v>44983</v>
      </c>
      <c r="D539" s="175">
        <v>4580679199831</v>
      </c>
      <c r="E539" s="174" t="s">
        <v>1440</v>
      </c>
      <c r="F539" s="251"/>
      <c r="G539" s="173">
        <v>6</v>
      </c>
      <c r="H539" s="172">
        <v>9000</v>
      </c>
    </row>
    <row r="540" spans="1:8" ht="20" customHeight="1">
      <c r="A540" s="173">
        <v>539</v>
      </c>
      <c r="B540" s="176" t="s">
        <v>1351</v>
      </c>
      <c r="C540" s="173">
        <v>44984</v>
      </c>
      <c r="D540" s="175">
        <v>4580679199848</v>
      </c>
      <c r="E540" s="174" t="s">
        <v>1440</v>
      </c>
      <c r="F540" s="251"/>
      <c r="G540" s="173">
        <v>6</v>
      </c>
      <c r="H540" s="172">
        <v>9000</v>
      </c>
    </row>
    <row r="541" spans="1:8" ht="20" customHeight="1">
      <c r="A541" s="173">
        <v>540</v>
      </c>
      <c r="B541" s="176" t="s">
        <v>1352</v>
      </c>
      <c r="C541" s="173">
        <v>44985</v>
      </c>
      <c r="D541" s="175">
        <v>4580679199855</v>
      </c>
      <c r="E541" s="174" t="s">
        <v>1441</v>
      </c>
      <c r="F541" s="251"/>
      <c r="G541" s="173">
        <v>6</v>
      </c>
      <c r="H541" s="172">
        <v>9000</v>
      </c>
    </row>
    <row r="542" spans="1:8" ht="20" customHeight="1">
      <c r="A542" s="173">
        <v>541</v>
      </c>
      <c r="B542" s="176" t="s">
        <v>1353</v>
      </c>
      <c r="C542" s="173">
        <v>44986</v>
      </c>
      <c r="D542" s="175">
        <v>4580679199862</v>
      </c>
      <c r="E542" s="174" t="s">
        <v>1441</v>
      </c>
      <c r="F542" s="251"/>
      <c r="G542" s="173">
        <v>6</v>
      </c>
      <c r="H542" s="172">
        <v>9000</v>
      </c>
    </row>
    <row r="543" spans="1:8" ht="20" customHeight="1">
      <c r="A543" s="173">
        <v>542</v>
      </c>
      <c r="B543" s="176" t="s">
        <v>1354</v>
      </c>
      <c r="C543" s="173">
        <v>44987</v>
      </c>
      <c r="D543" s="175">
        <v>4580679199879</v>
      </c>
      <c r="E543" s="174" t="s">
        <v>1442</v>
      </c>
      <c r="F543" s="251"/>
      <c r="G543" s="173">
        <v>24</v>
      </c>
      <c r="H543" s="172">
        <v>2000</v>
      </c>
    </row>
    <row r="544" spans="1:8" ht="20" customHeight="1">
      <c r="A544" s="173">
        <v>543</v>
      </c>
      <c r="B544" s="176" t="s">
        <v>1355</v>
      </c>
      <c r="C544" s="173">
        <v>44988</v>
      </c>
      <c r="D544" s="175">
        <v>4580679199886</v>
      </c>
      <c r="E544" s="174" t="s">
        <v>1442</v>
      </c>
      <c r="F544" s="251"/>
      <c r="G544" s="173">
        <v>24</v>
      </c>
      <c r="H544" s="172">
        <v>2000</v>
      </c>
    </row>
    <row r="545" spans="1:8" ht="20" customHeight="1">
      <c r="A545" s="173">
        <v>544</v>
      </c>
      <c r="B545" s="176" t="s">
        <v>1356</v>
      </c>
      <c r="C545" s="173">
        <v>44989</v>
      </c>
      <c r="D545" s="175">
        <v>4580679199893</v>
      </c>
      <c r="E545" s="174" t="s">
        <v>1443</v>
      </c>
      <c r="F545" s="251"/>
      <c r="G545" s="173">
        <v>18</v>
      </c>
      <c r="H545" s="172">
        <v>4500</v>
      </c>
    </row>
    <row r="546" spans="1:8" ht="20" customHeight="1">
      <c r="A546" s="173">
        <v>545</v>
      </c>
      <c r="B546" s="176" t="s">
        <v>1357</v>
      </c>
      <c r="C546" s="173">
        <v>44990</v>
      </c>
      <c r="D546" s="175">
        <v>4580679199909</v>
      </c>
      <c r="E546" s="174" t="s">
        <v>1443</v>
      </c>
      <c r="F546" s="251"/>
      <c r="G546" s="173">
        <v>18</v>
      </c>
      <c r="H546" s="172">
        <v>4500</v>
      </c>
    </row>
    <row r="547" spans="1:8" ht="20" customHeight="1">
      <c r="A547" s="173">
        <v>546</v>
      </c>
      <c r="B547" s="176" t="s">
        <v>1358</v>
      </c>
      <c r="C547" s="173">
        <v>44991</v>
      </c>
      <c r="D547" s="175">
        <v>4580679199916</v>
      </c>
      <c r="E547" s="174" t="s">
        <v>1444</v>
      </c>
      <c r="F547" s="251"/>
      <c r="G547" s="173">
        <v>45</v>
      </c>
      <c r="H547" s="172">
        <v>1200</v>
      </c>
    </row>
    <row r="548" spans="1:8" ht="20" customHeight="1">
      <c r="A548" s="173">
        <v>547</v>
      </c>
      <c r="B548" s="176" t="s">
        <v>1359</v>
      </c>
      <c r="C548" s="173">
        <v>44992</v>
      </c>
      <c r="D548" s="175">
        <v>4580679199923</v>
      </c>
      <c r="E548" s="174" t="s">
        <v>1444</v>
      </c>
      <c r="F548" s="251"/>
      <c r="G548" s="173">
        <v>45</v>
      </c>
      <c r="H548" s="172">
        <v>1200</v>
      </c>
    </row>
    <row r="549" spans="1:8" ht="20" customHeight="1">
      <c r="A549" s="173">
        <v>548</v>
      </c>
      <c r="B549" s="176" t="s">
        <v>1360</v>
      </c>
      <c r="C549" s="173">
        <v>44993</v>
      </c>
      <c r="D549" s="175">
        <v>4580679199930</v>
      </c>
      <c r="E549" s="174" t="s">
        <v>1445</v>
      </c>
      <c r="F549" s="251"/>
      <c r="G549" s="173">
        <v>21</v>
      </c>
      <c r="H549" s="172">
        <v>1500</v>
      </c>
    </row>
    <row r="550" spans="1:8" ht="20" customHeight="1">
      <c r="A550" s="173">
        <v>549</v>
      </c>
      <c r="B550" s="176" t="s">
        <v>1361</v>
      </c>
      <c r="C550" s="173">
        <v>44994</v>
      </c>
      <c r="D550" s="175">
        <v>4580679199947</v>
      </c>
      <c r="E550" s="174" t="s">
        <v>1445</v>
      </c>
      <c r="F550" s="251"/>
      <c r="G550" s="173">
        <v>21</v>
      </c>
      <c r="H550" s="172">
        <v>1500</v>
      </c>
    </row>
    <row r="551" spans="1:8" ht="20" customHeight="1">
      <c r="A551" s="173">
        <v>550</v>
      </c>
      <c r="B551" s="176" t="s">
        <v>1362</v>
      </c>
      <c r="C551" s="173">
        <v>44995</v>
      </c>
      <c r="D551" s="175">
        <v>4580679199954</v>
      </c>
      <c r="E551" s="174" t="s">
        <v>712</v>
      </c>
      <c r="F551" s="251"/>
      <c r="G551" s="173">
        <v>4</v>
      </c>
      <c r="H551" s="172">
        <v>24000</v>
      </c>
    </row>
    <row r="552" spans="1:8" ht="20" customHeight="1">
      <c r="A552" s="173">
        <v>551</v>
      </c>
      <c r="B552" s="176" t="s">
        <v>1363</v>
      </c>
      <c r="C552" s="173">
        <v>44996</v>
      </c>
      <c r="D552" s="175">
        <v>4580679199961</v>
      </c>
      <c r="E552" s="174" t="s">
        <v>712</v>
      </c>
      <c r="F552" s="251"/>
      <c r="G552" s="173">
        <v>4</v>
      </c>
      <c r="H552" s="172">
        <v>24000</v>
      </c>
    </row>
    <row r="553" spans="1:8" ht="20" customHeight="1">
      <c r="A553" s="173">
        <v>552</v>
      </c>
      <c r="B553" s="176" t="s">
        <v>1364</v>
      </c>
      <c r="C553" s="173">
        <v>44997</v>
      </c>
      <c r="D553" s="175">
        <v>4580679199978</v>
      </c>
      <c r="E553" s="174" t="s">
        <v>711</v>
      </c>
      <c r="F553" s="251"/>
      <c r="G553" s="173">
        <v>2</v>
      </c>
      <c r="H553" s="172">
        <v>32000</v>
      </c>
    </row>
    <row r="554" spans="1:8" ht="20" customHeight="1">
      <c r="A554" s="173">
        <v>553</v>
      </c>
      <c r="B554" s="176" t="s">
        <v>1365</v>
      </c>
      <c r="C554" s="173">
        <v>44998</v>
      </c>
      <c r="D554" s="175">
        <v>4580679199985</v>
      </c>
      <c r="E554" s="174" t="s">
        <v>711</v>
      </c>
      <c r="F554" s="251"/>
      <c r="G554" s="173">
        <v>2</v>
      </c>
      <c r="H554" s="172">
        <v>32000</v>
      </c>
    </row>
    <row r="555" spans="1:8" ht="20" customHeight="1">
      <c r="A555" s="173">
        <v>554</v>
      </c>
      <c r="B555" s="176" t="s">
        <v>1366</v>
      </c>
      <c r="C555" s="173">
        <v>44999</v>
      </c>
      <c r="D555" s="175">
        <v>4580679199992</v>
      </c>
      <c r="E555" s="174" t="s">
        <v>710</v>
      </c>
      <c r="F555" s="251"/>
      <c r="G555" s="173">
        <v>1</v>
      </c>
      <c r="H555" s="172">
        <v>6000</v>
      </c>
    </row>
  </sheetData>
  <autoFilter ref="A1:H1" xr:uid="{789CF3B3-1CD5-3B4F-9A85-58C61153A97A}">
    <sortState xmlns:xlrd2="http://schemas.microsoft.com/office/spreadsheetml/2017/richdata2" ref="A2:H555">
      <sortCondition ref="A1:A555"/>
    </sortState>
  </autoFilter>
  <phoneticPr fontId="31"/>
  <pageMargins left="0.7" right="0.7" top="0.75" bottom="0.75" header="0.3" footer="0.3"/>
  <pageSetup paperSize="9" scale="50" fitToHeight="8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BERGSお客様ｵｰﾀﾞｰｼｰﾄ【品番・JAN】 </vt:lpstr>
      <vt:lpstr>商品リスト</vt:lpstr>
      <vt:lpstr>'BERGSお客様ｵｰﾀﾞｰｼｰﾄ【品番・JAN】 '!Print_Area</vt:lpstr>
      <vt:lpstr>商品リスト!Print_Area</vt:lpstr>
      <vt:lpstr>'BERGSお客様ｵｰﾀﾞｰｼｰﾄ【品番・JAN】 '!Print_Titles</vt:lpstr>
      <vt:lpstr>商品リスト!Print_Titles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DoLABO－関口</dc:creator>
  <cp:lastModifiedBy>douser03</cp:lastModifiedBy>
  <cp:lastPrinted>2025-10-06T07:24:12Z</cp:lastPrinted>
  <dcterms:created xsi:type="dcterms:W3CDTF">2025-09-16T06:13:04Z</dcterms:created>
  <dcterms:modified xsi:type="dcterms:W3CDTF">2025-10-28T06:01:11Z</dcterms:modified>
</cp:coreProperties>
</file>