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/>
  <mc:AlternateContent xmlns:mc="http://schemas.openxmlformats.org/markup-compatibility/2006">
    <mc:Choice Requires="x15">
      <x15ac:absPath xmlns:x15ac="http://schemas.microsoft.com/office/spreadsheetml/2010/11/ac" url="/Users/ishikoaya/Dropbox/04-DoLABO/08ｰカタログ/26FW/26AWバーグスカタログ/一式保管用/online用受注書/"/>
    </mc:Choice>
  </mc:AlternateContent>
  <xr:revisionPtr revIDLastSave="0" documentId="8_{AACD7F4D-8B97-504D-B899-8CA2987BB17D}" xr6:coauthVersionLast="47" xr6:coauthVersionMax="47" xr10:uidLastSave="{00000000-0000-0000-0000-000000000000}"/>
  <bookViews>
    <workbookView xWindow="0" yWindow="660" windowWidth="34560" windowHeight="21680" xr2:uid="{F08B4910-1979-4AD2-98E9-BFBD7619A260}"/>
  </bookViews>
  <sheets>
    <sheet name="BP26年7月全商品台帳" sheetId="2" r:id="rId1"/>
    <sheet name="BP26年7月～全商品ｶﾀﾛｸﾞ受注書" sheetId="1" r:id="rId2"/>
  </sheets>
  <definedNames>
    <definedName name="_Fill">#REF!</definedName>
    <definedName name="_xlnm._FilterDatabase" localSheetId="0" hidden="1">BP26年7月全商品台帳!$A$5:$H$5</definedName>
    <definedName name="￥">#REF!</definedName>
    <definedName name="CFT">#REF!</definedName>
    <definedName name="DW">#REF!</definedName>
    <definedName name="GG掛率">#REF!</definedName>
    <definedName name="HC利益">#REF!</definedName>
    <definedName name="Hwam">#REF!</definedName>
    <definedName name="JPY">#REF!</definedName>
    <definedName name="lb">#REF!</definedName>
    <definedName name="_xlnm.Print_Area" localSheetId="1">'BP26年7月～全商品ｶﾀﾛｸﾞ受注書'!$A$1:$O$653</definedName>
    <definedName name="_xlnm.Print_Area" localSheetId="0">BP26年7月全商品台帳!$A$1:$J$473</definedName>
    <definedName name="_xlnm.Print_Titles" localSheetId="0">BP26年7月全商品台帳!$5:$5</definedName>
    <definedName name="qft">#REF!</definedName>
    <definedName name="かけHC">#REF!</definedName>
    <definedName name="かけとん">#REF!</definedName>
    <definedName name="かけはん">#REF!</definedName>
    <definedName name="かけ問屋">#REF!</definedName>
    <definedName name="へいきんNBBK">#REF!</definedName>
    <definedName name="レート">#REF!</definedName>
    <definedName name="掛率">#REF!</definedName>
    <definedName name="計算定価計数">#REF!</definedName>
    <definedName name="新定価掛率">#REF!</definedName>
    <definedName name="全体売り上げ">#REF!</definedName>
    <definedName name="送料">#REF!</definedName>
    <definedName name="送料2">#REF!</definedName>
    <definedName name="店舗掛率">#REF!</definedName>
    <definedName name="売上率">#REF!</definedName>
    <definedName name="平均106">#REF!</definedName>
    <definedName name="平均121">#REF!</definedName>
    <definedName name="平均124">#REF!</definedName>
    <definedName name="平均144">#REF!</definedName>
    <definedName name="平均146">#REF!</definedName>
    <definedName name="平均149">#REF!</definedName>
    <definedName name="平均315">#REF!</definedName>
    <definedName name="平均321">#REF!</definedName>
    <definedName name="平均332">#REF!</definedName>
    <definedName name="平均334">#REF!</definedName>
    <definedName name="平均3ピース">#REF!</definedName>
    <definedName name="平均D1">#REF!</definedName>
    <definedName name="平均D2">#REF!</definedName>
    <definedName name="平均D5">#REF!</definedName>
    <definedName name="平均D6">#REF!</definedName>
    <definedName name="平均DG7">#REF!</definedName>
    <definedName name="平均F3">#REF!</definedName>
    <definedName name="平均F8">#REF!</definedName>
    <definedName name="平均F9">#REF!</definedName>
    <definedName name="平均FH8">#REF!</definedName>
    <definedName name="平均HG">#REF!</definedName>
    <definedName name="平均IGB">#REF!</definedName>
    <definedName name="平均iGR">#REF!</definedName>
    <definedName name="平均REV">#REF!</definedName>
    <definedName name="平均SB">#REF!</definedName>
    <definedName name="平均SP600">#REF!</definedName>
    <definedName name="平均SS">#REF!</definedName>
    <definedName name="平均V2">#REF!</definedName>
    <definedName name="平均VR7">#REF!</definedName>
    <definedName name="平均チェル">#REF!</definedName>
    <definedName name="平均マッチ着火">#REF!</definedName>
    <definedName name="平均炭">#REF!</definedName>
    <definedName name="平均売価21">#REF!</definedName>
    <definedName name="平均売価27">#REF!</definedName>
    <definedName name="平均売価27TB">#REF!</definedName>
    <definedName name="平均売価54M">#REF!</definedName>
    <definedName name="平均売価8">#REF!</definedName>
    <definedName name="平均売価C762F">#REF!</definedName>
    <definedName name="平均売価H1LE">#REF!</definedName>
    <definedName name="平均売価M7329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B648" i="1" l="1"/>
  <c r="R648" i="1"/>
  <c r="AC642" i="1"/>
  <c r="AB642" i="1"/>
  <c r="S642" i="1"/>
  <c r="R642" i="1"/>
  <c r="AC640" i="1"/>
  <c r="AB640" i="1"/>
  <c r="S640" i="1"/>
  <c r="R640" i="1"/>
  <c r="AC633" i="1"/>
  <c r="AB633" i="1"/>
  <c r="S633" i="1"/>
  <c r="R633" i="1"/>
  <c r="AC630" i="1"/>
  <c r="AB630" i="1"/>
  <c r="S630" i="1"/>
  <c r="R630" i="1"/>
  <c r="AC627" i="1"/>
  <c r="AB627" i="1"/>
  <c r="S627" i="1"/>
  <c r="R627" i="1"/>
  <c r="AC625" i="1"/>
  <c r="AB625" i="1"/>
  <c r="S625" i="1"/>
  <c r="R625" i="1"/>
  <c r="AD618" i="1"/>
  <c r="AC618" i="1"/>
  <c r="AB618" i="1"/>
  <c r="T618" i="1"/>
  <c r="S618" i="1"/>
  <c r="R618" i="1"/>
  <c r="AD614" i="1"/>
  <c r="AC614" i="1"/>
  <c r="AB614" i="1"/>
  <c r="T614" i="1"/>
  <c r="S614" i="1"/>
  <c r="R614" i="1"/>
  <c r="AD610" i="1"/>
  <c r="AC610" i="1"/>
  <c r="AB610" i="1"/>
  <c r="T610" i="1"/>
  <c r="S610" i="1"/>
  <c r="R610" i="1"/>
  <c r="AC605" i="1"/>
  <c r="AB605" i="1"/>
  <c r="S605" i="1"/>
  <c r="R605" i="1"/>
  <c r="AC603" i="1"/>
  <c r="AB603" i="1"/>
  <c r="S603" i="1"/>
  <c r="R603" i="1"/>
  <c r="AC601" i="1"/>
  <c r="AB601" i="1"/>
  <c r="S601" i="1"/>
  <c r="R601" i="1"/>
  <c r="AC599" i="1"/>
  <c r="AB599" i="1"/>
  <c r="S599" i="1"/>
  <c r="R599" i="1"/>
  <c r="AC597" i="1"/>
  <c r="AB597" i="1"/>
  <c r="S597" i="1"/>
  <c r="R597" i="1"/>
  <c r="AC595" i="1"/>
  <c r="AB595" i="1"/>
  <c r="S595" i="1"/>
  <c r="R595" i="1"/>
  <c r="AC590" i="1"/>
  <c r="AB590" i="1"/>
  <c r="S590" i="1"/>
  <c r="R590" i="1"/>
  <c r="AC584" i="1"/>
  <c r="AB584" i="1"/>
  <c r="S584" i="1"/>
  <c r="R584" i="1"/>
  <c r="AD577" i="1"/>
  <c r="AC577" i="1"/>
  <c r="AB577" i="1"/>
  <c r="T577" i="1"/>
  <c r="S577" i="1"/>
  <c r="R577" i="1"/>
  <c r="AD574" i="1"/>
  <c r="AC574" i="1"/>
  <c r="AB574" i="1"/>
  <c r="T574" i="1"/>
  <c r="S574" i="1"/>
  <c r="R574" i="1"/>
  <c r="AD571" i="1"/>
  <c r="AC571" i="1"/>
  <c r="AB571" i="1"/>
  <c r="T571" i="1"/>
  <c r="S571" i="1"/>
  <c r="R571" i="1"/>
  <c r="AC564" i="1"/>
  <c r="AB564" i="1"/>
  <c r="T564" i="1"/>
  <c r="S564" i="1"/>
  <c r="R564" i="1"/>
  <c r="AC560" i="1"/>
  <c r="AB560" i="1"/>
  <c r="T560" i="1"/>
  <c r="S560" i="1"/>
  <c r="R560" i="1"/>
  <c r="AC556" i="1"/>
  <c r="AB556" i="1"/>
  <c r="T556" i="1"/>
  <c r="S556" i="1"/>
  <c r="R556" i="1"/>
  <c r="AB552" i="1"/>
  <c r="AA552" i="1"/>
  <c r="R552" i="1"/>
  <c r="AB551" i="1"/>
  <c r="AA551" i="1"/>
  <c r="R551" i="1"/>
  <c r="AB550" i="1"/>
  <c r="AA550" i="1"/>
  <c r="R550" i="1"/>
  <c r="AC544" i="1"/>
  <c r="AB544" i="1"/>
  <c r="AA544" i="1"/>
  <c r="S544" i="1"/>
  <c r="R544" i="1"/>
  <c r="AC542" i="1"/>
  <c r="AB542" i="1"/>
  <c r="AA542" i="1"/>
  <c r="S542" i="1"/>
  <c r="R542" i="1"/>
  <c r="AC540" i="1"/>
  <c r="AB540" i="1"/>
  <c r="AA540" i="1"/>
  <c r="S540" i="1"/>
  <c r="R540" i="1"/>
  <c r="AC538" i="1"/>
  <c r="AB538" i="1"/>
  <c r="AA538" i="1"/>
  <c r="S538" i="1"/>
  <c r="R538" i="1"/>
  <c r="AC533" i="1"/>
  <c r="AB533" i="1"/>
  <c r="AA533" i="1"/>
  <c r="S533" i="1"/>
  <c r="R533" i="1"/>
  <c r="AC531" i="1"/>
  <c r="AB531" i="1"/>
  <c r="AA531" i="1"/>
  <c r="S531" i="1"/>
  <c r="R531" i="1"/>
  <c r="AC529" i="1"/>
  <c r="AB529" i="1"/>
  <c r="AA529" i="1"/>
  <c r="S529" i="1"/>
  <c r="R529" i="1"/>
  <c r="AA525" i="1"/>
  <c r="AC523" i="1"/>
  <c r="AB523" i="1"/>
  <c r="S523" i="1"/>
  <c r="R523" i="1"/>
  <c r="AC520" i="1"/>
  <c r="AB520" i="1"/>
  <c r="AA520" i="1"/>
  <c r="S520" i="1"/>
  <c r="R520" i="1"/>
  <c r="AC518" i="1"/>
  <c r="AB518" i="1"/>
  <c r="AA518" i="1"/>
  <c r="S518" i="1"/>
  <c r="R518" i="1"/>
  <c r="AC512" i="1"/>
  <c r="AB512" i="1"/>
  <c r="AA512" i="1"/>
  <c r="S512" i="1"/>
  <c r="R512" i="1"/>
  <c r="AC509" i="1"/>
  <c r="AB509" i="1"/>
  <c r="AA509" i="1"/>
  <c r="S509" i="1"/>
  <c r="R509" i="1"/>
  <c r="AC507" i="1"/>
  <c r="AB507" i="1"/>
  <c r="AA507" i="1"/>
  <c r="S507" i="1"/>
  <c r="R507" i="1"/>
  <c r="AC501" i="1"/>
  <c r="AB501" i="1"/>
  <c r="S501" i="1"/>
  <c r="R501" i="1"/>
  <c r="AC498" i="1"/>
  <c r="AB498" i="1"/>
  <c r="S498" i="1"/>
  <c r="R498" i="1"/>
  <c r="AC495" i="1"/>
  <c r="AB495" i="1"/>
  <c r="S495" i="1"/>
  <c r="R495" i="1"/>
  <c r="AC488" i="1"/>
  <c r="AB488" i="1"/>
  <c r="S488" i="1"/>
  <c r="R488" i="1"/>
  <c r="AC486" i="1"/>
  <c r="AB486" i="1"/>
  <c r="S486" i="1"/>
  <c r="R486" i="1"/>
  <c r="AC484" i="1"/>
  <c r="AB484" i="1"/>
  <c r="S484" i="1"/>
  <c r="R484" i="1"/>
  <c r="AC482" i="1"/>
  <c r="AB482" i="1"/>
  <c r="S482" i="1"/>
  <c r="R482" i="1"/>
  <c r="AC477" i="1"/>
  <c r="AB477" i="1"/>
  <c r="AA477" i="1"/>
  <c r="S477" i="1"/>
  <c r="R477" i="1"/>
  <c r="AC475" i="1"/>
  <c r="AB475" i="1"/>
  <c r="AA475" i="1"/>
  <c r="S475" i="1"/>
  <c r="R475" i="1"/>
  <c r="AC473" i="1"/>
  <c r="AB473" i="1"/>
  <c r="AA473" i="1"/>
  <c r="S473" i="1"/>
  <c r="R473" i="1"/>
  <c r="AC471" i="1"/>
  <c r="AB471" i="1"/>
  <c r="AA471" i="1"/>
  <c r="S471" i="1"/>
  <c r="R471" i="1"/>
  <c r="AC466" i="1"/>
  <c r="AB466" i="1"/>
  <c r="AA466" i="1"/>
  <c r="S466" i="1"/>
  <c r="R466" i="1"/>
  <c r="AC464" i="1"/>
  <c r="AB464" i="1"/>
  <c r="AA464" i="1"/>
  <c r="S464" i="1"/>
  <c r="R464" i="1"/>
  <c r="AC462" i="1"/>
  <c r="AB462" i="1"/>
  <c r="AA462" i="1"/>
  <c r="S462" i="1"/>
  <c r="R462" i="1"/>
  <c r="AC457" i="1"/>
  <c r="AB457" i="1"/>
  <c r="AA457" i="1"/>
  <c r="S457" i="1"/>
  <c r="R457" i="1"/>
  <c r="AC455" i="1"/>
  <c r="AB455" i="1"/>
  <c r="AA455" i="1"/>
  <c r="S455" i="1"/>
  <c r="R455" i="1"/>
  <c r="AC453" i="1"/>
  <c r="AB453" i="1"/>
  <c r="AA453" i="1"/>
  <c r="S453" i="1"/>
  <c r="R453" i="1"/>
  <c r="AC449" i="1"/>
  <c r="AB449" i="1"/>
  <c r="AA449" i="1"/>
  <c r="S449" i="1"/>
  <c r="R449" i="1"/>
  <c r="AC448" i="1"/>
  <c r="AB448" i="1"/>
  <c r="S448" i="1"/>
  <c r="R448" i="1"/>
  <c r="AC446" i="1"/>
  <c r="AB446" i="1"/>
  <c r="AA446" i="1"/>
  <c r="S446" i="1"/>
  <c r="R446" i="1"/>
  <c r="AC445" i="1"/>
  <c r="AB445" i="1"/>
  <c r="S445" i="1"/>
  <c r="R445" i="1"/>
  <c r="AB440" i="1"/>
  <c r="R440" i="1"/>
  <c r="AB439" i="1"/>
  <c r="R439" i="1"/>
  <c r="AB438" i="1"/>
  <c r="R438" i="1"/>
  <c r="AC434" i="1"/>
  <c r="AB434" i="1"/>
  <c r="S434" i="1"/>
  <c r="R434" i="1"/>
  <c r="AC432" i="1"/>
  <c r="AB432" i="1"/>
  <c r="S432" i="1"/>
  <c r="R432" i="1"/>
  <c r="AC430" i="1"/>
  <c r="AB430" i="1"/>
  <c r="S430" i="1"/>
  <c r="R430" i="1"/>
  <c r="AB425" i="1"/>
  <c r="R425" i="1"/>
  <c r="AC423" i="1"/>
  <c r="AB423" i="1"/>
  <c r="S423" i="1"/>
  <c r="R423" i="1"/>
  <c r="AC418" i="1"/>
  <c r="AB418" i="1"/>
  <c r="S418" i="1"/>
  <c r="R418" i="1"/>
  <c r="AC414" i="1"/>
  <c r="AB414" i="1"/>
  <c r="S414" i="1"/>
  <c r="R414" i="1"/>
  <c r="AC412" i="1"/>
  <c r="AB412" i="1"/>
  <c r="S412" i="1"/>
  <c r="R412" i="1"/>
  <c r="AC407" i="1"/>
  <c r="AB407" i="1"/>
  <c r="S407" i="1"/>
  <c r="R407" i="1"/>
  <c r="AC405" i="1"/>
  <c r="AB405" i="1"/>
  <c r="S405" i="1"/>
  <c r="R405" i="1"/>
  <c r="AC403" i="1"/>
  <c r="AB403" i="1"/>
  <c r="S403" i="1"/>
  <c r="R403" i="1"/>
  <c r="AC397" i="1"/>
  <c r="AB397" i="1"/>
  <c r="S397" i="1"/>
  <c r="R397" i="1"/>
  <c r="AC395" i="1"/>
  <c r="AB395" i="1"/>
  <c r="S395" i="1"/>
  <c r="R395" i="1"/>
  <c r="AC393" i="1"/>
  <c r="AB393" i="1"/>
  <c r="S393" i="1"/>
  <c r="R393" i="1"/>
  <c r="AC391" i="1"/>
  <c r="AB391" i="1"/>
  <c r="S391" i="1"/>
  <c r="R391" i="1"/>
  <c r="AC389" i="1"/>
  <c r="AB389" i="1"/>
  <c r="S389" i="1"/>
  <c r="R389" i="1"/>
  <c r="AC383" i="1"/>
  <c r="AB383" i="1"/>
  <c r="S383" i="1"/>
  <c r="R383" i="1"/>
  <c r="AC381" i="1"/>
  <c r="AB381" i="1"/>
  <c r="S381" i="1"/>
  <c r="R381" i="1"/>
  <c r="AC379" i="1"/>
  <c r="AB379" i="1"/>
  <c r="S379" i="1"/>
  <c r="R379" i="1"/>
  <c r="AC377" i="1"/>
  <c r="AB377" i="1"/>
  <c r="S377" i="1"/>
  <c r="R377" i="1"/>
  <c r="AC374" i="1"/>
  <c r="AB374" i="1"/>
  <c r="S374" i="1"/>
  <c r="R374" i="1"/>
  <c r="AC372" i="1"/>
  <c r="AB372" i="1"/>
  <c r="S372" i="1"/>
  <c r="R372" i="1"/>
  <c r="AC370" i="1"/>
  <c r="AB370" i="1"/>
  <c r="S370" i="1"/>
  <c r="R370" i="1"/>
  <c r="BD368" i="1"/>
  <c r="BC368" i="1"/>
  <c r="AC368" i="1"/>
  <c r="AB368" i="1"/>
  <c r="S368" i="1"/>
  <c r="R368" i="1"/>
  <c r="BD366" i="1"/>
  <c r="BC366" i="1"/>
  <c r="AC366" i="1"/>
  <c r="AB366" i="1"/>
  <c r="S366" i="1"/>
  <c r="R366" i="1"/>
  <c r="BD364" i="1"/>
  <c r="BC364" i="1"/>
  <c r="AC364" i="1"/>
  <c r="AB364" i="1"/>
  <c r="S364" i="1"/>
  <c r="R364" i="1"/>
  <c r="BD362" i="1"/>
  <c r="BC362" i="1"/>
  <c r="AC362" i="1"/>
  <c r="AB362" i="1"/>
  <c r="S362" i="1"/>
  <c r="R362" i="1"/>
  <c r="BD361" i="1"/>
  <c r="BC361" i="1"/>
  <c r="BB356" i="1" a="1"/>
  <c r="BB356" i="1" s="1"/>
  <c r="AD356" i="1"/>
  <c r="AC356" i="1"/>
  <c r="AB356" i="1"/>
  <c r="T356" i="1"/>
  <c r="S356" i="1"/>
  <c r="R356" i="1"/>
  <c r="BB353" i="1" a="1"/>
  <c r="BB353" i="1" s="1"/>
  <c r="AD353" i="1"/>
  <c r="AC353" i="1"/>
  <c r="AB353" i="1"/>
  <c r="T353" i="1"/>
  <c r="S353" i="1"/>
  <c r="R353" i="1"/>
  <c r="BB350" i="1" a="1"/>
  <c r="BB350" i="1" s="1"/>
  <c r="AD350" i="1"/>
  <c r="AC350" i="1"/>
  <c r="AB350" i="1"/>
  <c r="T350" i="1"/>
  <c r="S350" i="1"/>
  <c r="R350" i="1"/>
  <c r="BB347" i="1" a="1"/>
  <c r="BB347" i="1" s="1"/>
  <c r="AD347" i="1"/>
  <c r="AC347" i="1"/>
  <c r="AB347" i="1"/>
  <c r="T347" i="1"/>
  <c r="S347" i="1"/>
  <c r="R347" i="1"/>
  <c r="BB344" i="1" a="1"/>
  <c r="BB344" i="1" s="1"/>
  <c r="AD344" i="1"/>
  <c r="AC344" i="1"/>
  <c r="AB344" i="1"/>
  <c r="T344" i="1"/>
  <c r="S344" i="1"/>
  <c r="R344" i="1"/>
  <c r="BC339" i="1"/>
  <c r="BB339" i="1"/>
  <c r="AD339" i="1"/>
  <c r="AC339" i="1"/>
  <c r="AB339" i="1"/>
  <c r="T339" i="1"/>
  <c r="S339" i="1"/>
  <c r="R339" i="1"/>
  <c r="BC336" i="1"/>
  <c r="BB336" i="1"/>
  <c r="AD336" i="1"/>
  <c r="AC336" i="1"/>
  <c r="AB336" i="1"/>
  <c r="T336" i="1"/>
  <c r="S336" i="1"/>
  <c r="R336" i="1"/>
  <c r="BC333" i="1"/>
  <c r="BB333" i="1"/>
  <c r="AD333" i="1"/>
  <c r="AC333" i="1"/>
  <c r="AB333" i="1"/>
  <c r="T333" i="1"/>
  <c r="S333" i="1"/>
  <c r="R333" i="1"/>
  <c r="BC330" i="1"/>
  <c r="BB330" i="1"/>
  <c r="AD330" i="1"/>
  <c r="AC330" i="1"/>
  <c r="AB330" i="1"/>
  <c r="T330" i="1"/>
  <c r="S330" i="1"/>
  <c r="R330" i="1"/>
  <c r="BC327" i="1"/>
  <c r="BB327" i="1"/>
  <c r="AD327" i="1"/>
  <c r="AC327" i="1"/>
  <c r="AB327" i="1"/>
  <c r="T327" i="1"/>
  <c r="S327" i="1"/>
  <c r="R327" i="1"/>
  <c r="AC321" i="1"/>
  <c r="AB321" i="1"/>
  <c r="S321" i="1"/>
  <c r="R321" i="1"/>
  <c r="AC318" i="1"/>
  <c r="AB318" i="1"/>
  <c r="S318" i="1"/>
  <c r="R318" i="1"/>
  <c r="AC316" i="1"/>
  <c r="AB316" i="1"/>
  <c r="S316" i="1"/>
  <c r="R316" i="1"/>
  <c r="AC314" i="1"/>
  <c r="AB314" i="1"/>
  <c r="S314" i="1"/>
  <c r="R314" i="1"/>
  <c r="AC309" i="1"/>
  <c r="AB309" i="1"/>
  <c r="S309" i="1"/>
  <c r="R309" i="1"/>
  <c r="AC307" i="1"/>
  <c r="AB307" i="1"/>
  <c r="S307" i="1"/>
  <c r="R307" i="1"/>
  <c r="AC305" i="1"/>
  <c r="AB305" i="1"/>
  <c r="S305" i="1"/>
  <c r="R305" i="1"/>
  <c r="AC303" i="1"/>
  <c r="AB303" i="1"/>
  <c r="S303" i="1"/>
  <c r="R303" i="1"/>
  <c r="AC301" i="1"/>
  <c r="AB301" i="1"/>
  <c r="S301" i="1"/>
  <c r="R301" i="1"/>
  <c r="AC299" i="1"/>
  <c r="AB299" i="1"/>
  <c r="S299" i="1"/>
  <c r="R299" i="1"/>
  <c r="AC294" i="1"/>
  <c r="AB294" i="1"/>
  <c r="S294" i="1"/>
  <c r="R294" i="1"/>
  <c r="AC292" i="1"/>
  <c r="AB292" i="1"/>
  <c r="S292" i="1"/>
  <c r="R292" i="1"/>
  <c r="AC290" i="1"/>
  <c r="AB290" i="1"/>
  <c r="S290" i="1"/>
  <c r="R290" i="1"/>
  <c r="AC288" i="1"/>
  <c r="AB288" i="1"/>
  <c r="S288" i="1"/>
  <c r="R288" i="1"/>
  <c r="AC284" i="1"/>
  <c r="AB284" i="1"/>
  <c r="S284" i="1"/>
  <c r="R284" i="1"/>
  <c r="AC282" i="1"/>
  <c r="AB282" i="1"/>
  <c r="S282" i="1"/>
  <c r="R282" i="1"/>
  <c r="AC280" i="1"/>
  <c r="AB280" i="1"/>
  <c r="S280" i="1"/>
  <c r="R280" i="1"/>
  <c r="AC278" i="1"/>
  <c r="AB278" i="1"/>
  <c r="S278" i="1"/>
  <c r="R278" i="1"/>
  <c r="AC273" i="1"/>
  <c r="AB273" i="1"/>
  <c r="S273" i="1"/>
  <c r="R273" i="1"/>
  <c r="AC270" i="1"/>
  <c r="AB270" i="1"/>
  <c r="S270" i="1"/>
  <c r="R270" i="1"/>
  <c r="AC267" i="1"/>
  <c r="AB267" i="1"/>
  <c r="S267" i="1"/>
  <c r="R267" i="1"/>
  <c r="AC265" i="1"/>
  <c r="AB265" i="1"/>
  <c r="S265" i="1"/>
  <c r="R265" i="1"/>
  <c r="AC263" i="1"/>
  <c r="AB263" i="1"/>
  <c r="S263" i="1"/>
  <c r="R263" i="1"/>
  <c r="AC261" i="1"/>
  <c r="AB261" i="1"/>
  <c r="S261" i="1"/>
  <c r="R261" i="1"/>
  <c r="AC259" i="1"/>
  <c r="AB259" i="1"/>
  <c r="S259" i="1"/>
  <c r="R259" i="1"/>
  <c r="AC257" i="1"/>
  <c r="AB257" i="1"/>
  <c r="S257" i="1"/>
  <c r="R257" i="1"/>
  <c r="AC255" i="1"/>
  <c r="AB255" i="1"/>
  <c r="S255" i="1"/>
  <c r="R255" i="1"/>
  <c r="AC253" i="1"/>
  <c r="AB253" i="1"/>
  <c r="S253" i="1"/>
  <c r="R253" i="1"/>
  <c r="AC251" i="1"/>
  <c r="AB251" i="1"/>
  <c r="S251" i="1"/>
  <c r="R251" i="1"/>
  <c r="AC246" i="1"/>
  <c r="AB246" i="1"/>
  <c r="S246" i="1"/>
  <c r="R246" i="1"/>
  <c r="AC244" i="1"/>
  <c r="AB244" i="1"/>
  <c r="S244" i="1"/>
  <c r="R244" i="1"/>
  <c r="AC242" i="1"/>
  <c r="AB242" i="1"/>
  <c r="S242" i="1"/>
  <c r="R242" i="1"/>
  <c r="AC240" i="1"/>
  <c r="AB240" i="1"/>
  <c r="S240" i="1"/>
  <c r="R240" i="1"/>
  <c r="AC238" i="1"/>
  <c r="AB238" i="1"/>
  <c r="S238" i="1"/>
  <c r="R238" i="1"/>
  <c r="AC236" i="1"/>
  <c r="AB236" i="1"/>
  <c r="S236" i="1"/>
  <c r="R236" i="1"/>
  <c r="AC231" i="1"/>
  <c r="AB231" i="1"/>
  <c r="S231" i="1"/>
  <c r="R231" i="1"/>
  <c r="AC229" i="1"/>
  <c r="AB229" i="1"/>
  <c r="S229" i="1"/>
  <c r="R229" i="1"/>
  <c r="AC227" i="1"/>
  <c r="AB227" i="1"/>
  <c r="S227" i="1"/>
  <c r="R227" i="1"/>
  <c r="AC225" i="1"/>
  <c r="AB225" i="1"/>
  <c r="S225" i="1"/>
  <c r="R225" i="1"/>
  <c r="AC223" i="1"/>
  <c r="AB223" i="1"/>
  <c r="S223" i="1"/>
  <c r="R223" i="1"/>
  <c r="AC221" i="1"/>
  <c r="AB221" i="1"/>
  <c r="S221" i="1"/>
  <c r="R221" i="1"/>
  <c r="AC216" i="1"/>
  <c r="AB216" i="1"/>
  <c r="S216" i="1"/>
  <c r="R216" i="1"/>
  <c r="AC214" i="1"/>
  <c r="AB214" i="1"/>
  <c r="S214" i="1"/>
  <c r="R214" i="1"/>
  <c r="AC212" i="1"/>
  <c r="AB212" i="1"/>
  <c r="S212" i="1"/>
  <c r="R212" i="1"/>
  <c r="AC210" i="1"/>
  <c r="AB210" i="1"/>
  <c r="S210" i="1"/>
  <c r="R210" i="1"/>
  <c r="AC208" i="1"/>
  <c r="AB208" i="1"/>
  <c r="S208" i="1"/>
  <c r="R208" i="1"/>
  <c r="AC206" i="1"/>
  <c r="AB206" i="1"/>
  <c r="S206" i="1"/>
  <c r="R206" i="1"/>
  <c r="AC200" i="1"/>
  <c r="AB200" i="1"/>
  <c r="S200" i="1"/>
  <c r="R200" i="1"/>
  <c r="AC198" i="1"/>
  <c r="AB198" i="1"/>
  <c r="S198" i="1"/>
  <c r="R198" i="1"/>
  <c r="AC196" i="1"/>
  <c r="AB196" i="1"/>
  <c r="S196" i="1"/>
  <c r="R196" i="1"/>
  <c r="AC194" i="1"/>
  <c r="AB194" i="1"/>
  <c r="S194" i="1"/>
  <c r="R194" i="1"/>
  <c r="AC188" i="1"/>
  <c r="AB188" i="1"/>
  <c r="S188" i="1"/>
  <c r="R188" i="1"/>
  <c r="AC186" i="1"/>
  <c r="AB186" i="1"/>
  <c r="S186" i="1"/>
  <c r="R186" i="1"/>
  <c r="AC184" i="1"/>
  <c r="AB184" i="1"/>
  <c r="S184" i="1"/>
  <c r="R184" i="1"/>
  <c r="AC182" i="1"/>
  <c r="AB182" i="1"/>
  <c r="S182" i="1"/>
  <c r="R182" i="1"/>
  <c r="AC180" i="1"/>
  <c r="AB180" i="1"/>
  <c r="S180" i="1"/>
  <c r="R180" i="1"/>
  <c r="AC178" i="1"/>
  <c r="AB178" i="1"/>
  <c r="S178" i="1"/>
  <c r="R178" i="1"/>
  <c r="BC173" i="1"/>
  <c r="BD173" i="1" s="1"/>
  <c r="BB173" i="1"/>
  <c r="M173" i="1" s="1"/>
  <c r="AC173" i="1"/>
  <c r="AB173" i="1"/>
  <c r="S173" i="1"/>
  <c r="R173" i="1"/>
  <c r="BC171" i="1"/>
  <c r="BE171" i="1" s="1"/>
  <c r="BB171" i="1"/>
  <c r="M171" i="1" s="1"/>
  <c r="AC171" i="1"/>
  <c r="AB171" i="1"/>
  <c r="S171" i="1"/>
  <c r="R171" i="1"/>
  <c r="BC169" i="1"/>
  <c r="BE169" i="1" s="1"/>
  <c r="BB169" i="1"/>
  <c r="M169" i="1" s="1"/>
  <c r="AC169" i="1"/>
  <c r="AB169" i="1"/>
  <c r="S169" i="1"/>
  <c r="R169" i="1"/>
  <c r="BD162" i="1"/>
  <c r="BC162" i="1"/>
  <c r="AH162" i="1"/>
  <c r="AG162" i="1"/>
  <c r="AF162" i="1"/>
  <c r="AE162" i="1"/>
  <c r="AD162" i="1"/>
  <c r="AC162" i="1"/>
  <c r="AB162" i="1"/>
  <c r="X162" i="1"/>
  <c r="W162" i="1"/>
  <c r="V162" i="1"/>
  <c r="U162" i="1"/>
  <c r="T162" i="1"/>
  <c r="S162" i="1"/>
  <c r="R162" i="1"/>
  <c r="BD158" i="1"/>
  <c r="BC158" i="1"/>
  <c r="AH158" i="1"/>
  <c r="AG158" i="1"/>
  <c r="AF158" i="1"/>
  <c r="AE158" i="1"/>
  <c r="AD158" i="1"/>
  <c r="AC158" i="1"/>
  <c r="AB158" i="1"/>
  <c r="X158" i="1"/>
  <c r="W158" i="1"/>
  <c r="V158" i="1"/>
  <c r="U158" i="1"/>
  <c r="T158" i="1"/>
  <c r="S158" i="1"/>
  <c r="R158" i="1"/>
  <c r="BD154" i="1"/>
  <c r="BC154" i="1"/>
  <c r="AH154" i="1"/>
  <c r="AG154" i="1"/>
  <c r="AF154" i="1"/>
  <c r="AE154" i="1"/>
  <c r="AD154" i="1"/>
  <c r="AC154" i="1"/>
  <c r="AB154" i="1"/>
  <c r="X154" i="1"/>
  <c r="W154" i="1"/>
  <c r="V154" i="1"/>
  <c r="U154" i="1"/>
  <c r="T154" i="1"/>
  <c r="S154" i="1"/>
  <c r="R154" i="1"/>
  <c r="BD150" i="1"/>
  <c r="BC150" i="1"/>
  <c r="AH150" i="1"/>
  <c r="AG150" i="1"/>
  <c r="AF150" i="1"/>
  <c r="AE150" i="1"/>
  <c r="AD150" i="1"/>
  <c r="AC150" i="1"/>
  <c r="AB150" i="1"/>
  <c r="X150" i="1"/>
  <c r="W150" i="1"/>
  <c r="V150" i="1"/>
  <c r="U150" i="1"/>
  <c r="T150" i="1"/>
  <c r="S150" i="1"/>
  <c r="R150" i="1"/>
  <c r="BD146" i="1"/>
  <c r="BC146" i="1"/>
  <c r="AH146" i="1"/>
  <c r="AG146" i="1"/>
  <c r="AF146" i="1"/>
  <c r="AE146" i="1"/>
  <c r="AD146" i="1"/>
  <c r="AC146" i="1"/>
  <c r="AB146" i="1"/>
  <c r="X146" i="1"/>
  <c r="W146" i="1"/>
  <c r="V146" i="1"/>
  <c r="U146" i="1"/>
  <c r="T146" i="1"/>
  <c r="S146" i="1"/>
  <c r="R146" i="1"/>
  <c r="BD142" i="1"/>
  <c r="BC142" i="1"/>
  <c r="AH142" i="1"/>
  <c r="AG142" i="1"/>
  <c r="AF142" i="1"/>
  <c r="AE142" i="1"/>
  <c r="AD142" i="1"/>
  <c r="AC142" i="1"/>
  <c r="AB142" i="1"/>
  <c r="X142" i="1"/>
  <c r="W142" i="1"/>
  <c r="V142" i="1"/>
  <c r="U142" i="1"/>
  <c r="T142" i="1"/>
  <c r="S142" i="1"/>
  <c r="R142" i="1"/>
  <c r="BD138" i="1"/>
  <c r="BC138" i="1"/>
  <c r="AH138" i="1"/>
  <c r="AG138" i="1"/>
  <c r="AF138" i="1"/>
  <c r="AE138" i="1"/>
  <c r="AD138" i="1"/>
  <c r="AC138" i="1"/>
  <c r="AB138" i="1"/>
  <c r="X138" i="1"/>
  <c r="W138" i="1"/>
  <c r="V138" i="1"/>
  <c r="U138" i="1"/>
  <c r="T138" i="1"/>
  <c r="S138" i="1"/>
  <c r="R138" i="1"/>
  <c r="BD134" i="1"/>
  <c r="BC134" i="1"/>
  <c r="AH134" i="1"/>
  <c r="AG134" i="1"/>
  <c r="AF134" i="1"/>
  <c r="AE134" i="1"/>
  <c r="AD134" i="1"/>
  <c r="AC134" i="1"/>
  <c r="AB134" i="1"/>
  <c r="X134" i="1"/>
  <c r="W134" i="1"/>
  <c r="V134" i="1"/>
  <c r="U134" i="1"/>
  <c r="T134" i="1"/>
  <c r="S134" i="1"/>
  <c r="R134" i="1"/>
  <c r="BB130" i="1" a="1"/>
  <c r="BB130" i="1" s="1"/>
  <c r="AC130" i="1"/>
  <c r="AB130" i="1"/>
  <c r="S130" i="1"/>
  <c r="R130" i="1"/>
  <c r="BB128" i="1" a="1"/>
  <c r="BB128" i="1" s="1"/>
  <c r="AC128" i="1"/>
  <c r="AB128" i="1"/>
  <c r="S128" i="1"/>
  <c r="R128" i="1"/>
  <c r="BB126" i="1" a="1"/>
  <c r="BB126" i="1" s="1"/>
  <c r="AC126" i="1"/>
  <c r="AB126" i="1"/>
  <c r="S126" i="1"/>
  <c r="R126" i="1"/>
  <c r="BB124" i="1" a="1"/>
  <c r="BB124" i="1" s="1"/>
  <c r="AC124" i="1"/>
  <c r="AB124" i="1"/>
  <c r="S124" i="1"/>
  <c r="R124" i="1"/>
  <c r="BB122" i="1" a="1"/>
  <c r="BB122" i="1" s="1"/>
  <c r="AC122" i="1"/>
  <c r="AB122" i="1"/>
  <c r="S122" i="1"/>
  <c r="R122" i="1"/>
  <c r="BB120" i="1" a="1"/>
  <c r="BB120" i="1" s="1"/>
  <c r="AC120" i="1"/>
  <c r="AB120" i="1"/>
  <c r="S120" i="1"/>
  <c r="R120" i="1"/>
  <c r="BB118" i="1" a="1"/>
  <c r="BB118" i="1" s="1"/>
  <c r="AC118" i="1"/>
  <c r="AB118" i="1"/>
  <c r="S118" i="1"/>
  <c r="R118" i="1"/>
  <c r="BB116" i="1" a="1"/>
  <c r="BB116" i="1" s="1"/>
  <c r="AC116" i="1"/>
  <c r="AB116" i="1"/>
  <c r="S116" i="1"/>
  <c r="R116" i="1"/>
  <c r="AH110" i="1"/>
  <c r="AG110" i="1"/>
  <c r="AF110" i="1"/>
  <c r="AE110" i="1"/>
  <c r="AD110" i="1"/>
  <c r="AC110" i="1"/>
  <c r="AB110" i="1"/>
  <c r="X110" i="1"/>
  <c r="W110" i="1"/>
  <c r="V110" i="1"/>
  <c r="U110" i="1"/>
  <c r="T110" i="1"/>
  <c r="S110" i="1"/>
  <c r="R110" i="1"/>
  <c r="AH106" i="1"/>
  <c r="AG106" i="1"/>
  <c r="AF106" i="1"/>
  <c r="AE106" i="1"/>
  <c r="AD106" i="1"/>
  <c r="AC106" i="1"/>
  <c r="AB106" i="1"/>
  <c r="X106" i="1"/>
  <c r="W106" i="1"/>
  <c r="V106" i="1"/>
  <c r="U106" i="1"/>
  <c r="T106" i="1"/>
  <c r="S106" i="1"/>
  <c r="R106" i="1"/>
  <c r="AH102" i="1"/>
  <c r="AG102" i="1"/>
  <c r="AF102" i="1"/>
  <c r="AE102" i="1"/>
  <c r="AD102" i="1"/>
  <c r="AC102" i="1"/>
  <c r="AB102" i="1"/>
  <c r="X102" i="1"/>
  <c r="W102" i="1"/>
  <c r="V102" i="1"/>
  <c r="U102" i="1"/>
  <c r="T102" i="1"/>
  <c r="S102" i="1"/>
  <c r="R102" i="1"/>
  <c r="BC98" i="1"/>
  <c r="BB98" i="1"/>
  <c r="M98" i="1" s="1"/>
  <c r="AC98" i="1"/>
  <c r="AB98" i="1"/>
  <c r="S98" i="1"/>
  <c r="R98" i="1"/>
  <c r="BC96" i="1"/>
  <c r="BB96" i="1"/>
  <c r="AC96" i="1"/>
  <c r="AB96" i="1"/>
  <c r="S96" i="1"/>
  <c r="R96" i="1"/>
  <c r="BC94" i="1"/>
  <c r="BB94" i="1"/>
  <c r="AC94" i="1"/>
  <c r="AB94" i="1"/>
  <c r="S94" i="1"/>
  <c r="R94" i="1"/>
  <c r="BC92" i="1"/>
  <c r="BB92" i="1"/>
  <c r="AC92" i="1"/>
  <c r="AB92" i="1"/>
  <c r="S92" i="1"/>
  <c r="R92" i="1"/>
  <c r="BC90" i="1"/>
  <c r="BB90" i="1"/>
  <c r="AC90" i="1"/>
  <c r="AB90" i="1"/>
  <c r="S90" i="1"/>
  <c r="R90" i="1"/>
  <c r="BC88" i="1"/>
  <c r="BB88" i="1"/>
  <c r="AC88" i="1"/>
  <c r="AB88" i="1"/>
  <c r="S88" i="1"/>
  <c r="R88" i="1"/>
  <c r="BC86" i="1"/>
  <c r="BB86" i="1"/>
  <c r="AC86" i="1"/>
  <c r="AB86" i="1"/>
  <c r="S86" i="1"/>
  <c r="R86" i="1"/>
  <c r="BC84" i="1"/>
  <c r="BB84" i="1"/>
  <c r="AC84" i="1"/>
  <c r="AB84" i="1"/>
  <c r="S84" i="1"/>
  <c r="R84" i="1"/>
  <c r="AH76" i="1"/>
  <c r="AG76" i="1"/>
  <c r="AF76" i="1"/>
  <c r="AE76" i="1"/>
  <c r="AD76" i="1"/>
  <c r="AC76" i="1"/>
  <c r="AB76" i="1"/>
  <c r="X76" i="1"/>
  <c r="W76" i="1"/>
  <c r="V76" i="1"/>
  <c r="U76" i="1"/>
  <c r="T76" i="1"/>
  <c r="S76" i="1"/>
  <c r="R76" i="1"/>
  <c r="AH71" i="1"/>
  <c r="AG71" i="1"/>
  <c r="AF71" i="1"/>
  <c r="AE71" i="1"/>
  <c r="AD71" i="1"/>
  <c r="AC71" i="1"/>
  <c r="AB71" i="1"/>
  <c r="X71" i="1"/>
  <c r="W71" i="1"/>
  <c r="V71" i="1"/>
  <c r="U71" i="1"/>
  <c r="T71" i="1"/>
  <c r="S71" i="1"/>
  <c r="R71" i="1"/>
  <c r="AH66" i="1"/>
  <c r="AG66" i="1"/>
  <c r="AF66" i="1"/>
  <c r="AE66" i="1"/>
  <c r="AD66" i="1"/>
  <c r="AC66" i="1"/>
  <c r="AB66" i="1"/>
  <c r="X66" i="1"/>
  <c r="W66" i="1"/>
  <c r="V66" i="1"/>
  <c r="U66" i="1"/>
  <c r="T66" i="1"/>
  <c r="S66" i="1"/>
  <c r="R66" i="1"/>
  <c r="AH61" i="1"/>
  <c r="AG61" i="1"/>
  <c r="AF61" i="1"/>
  <c r="AE61" i="1"/>
  <c r="AD61" i="1"/>
  <c r="AC61" i="1"/>
  <c r="AB61" i="1"/>
  <c r="X61" i="1"/>
  <c r="W61" i="1"/>
  <c r="V61" i="1"/>
  <c r="U61" i="1"/>
  <c r="T61" i="1"/>
  <c r="S61" i="1"/>
  <c r="R61" i="1"/>
  <c r="AH56" i="1"/>
  <c r="AG56" i="1"/>
  <c r="AF56" i="1"/>
  <c r="AE56" i="1"/>
  <c r="AD56" i="1"/>
  <c r="AC56" i="1"/>
  <c r="AB56" i="1"/>
  <c r="X56" i="1"/>
  <c r="W56" i="1"/>
  <c r="V56" i="1"/>
  <c r="U56" i="1"/>
  <c r="T56" i="1"/>
  <c r="S56" i="1"/>
  <c r="R56" i="1"/>
  <c r="AH51" i="1"/>
  <c r="AG51" i="1"/>
  <c r="AF51" i="1"/>
  <c r="AE51" i="1"/>
  <c r="AD51" i="1"/>
  <c r="AC51" i="1"/>
  <c r="AB51" i="1"/>
  <c r="X51" i="1"/>
  <c r="W51" i="1"/>
  <c r="V51" i="1"/>
  <c r="U51" i="1"/>
  <c r="T51" i="1"/>
  <c r="S51" i="1"/>
  <c r="R51" i="1"/>
  <c r="AH46" i="1"/>
  <c r="AG46" i="1"/>
  <c r="AF46" i="1"/>
  <c r="AE46" i="1"/>
  <c r="AD46" i="1"/>
  <c r="AC46" i="1"/>
  <c r="AB46" i="1"/>
  <c r="X46" i="1"/>
  <c r="W46" i="1"/>
  <c r="V46" i="1"/>
  <c r="U46" i="1"/>
  <c r="T46" i="1"/>
  <c r="S46" i="1"/>
  <c r="R46" i="1"/>
  <c r="AC42" i="1"/>
  <c r="AB42" i="1"/>
  <c r="S42" i="1"/>
  <c r="R42" i="1"/>
  <c r="AC40" i="1"/>
  <c r="AB40" i="1"/>
  <c r="S40" i="1"/>
  <c r="R40" i="1"/>
  <c r="AC38" i="1"/>
  <c r="AB38" i="1"/>
  <c r="S38" i="1"/>
  <c r="R38" i="1"/>
  <c r="AC35" i="1"/>
  <c r="AB35" i="1"/>
  <c r="S35" i="1"/>
  <c r="R35" i="1"/>
  <c r="AC33" i="1"/>
  <c r="AB33" i="1"/>
  <c r="S33" i="1"/>
  <c r="R33" i="1"/>
  <c r="AC31" i="1"/>
  <c r="AB31" i="1"/>
  <c r="S31" i="1"/>
  <c r="R31" i="1"/>
  <c r="AC28" i="1"/>
  <c r="AB28" i="1"/>
  <c r="S28" i="1"/>
  <c r="R28" i="1"/>
  <c r="AC26" i="1"/>
  <c r="AB26" i="1"/>
  <c r="S26" i="1"/>
  <c r="R26" i="1"/>
  <c r="AC24" i="1"/>
  <c r="AB24" i="1"/>
  <c r="S24" i="1"/>
  <c r="R24" i="1"/>
  <c r="AC22" i="1"/>
  <c r="AB22" i="1"/>
  <c r="S22" i="1"/>
  <c r="R22" i="1"/>
  <c r="AC20" i="1"/>
  <c r="AB20" i="1"/>
  <c r="S20" i="1"/>
  <c r="R20" i="1"/>
  <c r="AC18" i="1"/>
  <c r="AB18" i="1"/>
  <c r="S18" i="1"/>
  <c r="R18" i="1"/>
  <c r="AC16" i="1"/>
  <c r="AB16" i="1"/>
  <c r="S16" i="1"/>
  <c r="R16" i="1"/>
  <c r="AC14" i="1"/>
  <c r="AB14" i="1"/>
  <c r="S14" i="1"/>
  <c r="R14" i="1"/>
  <c r="AC12" i="1"/>
  <c r="AB12" i="1"/>
  <c r="S12" i="1"/>
  <c r="R12" i="1"/>
  <c r="M128" i="1" l="1"/>
  <c r="BD169" i="1"/>
  <c r="M130" i="1"/>
  <c r="N327" i="1"/>
  <c r="BC116" i="1"/>
  <c r="N330" i="1"/>
  <c r="M126" i="1"/>
  <c r="N339" i="1"/>
  <c r="BD356" i="1"/>
  <c r="BE98" i="1"/>
  <c r="M120" i="1"/>
  <c r="BE173" i="1"/>
  <c r="M92" i="1"/>
  <c r="BD124" i="1"/>
  <c r="BD350" i="1"/>
  <c r="N333" i="1"/>
  <c r="N344" i="1"/>
  <c r="BC124" i="1"/>
  <c r="BD92" i="1" s="1"/>
  <c r="N350" i="1"/>
  <c r="BE330" i="1"/>
  <c r="N347" i="1"/>
  <c r="BE84" i="1"/>
  <c r="O653" i="1"/>
  <c r="BD122" i="1"/>
  <c r="BC122" i="1"/>
  <c r="BD90" i="1" s="1"/>
  <c r="M122" i="1"/>
  <c r="M90" i="1"/>
  <c r="N353" i="1"/>
  <c r="N336" i="1"/>
  <c r="M96" i="1"/>
  <c r="BE86" i="1"/>
  <c r="M86" i="1"/>
  <c r="BD118" i="1"/>
  <c r="BC118" i="1"/>
  <c r="BD86" i="1" s="1"/>
  <c r="M118" i="1"/>
  <c r="BE336" i="1"/>
  <c r="BD128" i="1"/>
  <c r="BE94" i="1"/>
  <c r="BD126" i="1"/>
  <c r="BC126" i="1"/>
  <c r="BD94" i="1" s="1"/>
  <c r="BE90" i="1"/>
  <c r="BC120" i="1"/>
  <c r="BD88" i="1" s="1"/>
  <c r="M88" i="1"/>
  <c r="BD120" i="1"/>
  <c r="BE88" i="1"/>
  <c r="BE333" i="1"/>
  <c r="BE339" i="1"/>
  <c r="BE96" i="1"/>
  <c r="BD116" i="1"/>
  <c r="BE92" i="1"/>
  <c r="BC130" i="1"/>
  <c r="BD98" i="1" s="1"/>
  <c r="M94" i="1"/>
  <c r="BD130" i="1"/>
  <c r="BC347" i="1"/>
  <c r="BD330" i="1" s="1"/>
  <c r="BD347" i="1"/>
  <c r="BD84" i="1"/>
  <c r="BC353" i="1"/>
  <c r="BD336" i="1" s="1"/>
  <c r="BD353" i="1"/>
  <c r="N356" i="1"/>
  <c r="M124" i="1"/>
  <c r="BD171" i="1"/>
  <c r="BC344" i="1"/>
  <c r="BI327" i="1" s="1"/>
  <c r="M116" i="1"/>
  <c r="BC128" i="1"/>
  <c r="BD96" i="1" s="1"/>
  <c r="BD344" i="1"/>
  <c r="BC350" i="1"/>
  <c r="BD333" i="1" s="1"/>
  <c r="BC356" i="1"/>
  <c r="BD339" i="1" s="1"/>
  <c r="BE327" i="1"/>
  <c r="BD327" i="1" l="1"/>
</calcChain>
</file>

<file path=xl/sharedStrings.xml><?xml version="1.0" encoding="utf-8"?>
<sst xmlns="http://schemas.openxmlformats.org/spreadsheetml/2006/main" count="2905" uniqueCount="1279">
  <si>
    <t>O R D E R   S H E E T</t>
  </si>
  <si>
    <t>Volume
ml</t>
  </si>
  <si>
    <r>
      <rPr>
        <sz val="9"/>
        <rFont val="Arial"/>
        <family val="2"/>
      </rPr>
      <t>K Ø B E N H A V N E R</t>
    </r>
    <r>
      <rPr>
        <sz val="8"/>
        <rFont val="Arial"/>
        <family val="2"/>
      </rPr>
      <t xml:space="preserve">   bergspotter.com/collections/koebenhavner</t>
    </r>
  </si>
  <si>
    <t xml:space="preserve">  </t>
  </si>
  <si>
    <t>Diameter
cm</t>
  </si>
  <si>
    <t>Height
cm</t>
  </si>
  <si>
    <t>LOT</t>
    <phoneticPr fontId="4"/>
  </si>
  <si>
    <t>Color</t>
    <phoneticPr fontId="4"/>
  </si>
  <si>
    <t>Stock</t>
    <phoneticPr fontId="4"/>
  </si>
  <si>
    <t>Price</t>
    <phoneticPr fontId="4"/>
  </si>
  <si>
    <t>Do
item number</t>
    <phoneticPr fontId="4"/>
  </si>
  <si>
    <t>Natural</t>
    <phoneticPr fontId="4"/>
  </si>
  <si>
    <t>Grey</t>
  </si>
  <si>
    <t>F1</t>
  </si>
  <si>
    <t>F2</t>
  </si>
  <si>
    <t>F3</t>
  </si>
  <si>
    <t>F4</t>
  </si>
  <si>
    <t>F5</t>
  </si>
  <si>
    <t>F6</t>
  </si>
  <si>
    <t>F7</t>
  </si>
  <si>
    <t>SKU1</t>
  </si>
  <si>
    <t>SKU2</t>
  </si>
  <si>
    <t>Forpak.SKU</t>
  </si>
  <si>
    <t>Vægt</t>
  </si>
  <si>
    <t>Pot + Saucer</t>
  </si>
  <si>
    <t>Grey</t>
    <phoneticPr fontId="4"/>
  </si>
  <si>
    <t>KR10P</t>
  </si>
  <si>
    <t>R10U</t>
  </si>
  <si>
    <t>KR10S-21</t>
  </si>
  <si>
    <t>〇</t>
    <phoneticPr fontId="4"/>
  </si>
  <si>
    <t>KR12P</t>
  </si>
  <si>
    <t>R12U</t>
  </si>
  <si>
    <t>KR12S-17</t>
  </si>
  <si>
    <t>KR14P</t>
  </si>
  <si>
    <t>R14U</t>
  </si>
  <si>
    <t>KR14S-12</t>
  </si>
  <si>
    <t>KR16P</t>
  </si>
  <si>
    <t>R16U</t>
  </si>
  <si>
    <t>KR16S-9</t>
  </si>
  <si>
    <t>KR18P</t>
  </si>
  <si>
    <t>R18U</t>
  </si>
  <si>
    <t>KR18S-7</t>
  </si>
  <si>
    <t>KR21P</t>
  </si>
  <si>
    <t>R21U</t>
  </si>
  <si>
    <t>KR21S-4</t>
  </si>
  <si>
    <t>KR25P</t>
  </si>
  <si>
    <t>R25U</t>
  </si>
  <si>
    <t>KR25S-4</t>
  </si>
  <si>
    <t>KR30P</t>
  </si>
  <si>
    <t>R30U</t>
  </si>
  <si>
    <t>KR30S-2</t>
  </si>
  <si>
    <t>KR35P</t>
  </si>
  <si>
    <t>R35U</t>
  </si>
  <si>
    <t>KR35S-2</t>
  </si>
  <si>
    <t>Tall Pot 
+ Saucer</t>
  </si>
  <si>
    <t>KR10RP</t>
  </si>
  <si>
    <t>KR10RPS-12</t>
  </si>
  <si>
    <t>KR14RP</t>
  </si>
  <si>
    <t>KR14RPS-7</t>
  </si>
  <si>
    <t>KR18RP</t>
  </si>
  <si>
    <t>KR18RPS-4</t>
  </si>
  <si>
    <t>Low Pot 
+ Saucer</t>
  </si>
  <si>
    <t>KR21UP</t>
  </si>
  <si>
    <t>KR21UU</t>
  </si>
  <si>
    <t>KR21UPS-6</t>
  </si>
  <si>
    <t>KR25UP</t>
  </si>
  <si>
    <t>KR25UU</t>
  </si>
  <si>
    <t>KR25UPS-6</t>
  </si>
  <si>
    <t>KR30UP</t>
  </si>
  <si>
    <t>KR30UU</t>
  </si>
  <si>
    <t>KR30UPS-3</t>
  </si>
  <si>
    <t xml:space="preserve"> </t>
  </si>
  <si>
    <t>Emerald Green</t>
  </si>
  <si>
    <t>Amber Yellow</t>
  </si>
  <si>
    <t>Sand
Stone</t>
  </si>
  <si>
    <t>Mineral White</t>
  </si>
  <si>
    <t>Sapphire Blue</t>
  </si>
  <si>
    <t>Glazed pot
+ Saucer</t>
  </si>
  <si>
    <t>KCG10P</t>
  </si>
  <si>
    <t>CG10U</t>
  </si>
  <si>
    <t>KCG10S-6</t>
  </si>
  <si>
    <t>KCG12P</t>
  </si>
  <si>
    <t>CG12U</t>
  </si>
  <si>
    <t>KCG12S-6</t>
  </si>
  <si>
    <t>KCG14P</t>
  </si>
  <si>
    <t>CG14U</t>
  </si>
  <si>
    <t>KCG14S-6</t>
  </si>
  <si>
    <t>KCG16P</t>
  </si>
  <si>
    <t>CG16U</t>
  </si>
  <si>
    <t>KCG16S-6</t>
  </si>
  <si>
    <t>KCG18P</t>
  </si>
  <si>
    <t>CG18U</t>
  </si>
  <si>
    <t>KCG18S-4</t>
  </si>
  <si>
    <t>KCG21P</t>
  </si>
  <si>
    <t>CG21U</t>
  </si>
  <si>
    <t>KCG21S-4</t>
  </si>
  <si>
    <t>KCG25P</t>
  </si>
  <si>
    <t>CG25U</t>
  </si>
  <si>
    <t>KCG25S-2</t>
  </si>
  <si>
    <r>
      <rPr>
        <sz val="9"/>
        <rFont val="Arial"/>
        <family val="2"/>
      </rPr>
      <t xml:space="preserve">H O F F   </t>
    </r>
    <r>
      <rPr>
        <sz val="8"/>
        <rFont val="Arial"/>
        <family val="2"/>
      </rPr>
      <t>bergspotter.com/collections/hoff</t>
    </r>
  </si>
  <si>
    <t>Qty cases total of this size</t>
  </si>
  <si>
    <t>Qty pots totals</t>
  </si>
  <si>
    <t>Pot</t>
  </si>
  <si>
    <t>HOR8P</t>
  </si>
  <si>
    <t>HOR8P-16</t>
  </si>
  <si>
    <t>HOR12P</t>
  </si>
  <si>
    <t>HOR12P-12</t>
  </si>
  <si>
    <t>HOR14P</t>
  </si>
  <si>
    <t>HOR14P-8</t>
  </si>
  <si>
    <t>HOR16P</t>
  </si>
  <si>
    <t>HOR16P-8</t>
  </si>
  <si>
    <t>HOR18P</t>
  </si>
  <si>
    <t>HOR18P-8</t>
  </si>
  <si>
    <t>HOR21P</t>
  </si>
  <si>
    <t>HOR21P-4</t>
  </si>
  <si>
    <t>HOR25P</t>
  </si>
  <si>
    <t>HOR25P-2</t>
  </si>
  <si>
    <t>Ø30 Pot</t>
  </si>
  <si>
    <t>HOR30P</t>
  </si>
  <si>
    <t>Emerald
Green</t>
  </si>
  <si>
    <r>
      <t xml:space="preserve">Deep
</t>
    </r>
    <r>
      <rPr>
        <sz val="5"/>
        <rFont val="Arial"/>
        <family val="2"/>
      </rPr>
      <t>Burgundy</t>
    </r>
  </si>
  <si>
    <t>Misty
Blue</t>
  </si>
  <si>
    <t>Pale
Yellow</t>
    <phoneticPr fontId="4"/>
  </si>
  <si>
    <t>Glazed Pot</t>
  </si>
  <si>
    <t>HOCDB14P</t>
  </si>
  <si>
    <t>HOCDB14P-8</t>
  </si>
  <si>
    <t>HOCDB18P</t>
  </si>
  <si>
    <t>HOCDB18P-8</t>
  </si>
  <si>
    <t>HOCDB21P</t>
  </si>
  <si>
    <t>HOCDB21P-4</t>
  </si>
  <si>
    <t>Qty cases saucers</t>
  </si>
  <si>
    <t>Hoff Saucer</t>
  </si>
  <si>
    <t>HOR8U</t>
  </si>
  <si>
    <t>HOR8U-8</t>
  </si>
  <si>
    <t>HOR12U</t>
  </si>
  <si>
    <t>HOR12U-6</t>
  </si>
  <si>
    <t>HOR14U</t>
  </si>
  <si>
    <t>HOR14U-4</t>
  </si>
  <si>
    <t>HOR16U</t>
  </si>
  <si>
    <t>HOR16U-4</t>
  </si>
  <si>
    <t>HOR18U</t>
  </si>
  <si>
    <t>HOR18U-4</t>
  </si>
  <si>
    <t>HOR21U</t>
  </si>
  <si>
    <t>HOR21U-2</t>
  </si>
  <si>
    <t>HOR25U</t>
  </si>
  <si>
    <t>HOR25U-2</t>
  </si>
  <si>
    <t>HOR30U</t>
  </si>
  <si>
    <t>Pale    Yellow</t>
  </si>
  <si>
    <t>Hoff Glazed 
Saucer</t>
  </si>
  <si>
    <t>HOCG8U</t>
  </si>
  <si>
    <t>HOCG8U-8</t>
  </si>
  <si>
    <t>HOCG12U</t>
  </si>
  <si>
    <t>HOCG12U-6</t>
  </si>
  <si>
    <t>HOCG14U</t>
  </si>
  <si>
    <t>HOCG14U-4</t>
  </si>
  <si>
    <t>HOCG16U</t>
  </si>
  <si>
    <t>HOCG16U-4</t>
  </si>
  <si>
    <t>HOCG18U</t>
  </si>
  <si>
    <t>HOCG18U-4</t>
  </si>
  <si>
    <t>HOCG21U</t>
  </si>
  <si>
    <t>HOCG21U-2</t>
  </si>
  <si>
    <t>HOCG25U</t>
  </si>
  <si>
    <t>HOCG25U-2</t>
  </si>
  <si>
    <t>HOCG30U</t>
  </si>
  <si>
    <t>Hoff Sapphire Blue and Sandstone sets</t>
  </si>
  <si>
    <t>Sand-stone</t>
  </si>
  <si>
    <t>Glazed 
Pot Set</t>
  </si>
  <si>
    <t>HOCSB12P</t>
  </si>
  <si>
    <t>HOCSB12U</t>
  </si>
  <si>
    <t>HOCSB12GB-6</t>
  </si>
  <si>
    <t>HOCSB14P</t>
  </si>
  <si>
    <t>HOCSB14U</t>
  </si>
  <si>
    <t>HOCSB14GB-6</t>
  </si>
  <si>
    <t>HOCSB16P</t>
  </si>
  <si>
    <t>HOCSB16U</t>
  </si>
  <si>
    <t>HOCSB16GB-6</t>
  </si>
  <si>
    <r>
      <rPr>
        <sz val="9"/>
        <rFont val="Arial"/>
        <family val="2"/>
      </rPr>
      <t>F L E U R  N E W</t>
    </r>
    <r>
      <rPr>
        <sz val="8"/>
        <rFont val="Arial"/>
        <family val="2"/>
      </rPr>
      <t xml:space="preserve">   </t>
    </r>
    <r>
      <rPr>
        <sz val="7"/>
        <rFont val="Arial"/>
        <family val="2"/>
      </rPr>
      <t>bergspotter.com/collections/fleur</t>
    </r>
  </si>
  <si>
    <t>Pot + saucer</t>
  </si>
  <si>
    <t>FLER12P</t>
  </si>
  <si>
    <t>FLER12U</t>
  </si>
  <si>
    <t>FLER12GB-6</t>
  </si>
  <si>
    <t>FLER14P</t>
  </si>
  <si>
    <t>FLER14U</t>
  </si>
  <si>
    <t>FLER14GB-6</t>
  </si>
  <si>
    <t>FLER16P</t>
  </si>
  <si>
    <t>FLER16U</t>
  </si>
  <si>
    <t>FLER16GB-6</t>
  </si>
  <si>
    <t>FLER18P</t>
  </si>
  <si>
    <t>FLER18U</t>
  </si>
  <si>
    <t>FLER18GB-4</t>
  </si>
  <si>
    <t>FLER21P</t>
  </si>
  <si>
    <t>FLER21U</t>
  </si>
  <si>
    <t>FLER21GB-4</t>
  </si>
  <si>
    <t>FLER25P</t>
  </si>
  <si>
    <t>FLER25U</t>
  </si>
  <si>
    <t>FLER25GB-2</t>
  </si>
  <si>
    <r>
      <rPr>
        <sz val="9"/>
        <rFont val="Arial"/>
        <family val="2"/>
      </rPr>
      <t xml:space="preserve">D E L P H I   N E W    </t>
    </r>
    <r>
      <rPr>
        <sz val="7"/>
        <rFont val="Arial"/>
        <family val="2"/>
      </rPr>
      <t>bergspotter.com/collections/delphi</t>
    </r>
  </si>
  <si>
    <t>DER20P</t>
  </si>
  <si>
    <t>DER20U</t>
  </si>
  <si>
    <t>DER20GB-4</t>
  </si>
  <si>
    <t>DER26P</t>
  </si>
  <si>
    <t>DER26U</t>
  </si>
  <si>
    <t>DER26GB-2</t>
  </si>
  <si>
    <t>Tall Pot</t>
  </si>
  <si>
    <t>DER22TP</t>
  </si>
  <si>
    <t>DER22U</t>
  </si>
  <si>
    <t>DER22TGB-2</t>
  </si>
  <si>
    <t>Low Pot</t>
  </si>
  <si>
    <t>DER24LP</t>
  </si>
  <si>
    <t>DER24U</t>
  </si>
  <si>
    <t>DER24LGB-4</t>
  </si>
  <si>
    <r>
      <rPr>
        <sz val="9"/>
        <rFont val="Arial"/>
        <family val="2"/>
      </rPr>
      <t xml:space="preserve">E L I Z A B E T H  </t>
    </r>
    <r>
      <rPr>
        <sz val="7"/>
        <rFont val="Arial"/>
        <family val="2"/>
      </rPr>
      <t xml:space="preserve"> bergspotter.com/collections/elizabeth</t>
    </r>
  </si>
  <si>
    <t>ELR12P</t>
  </si>
  <si>
    <t>ELR12S-15</t>
  </si>
  <si>
    <t>ELR14P</t>
  </si>
  <si>
    <t>ELR14S-10</t>
  </si>
  <si>
    <t>ELR16P</t>
  </si>
  <si>
    <t>ELR16S-9</t>
  </si>
  <si>
    <t>ELR18P</t>
  </si>
  <si>
    <t>ELR18S-6</t>
  </si>
  <si>
    <t>ELR21P</t>
  </si>
  <si>
    <t>ELR21S-5</t>
  </si>
  <si>
    <t>ELR25P</t>
  </si>
  <si>
    <t>ELR25S-3</t>
  </si>
  <si>
    <r>
      <rPr>
        <sz val="9"/>
        <rFont val="Arial"/>
        <family val="2"/>
      </rPr>
      <t xml:space="preserve">E M I L I A  </t>
    </r>
    <r>
      <rPr>
        <sz val="7"/>
        <rFont val="Arial"/>
        <family val="2"/>
      </rPr>
      <t xml:space="preserve"> bergspotter.com/collections/emilia</t>
    </r>
  </si>
  <si>
    <t>ER16P</t>
  </si>
  <si>
    <t>ER16S-7</t>
  </si>
  <si>
    <t>ER18P</t>
  </si>
  <si>
    <t>ER18S-5</t>
  </si>
  <si>
    <t>ER21P</t>
  </si>
  <si>
    <t>ER21S-4</t>
  </si>
  <si>
    <t>ER25P</t>
  </si>
  <si>
    <t>ER25S-3</t>
  </si>
  <si>
    <t>ER30P</t>
  </si>
  <si>
    <t>ER30S-2</t>
  </si>
  <si>
    <t>ER35P</t>
  </si>
  <si>
    <t>ER35S-2</t>
  </si>
  <si>
    <r>
      <rPr>
        <sz val="9"/>
        <rFont val="Arial"/>
        <family val="2"/>
      </rPr>
      <t xml:space="preserve">P A N T H E O N  </t>
    </r>
    <r>
      <rPr>
        <sz val="8"/>
        <rFont val="Arial"/>
        <family val="2"/>
      </rPr>
      <t xml:space="preserve">  </t>
    </r>
    <r>
      <rPr>
        <sz val="7"/>
        <rFont val="Arial"/>
        <family val="2"/>
      </rPr>
      <t>bergspotter.com/collections/pantheon</t>
    </r>
  </si>
  <si>
    <t>PAR12P</t>
  </si>
  <si>
    <t>PAR12U</t>
  </si>
  <si>
    <t>PAR12S-15</t>
  </si>
  <si>
    <t>PAR14P</t>
  </si>
  <si>
    <t>PAR14U</t>
  </si>
  <si>
    <t>PAR14S-10</t>
  </si>
  <si>
    <t>PAR16P</t>
  </si>
  <si>
    <t>PAR16U</t>
  </si>
  <si>
    <t>PAR16S-8</t>
  </si>
  <si>
    <t>PAR18P</t>
  </si>
  <si>
    <t>PAR18U</t>
  </si>
  <si>
    <t>PAR18S-5</t>
  </si>
  <si>
    <t>PAR21P</t>
  </si>
  <si>
    <t>PAR21U</t>
  </si>
  <si>
    <t>PAR21S-3</t>
  </si>
  <si>
    <t>PAR25P</t>
  </si>
  <si>
    <t>PAR25U</t>
  </si>
  <si>
    <t>PAR25S-2</t>
  </si>
  <si>
    <r>
      <rPr>
        <sz val="9"/>
        <rFont val="Arial"/>
        <family val="2"/>
      </rPr>
      <t xml:space="preserve">H E L E N A </t>
    </r>
    <r>
      <rPr>
        <sz val="7"/>
        <rFont val="Arial"/>
        <family val="2"/>
      </rPr>
      <t xml:space="preserve"> bergspotter.com/collections/helena</t>
    </r>
  </si>
  <si>
    <t>natural</t>
    <phoneticPr fontId="4"/>
  </si>
  <si>
    <t>HR8.5P</t>
  </si>
  <si>
    <t>R8.5U</t>
  </si>
  <si>
    <t>HR8.5S-24</t>
  </si>
  <si>
    <t>HR10P</t>
  </si>
  <si>
    <t>HR10S-21</t>
  </si>
  <si>
    <t>HR12P</t>
  </si>
  <si>
    <t>HR12S-16</t>
  </si>
  <si>
    <t>HR14P</t>
  </si>
  <si>
    <t>HR14S-14</t>
  </si>
  <si>
    <t>HR16P</t>
  </si>
  <si>
    <t>HR16S-9</t>
  </si>
  <si>
    <t>HR18P</t>
  </si>
  <si>
    <t>HR18S-7</t>
  </si>
  <si>
    <t>HR21P</t>
  </si>
  <si>
    <t>HR21S-6</t>
  </si>
  <si>
    <t>HR25P</t>
  </si>
  <si>
    <t>HR25S-4</t>
  </si>
  <si>
    <t>HR30P</t>
  </si>
  <si>
    <t>HR30S-2</t>
  </si>
  <si>
    <t>HR14RP</t>
  </si>
  <si>
    <t>HR14RPS-9</t>
  </si>
  <si>
    <t>HR21UP</t>
  </si>
  <si>
    <t>HR21UU</t>
  </si>
  <si>
    <t>HR21UPS-7</t>
  </si>
  <si>
    <r>
      <rPr>
        <sz val="9"/>
        <rFont val="Arial"/>
        <family val="2"/>
      </rPr>
      <t xml:space="preserve">S I M O N A </t>
    </r>
    <r>
      <rPr>
        <sz val="7"/>
        <rFont val="Arial"/>
        <family val="2"/>
      </rPr>
      <t xml:space="preserve"> bergspotter.com/collections/simona</t>
    </r>
  </si>
  <si>
    <t>SR12P</t>
  </si>
  <si>
    <t>SR12U</t>
  </si>
  <si>
    <t>SR12S-15</t>
  </si>
  <si>
    <t>SR14P</t>
  </si>
  <si>
    <t>SR14U</t>
  </si>
  <si>
    <t>SR14S-10</t>
  </si>
  <si>
    <t>SR16P</t>
  </si>
  <si>
    <t>SR16U</t>
  </si>
  <si>
    <t>SR16S-9</t>
  </si>
  <si>
    <t>SR18P</t>
  </si>
  <si>
    <t>SR18U</t>
  </si>
  <si>
    <t>SR18S-6</t>
  </si>
  <si>
    <t>Glazed Pot
+ Saucer</t>
  </si>
  <si>
    <t>SCG12P</t>
  </si>
  <si>
    <t>SCG12U</t>
  </si>
  <si>
    <t>SCG12S-6</t>
  </si>
  <si>
    <t>SCG14P</t>
  </si>
  <si>
    <t>SCG14U</t>
  </si>
  <si>
    <t>SCG14S-6</t>
  </si>
  <si>
    <t>SCG16P</t>
  </si>
  <si>
    <t>SCG16U</t>
  </si>
  <si>
    <t>SCG16S-4</t>
  </si>
  <si>
    <t>SCG18P</t>
  </si>
  <si>
    <t>SCG18U</t>
  </si>
  <si>
    <t>SCG18S-4</t>
  </si>
  <si>
    <r>
      <rPr>
        <sz val="9"/>
        <rFont val="Arial"/>
        <family val="2"/>
      </rPr>
      <t xml:space="preserve">F L O R A  </t>
    </r>
    <r>
      <rPr>
        <sz val="7"/>
        <rFont val="Arial"/>
        <family val="2"/>
      </rPr>
      <t xml:space="preserve"> bergspotter.com/collections/flora</t>
    </r>
  </si>
  <si>
    <t>FR12P</t>
  </si>
  <si>
    <t>FR12S-17</t>
  </si>
  <si>
    <t>FR14P</t>
  </si>
  <si>
    <t>FR14S-12</t>
  </si>
  <si>
    <t>FR16P</t>
  </si>
  <si>
    <t>FR16S-9</t>
  </si>
  <si>
    <t>FR18P</t>
  </si>
  <si>
    <t>FR18S-7</t>
  </si>
  <si>
    <t>FR21P</t>
  </si>
  <si>
    <t>FR21S-4</t>
  </si>
  <si>
    <t>FR25P</t>
  </si>
  <si>
    <t>FR25S-4</t>
  </si>
  <si>
    <r>
      <rPr>
        <sz val="9"/>
        <rFont val="Arial"/>
        <family val="2"/>
      </rPr>
      <t xml:space="preserve">F L O R I T A </t>
    </r>
    <r>
      <rPr>
        <sz val="7"/>
        <rFont val="Arial"/>
        <family val="2"/>
      </rPr>
      <t xml:space="preserve">      bergspotter.com/collections/florita</t>
    </r>
  </si>
  <si>
    <t>Agate Blue</t>
  </si>
  <si>
    <t>Small</t>
  </si>
  <si>
    <t>FLOCSS15V</t>
  </si>
  <si>
    <t>FLOCSS15V-4</t>
  </si>
  <si>
    <t>Medium</t>
  </si>
  <si>
    <t>FLOCSS30V</t>
  </si>
  <si>
    <t>FLOCSS30V-2</t>
  </si>
  <si>
    <t>Large</t>
  </si>
  <si>
    <t>FLOCSS45V</t>
  </si>
  <si>
    <t>Length
cm</t>
  </si>
  <si>
    <t>Width
cm</t>
  </si>
  <si>
    <t>Platter</t>
  </si>
  <si>
    <t>FLOCSS35T</t>
  </si>
  <si>
    <t>FLOCSS35T-4</t>
  </si>
  <si>
    <r>
      <rPr>
        <sz val="9"/>
        <rFont val="Arial"/>
        <family val="2"/>
      </rPr>
      <t>L I L Y</t>
    </r>
    <r>
      <rPr>
        <sz val="8"/>
        <rFont val="Arial"/>
        <family val="2"/>
      </rPr>
      <t xml:space="preserve">  </t>
    </r>
    <r>
      <rPr>
        <sz val="7"/>
        <rFont val="Arial"/>
        <family val="2"/>
      </rPr>
      <t xml:space="preserve"> bergspotter.com/collections/lily</t>
    </r>
  </si>
  <si>
    <t>Tangerine Orange</t>
  </si>
  <si>
    <t>Forest Night</t>
  </si>
  <si>
    <t>Sage Green</t>
  </si>
  <si>
    <t>LICSG8P</t>
  </si>
  <si>
    <t>LICSG8P-16</t>
  </si>
  <si>
    <t>LICSG14P</t>
  </si>
  <si>
    <t>LICSG14P-4</t>
  </si>
  <si>
    <t>LICSG18P</t>
  </si>
  <si>
    <t>LICSG18P-4</t>
  </si>
  <si>
    <t>LICSG21P</t>
  </si>
  <si>
    <t>LICSG21P-2</t>
  </si>
  <si>
    <t>LICSG25P</t>
  </si>
  <si>
    <t>LICSG25P-2</t>
  </si>
  <si>
    <t>Deep Burgundy</t>
  </si>
  <si>
    <t>Misty Blue</t>
  </si>
  <si>
    <t>Sand-Stone</t>
  </si>
  <si>
    <t>Saucer</t>
  </si>
  <si>
    <t>LICMB8U</t>
  </si>
  <si>
    <t>LICMB8U-8</t>
  </si>
  <si>
    <t>LICMB14U</t>
  </si>
  <si>
    <t>LICMB14U-4</t>
  </si>
  <si>
    <t>LICMB18U</t>
  </si>
  <si>
    <t>LICMB18U-4</t>
  </si>
  <si>
    <t>LICMB21U</t>
  </si>
  <si>
    <t>LICMB21U-2</t>
  </si>
  <si>
    <t>LICMB25U</t>
  </si>
  <si>
    <t>LICMB25U-2</t>
  </si>
  <si>
    <r>
      <rPr>
        <sz val="9"/>
        <rFont val="Arial"/>
        <family val="2"/>
      </rPr>
      <t xml:space="preserve">J U L I E   </t>
    </r>
    <r>
      <rPr>
        <sz val="7"/>
        <rFont val="Arial"/>
        <family val="2"/>
      </rPr>
      <t>bergspotter.com/collections/julie</t>
    </r>
  </si>
  <si>
    <t>JR8P</t>
  </si>
  <si>
    <t>JR8U</t>
  </si>
  <si>
    <t>JR8S-18</t>
  </si>
  <si>
    <t>JR10P</t>
  </si>
  <si>
    <t>JR10U</t>
  </si>
  <si>
    <t>JR10S-26</t>
  </si>
  <si>
    <t>JR12P</t>
  </si>
  <si>
    <t>JR12U</t>
  </si>
  <si>
    <t>JR12S-19</t>
  </si>
  <si>
    <t>JR14P</t>
  </si>
  <si>
    <t>JR14U</t>
  </si>
  <si>
    <t>JR14S-14</t>
  </si>
  <si>
    <t>JR17P</t>
  </si>
  <si>
    <t>JR17U</t>
  </si>
  <si>
    <t>JR17S-10</t>
  </si>
  <si>
    <t>JR21P</t>
  </si>
  <si>
    <t>JR21U</t>
  </si>
  <si>
    <t>JR21S-6</t>
  </si>
  <si>
    <t>JR25P</t>
  </si>
  <si>
    <t>JR25U</t>
  </si>
  <si>
    <t>JR25S-4</t>
  </si>
  <si>
    <t>Rustic Pot 
+ Saucer</t>
  </si>
  <si>
    <t>JR30P</t>
  </si>
  <si>
    <t>JR30U</t>
  </si>
  <si>
    <t>JR30S-2</t>
  </si>
  <si>
    <t>JR35P</t>
  </si>
  <si>
    <t>JR35U</t>
  </si>
  <si>
    <t>JR35S-2</t>
  </si>
  <si>
    <t>JR40P</t>
  </si>
  <si>
    <t>JR40U</t>
  </si>
  <si>
    <t>JR40S</t>
  </si>
  <si>
    <t>JR45P</t>
  </si>
  <si>
    <t>JR45U</t>
  </si>
  <si>
    <t>JR45S</t>
  </si>
  <si>
    <r>
      <rPr>
        <sz val="9"/>
        <rFont val="Arial"/>
        <family val="2"/>
      </rPr>
      <t xml:space="preserve">A T L A S   </t>
    </r>
    <r>
      <rPr>
        <sz val="8"/>
        <rFont val="Arial"/>
        <family val="2"/>
      </rPr>
      <t xml:space="preserve">    </t>
    </r>
    <r>
      <rPr>
        <sz val="7"/>
        <rFont val="Arial"/>
        <family val="2"/>
      </rPr>
      <t>bergspotter.com/collections/atlas</t>
    </r>
  </si>
  <si>
    <t>ATR14P</t>
  </si>
  <si>
    <t>ATR14U</t>
  </si>
  <si>
    <t>ATR14S-6</t>
  </si>
  <si>
    <t>ATR16P</t>
  </si>
  <si>
    <t>ATR16U</t>
  </si>
  <si>
    <t>ATR16S-6</t>
  </si>
  <si>
    <t>ATR18P</t>
  </si>
  <si>
    <t>ATR18U</t>
  </si>
  <si>
    <t>ATR18S-4</t>
  </si>
  <si>
    <t>ATR21P</t>
  </si>
  <si>
    <t>ATR21U</t>
  </si>
  <si>
    <t>ATR21S-4</t>
  </si>
  <si>
    <t>ATR25P</t>
  </si>
  <si>
    <t>ATR25U</t>
  </si>
  <si>
    <t>ATR25S-2</t>
  </si>
  <si>
    <r>
      <rPr>
        <sz val="9"/>
        <rFont val="Arial"/>
        <family val="2"/>
      </rPr>
      <t xml:space="preserve">G A I A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 xml:space="preserve">   </t>
    </r>
    <r>
      <rPr>
        <sz val="7"/>
        <rFont val="Arial"/>
        <family val="2"/>
      </rPr>
      <t>bergspotter.com/collections/gaia</t>
    </r>
  </si>
  <si>
    <t>GAIR21P</t>
  </si>
  <si>
    <t>GAIR21U</t>
  </si>
  <si>
    <t>GAIR21S-4</t>
  </si>
  <si>
    <t>GAIR25P</t>
  </si>
  <si>
    <t>GAIR25U</t>
  </si>
  <si>
    <t>GAIR25S-4</t>
  </si>
  <si>
    <t>GAIR30P</t>
  </si>
  <si>
    <t>GAIR30U</t>
  </si>
  <si>
    <t>GAIR30S-2</t>
  </si>
  <si>
    <r>
      <rPr>
        <sz val="9"/>
        <rFont val="Arial"/>
        <family val="2"/>
      </rPr>
      <t xml:space="preserve">D A I S Y  </t>
    </r>
    <r>
      <rPr>
        <sz val="7"/>
        <rFont val="Arial"/>
        <family val="2"/>
      </rPr>
      <t xml:space="preserve"> bergspotter.com/collections/daisy</t>
    </r>
  </si>
  <si>
    <t>DSYR25P</t>
  </si>
  <si>
    <t>DSYR25S-3</t>
  </si>
  <si>
    <t>DSYR30P</t>
  </si>
  <si>
    <t>DSYR30S-3</t>
  </si>
  <si>
    <t>Glazed Vase</t>
  </si>
  <si>
    <t>DSYCG12V</t>
  </si>
  <si>
    <t>DSYCG12V-4</t>
  </si>
  <si>
    <r>
      <rPr>
        <sz val="9"/>
        <rFont val="Arial"/>
        <family val="2"/>
      </rPr>
      <t>K Ø B E N H A V N E R   V A S E</t>
    </r>
    <r>
      <rPr>
        <sz val="8"/>
        <rFont val="Arial"/>
        <family val="2"/>
      </rPr>
      <t xml:space="preserve">       bergspotter.com/collections/koebenhavnervase</t>
    </r>
  </si>
  <si>
    <t>Clear Glass</t>
  </si>
  <si>
    <t>Vase</t>
  </si>
  <si>
    <t>KGC15V</t>
  </si>
  <si>
    <t>KGC15V-2</t>
  </si>
  <si>
    <t>PLAR12S-12</t>
  </si>
  <si>
    <t>PLAG12S-12</t>
  </si>
  <si>
    <t>Small Vase</t>
  </si>
  <si>
    <t>KGC11V</t>
  </si>
  <si>
    <t>KGC11V-4</t>
  </si>
  <si>
    <r>
      <rPr>
        <sz val="9"/>
        <rFont val="Arial"/>
        <family val="2"/>
      </rPr>
      <t xml:space="preserve">M O D E N A   </t>
    </r>
    <r>
      <rPr>
        <sz val="7"/>
        <rFont val="Arial"/>
        <family val="2"/>
      </rPr>
      <t>bergspotter.com/collections/modena</t>
    </r>
  </si>
  <si>
    <t>MOR30P</t>
  </si>
  <si>
    <t>MOR30U</t>
  </si>
  <si>
    <t>MOR30S</t>
  </si>
  <si>
    <t>MOR35P</t>
  </si>
  <si>
    <t>MOR35U</t>
  </si>
  <si>
    <t>MOR35S</t>
  </si>
  <si>
    <t>MOR40P</t>
  </si>
  <si>
    <t>MOR40U</t>
  </si>
  <si>
    <t>MOR40S</t>
  </si>
  <si>
    <t>Glazed Coverpot*</t>
  </si>
  <si>
    <t>MOCG30P</t>
  </si>
  <si>
    <t>MOCG35P</t>
  </si>
  <si>
    <t>MOCG40P</t>
  </si>
  <si>
    <r>
      <rPr>
        <sz val="9"/>
        <rFont val="Arial"/>
        <family val="2"/>
      </rPr>
      <t xml:space="preserve">B E L L E        </t>
    </r>
    <r>
      <rPr>
        <sz val="7"/>
        <rFont val="Arial"/>
        <family val="2"/>
      </rPr>
      <t>bergspotter.com/collections/belle</t>
    </r>
  </si>
  <si>
    <t>BER25V</t>
  </si>
  <si>
    <t>BER25V-2</t>
  </si>
  <si>
    <t>BER40V</t>
  </si>
  <si>
    <t>Bowl</t>
  </si>
  <si>
    <t>BER25B</t>
  </si>
  <si>
    <t>BER25B-2</t>
  </si>
  <si>
    <t>BER35B</t>
  </si>
  <si>
    <r>
      <rPr>
        <sz val="10"/>
        <rFont val="Arial"/>
        <family val="2"/>
      </rPr>
      <t xml:space="preserve">P I C C O L I N A   </t>
    </r>
    <r>
      <rPr>
        <sz val="7"/>
        <rFont val="Arial"/>
        <family val="2"/>
      </rPr>
      <t>bergspotter.com/collections/piccolina</t>
    </r>
  </si>
  <si>
    <t>Z-PICG30P</t>
  </si>
  <si>
    <t>Z-PICR30P</t>
  </si>
  <si>
    <t xml:space="preserve">      </t>
  </si>
  <si>
    <t>Z-PICG35P</t>
  </si>
  <si>
    <t>Z-PICR40P</t>
  </si>
  <si>
    <t>Z-PICG40P</t>
  </si>
  <si>
    <r>
      <rPr>
        <sz val="9"/>
        <rFont val="Arial"/>
        <family val="2"/>
      </rPr>
      <t>C A M P A N A</t>
    </r>
    <r>
      <rPr>
        <sz val="8"/>
        <rFont val="Arial"/>
        <family val="2"/>
      </rPr>
      <t xml:space="preserve">   bergspotter.com/collections/campana</t>
    </r>
  </si>
  <si>
    <t>Z-CAR60P</t>
  </si>
  <si>
    <t>Z-CAR80P</t>
  </si>
  <si>
    <t>Z-CAR105P</t>
  </si>
  <si>
    <r>
      <rPr>
        <sz val="9"/>
        <rFont val="Arial"/>
        <family val="2"/>
      </rPr>
      <t xml:space="preserve">L U C C A   </t>
    </r>
    <r>
      <rPr>
        <sz val="7"/>
        <rFont val="Arial"/>
        <family val="2"/>
      </rPr>
      <t>bergspotter.com/collections/lucca</t>
    </r>
  </si>
  <si>
    <t>Z-LUG50P</t>
  </si>
  <si>
    <t>Z-LUG60P</t>
  </si>
  <si>
    <t>Z-LUG70P</t>
  </si>
  <si>
    <t>Z-LUG80P</t>
  </si>
  <si>
    <r>
      <rPr>
        <sz val="9"/>
        <rFont val="Arial"/>
        <family val="2"/>
      </rPr>
      <t xml:space="preserve">A D A   </t>
    </r>
    <r>
      <rPr>
        <sz val="7"/>
        <rFont val="Arial"/>
        <family val="2"/>
      </rPr>
      <t xml:space="preserve"> bergspotter.com/collections/ada/</t>
    </r>
  </si>
  <si>
    <t>Bowl + saucer</t>
  </si>
  <si>
    <t>AR30P</t>
  </si>
  <si>
    <t>AR30U</t>
  </si>
  <si>
    <t>AR30S-2</t>
  </si>
  <si>
    <t>AR35P</t>
  </si>
  <si>
    <t>AR35U</t>
  </si>
  <si>
    <t>AR35S-2</t>
  </si>
  <si>
    <t>AR40P</t>
  </si>
  <si>
    <t>AR40U</t>
  </si>
  <si>
    <t>AR40S</t>
  </si>
  <si>
    <t>AR45P</t>
  </si>
  <si>
    <t>AR45U</t>
  </si>
  <si>
    <t>AR45S</t>
  </si>
  <si>
    <r>
      <rPr>
        <sz val="9"/>
        <rFont val="Arial"/>
        <family val="2"/>
      </rPr>
      <t xml:space="preserve">C E L E S T E   </t>
    </r>
    <r>
      <rPr>
        <sz val="8"/>
        <rFont val="Arial"/>
        <family val="2"/>
      </rPr>
      <t xml:space="preserve"> </t>
    </r>
    <r>
      <rPr>
        <sz val="7"/>
        <rFont val="Arial"/>
        <family val="2"/>
      </rPr>
      <t>bergspotter.com/collections/celeste</t>
    </r>
  </si>
  <si>
    <t>Pot, Pedestal
or Table</t>
  </si>
  <si>
    <t>CER23P</t>
  </si>
  <si>
    <t>CER23U</t>
  </si>
  <si>
    <t>CER23S</t>
  </si>
  <si>
    <t>R12U-6</t>
  </si>
  <si>
    <t>G12U-6</t>
  </si>
  <si>
    <t>CER28P</t>
  </si>
  <si>
    <t>CER28U</t>
  </si>
  <si>
    <t>CER28S</t>
  </si>
  <si>
    <t>R14U-6</t>
  </si>
  <si>
    <t>G14U-6</t>
  </si>
  <si>
    <t>CER34P</t>
  </si>
  <si>
    <t>CER34U</t>
  </si>
  <si>
    <t>CER34S</t>
  </si>
  <si>
    <t>R16U-6</t>
  </si>
  <si>
    <t>G16U-6</t>
  </si>
  <si>
    <r>
      <rPr>
        <sz val="9"/>
        <rFont val="Arial"/>
        <family val="2"/>
      </rPr>
      <t>K Ø B E N H A V N E R   L A R G E</t>
    </r>
    <r>
      <rPr>
        <sz val="8"/>
        <rFont val="Arial"/>
        <family val="2"/>
      </rPr>
      <t xml:space="preserve">    bergspotter.com/collections/large-kobenhavner/</t>
    </r>
  </si>
  <si>
    <t>KR50P</t>
  </si>
  <si>
    <t>KR70P</t>
  </si>
  <si>
    <t>KR60P</t>
  </si>
  <si>
    <r>
      <rPr>
        <sz val="9"/>
        <rFont val="Arial"/>
        <family val="2"/>
      </rPr>
      <t>F L O R A   L A R G E</t>
    </r>
    <r>
      <rPr>
        <sz val="8"/>
        <rFont val="Arial"/>
        <family val="2"/>
      </rPr>
      <t xml:space="preserve">    bergspotter.com/collections/large-flora/</t>
    </r>
  </si>
  <si>
    <t>FR50P</t>
  </si>
  <si>
    <t>FR70P</t>
  </si>
  <si>
    <t>FR60P</t>
  </si>
  <si>
    <r>
      <rPr>
        <sz val="9"/>
        <rFont val="Arial"/>
        <family val="2"/>
      </rPr>
      <t xml:space="preserve">S A U C E R S   F O R   L A R G E   K Ø B E N H A V N E R   &amp;   F L O R A </t>
    </r>
    <r>
      <rPr>
        <sz val="7"/>
        <rFont val="Arial"/>
        <family val="2"/>
      </rPr>
      <t xml:space="preserve">   Remember saucers for your large pots</t>
    </r>
  </si>
  <si>
    <t>Large 
Saucer</t>
  </si>
  <si>
    <t>R50U</t>
  </si>
  <si>
    <t>R60U</t>
  </si>
  <si>
    <t>R70U</t>
  </si>
  <si>
    <r>
      <rPr>
        <sz val="9"/>
        <rFont val="Arial"/>
        <family val="2"/>
      </rPr>
      <t>C I L I N D R O</t>
    </r>
    <r>
      <rPr>
        <sz val="7"/>
        <rFont val="Arial"/>
        <family val="2"/>
      </rPr>
      <t xml:space="preserve">    bergspotter.com/collections/cilindro</t>
    </r>
  </si>
  <si>
    <t>Z-CIG40P</t>
  </si>
  <si>
    <t>Z-CIG50P</t>
  </si>
  <si>
    <t>Z-CIG62P</t>
  </si>
  <si>
    <t>Z-CIG72P</t>
  </si>
  <si>
    <r>
      <rPr>
        <sz val="9"/>
        <rFont val="Arial"/>
        <family val="2"/>
      </rPr>
      <t xml:space="preserve">O L I V I A   </t>
    </r>
    <r>
      <rPr>
        <sz val="7"/>
        <rFont val="Arial"/>
        <family val="2"/>
      </rPr>
      <t xml:space="preserve"> bergspotter.com/collections/olivia</t>
    </r>
  </si>
  <si>
    <t>Z-OLG60P</t>
  </si>
  <si>
    <t>Z-OLG70P</t>
  </si>
  <si>
    <t>Z-OLG80P</t>
  </si>
  <si>
    <r>
      <rPr>
        <sz val="9"/>
        <rFont val="Arial"/>
        <family val="2"/>
      </rPr>
      <t xml:space="preserve">C O V E   N E W  </t>
    </r>
    <r>
      <rPr>
        <sz val="8"/>
        <rFont val="Arial"/>
        <family val="2"/>
      </rPr>
      <t xml:space="preserve"> </t>
    </r>
    <r>
      <rPr>
        <sz val="7"/>
        <rFont val="Arial"/>
        <family val="2"/>
      </rPr>
      <t>bergspotter.com/collections/cove</t>
    </r>
  </si>
  <si>
    <r>
      <t xml:space="preserve">Deep </t>
    </r>
    <r>
      <rPr>
        <sz val="5"/>
        <rFont val="Arial"/>
        <family val="2"/>
      </rPr>
      <t>Burgundy</t>
    </r>
  </si>
  <si>
    <t>Sand- Stone</t>
  </si>
  <si>
    <t>COCDB300</t>
  </si>
  <si>
    <t>COCDB300-6</t>
  </si>
  <si>
    <t>COCDB450</t>
  </si>
  <si>
    <t>COCDB450-6</t>
  </si>
  <si>
    <t>COCDB700</t>
  </si>
  <si>
    <t>COCDB700-4</t>
  </si>
  <si>
    <r>
      <rPr>
        <sz val="9"/>
        <rFont val="Arial"/>
        <family val="2"/>
      </rPr>
      <t xml:space="preserve">N U N A </t>
    </r>
    <r>
      <rPr>
        <sz val="7"/>
        <rFont val="Arial"/>
        <family val="2"/>
      </rPr>
      <t xml:space="preserve">    bergspotter.com/collections/nuna</t>
    </r>
  </si>
  <si>
    <t>Mineral
White</t>
  </si>
  <si>
    <r>
      <t xml:space="preserve">Deep
</t>
    </r>
    <r>
      <rPr>
        <sz val="5.8"/>
        <rFont val="Arial"/>
        <family val="2"/>
      </rPr>
      <t>Burgundy</t>
    </r>
  </si>
  <si>
    <t>Circular</t>
  </si>
  <si>
    <t>NUCSSMB20</t>
  </si>
  <si>
    <t>NUCSSMB20-6</t>
  </si>
  <si>
    <t>NUCSSMB28</t>
  </si>
  <si>
    <t>NUCSSMB28-4</t>
  </si>
  <si>
    <t>Capsule</t>
  </si>
  <si>
    <t>NUCSSMB34</t>
  </si>
  <si>
    <t>NUCSSMB34-4</t>
  </si>
  <si>
    <t>H O F F  2 – P A C K   G I F T B O X   N E W</t>
  </si>
  <si>
    <t xml:space="preserve"> Giftbox</t>
  </si>
  <si>
    <t>HORCG8S-2</t>
  </si>
  <si>
    <t>HORCG8S-2-8</t>
  </si>
  <si>
    <t xml:space="preserve">K Ø B E N H A V N E R  3 – P A C K   G I F T B O X  </t>
  </si>
  <si>
    <t>Giftbox</t>
  </si>
  <si>
    <t>KR10S-3</t>
  </si>
  <si>
    <t>KR10S-3-6</t>
  </si>
  <si>
    <t>E X T R A  S A U C E R S</t>
  </si>
  <si>
    <t>Terracotta
saucer</t>
  </si>
  <si>
    <t>R12U-C</t>
  </si>
  <si>
    <t>R14U-C</t>
  </si>
  <si>
    <t>R16U-C</t>
  </si>
  <si>
    <t>R18U-C</t>
  </si>
  <si>
    <t>R21U-C</t>
  </si>
  <si>
    <t>R25U-C</t>
  </si>
  <si>
    <r>
      <rPr>
        <sz val="9"/>
        <rFont val="Arial"/>
        <family val="2"/>
      </rPr>
      <t xml:space="preserve">F O L K   P L A N T S T A K E S      </t>
    </r>
    <r>
      <rPr>
        <sz val="7"/>
        <rFont val="Arial"/>
        <family val="2"/>
      </rPr>
      <t>bergspotter.com/collections/folk</t>
    </r>
  </si>
  <si>
    <t>Moss Green</t>
  </si>
  <si>
    <t>Pebble White</t>
  </si>
  <si>
    <t>Grainy Pale Yellow</t>
  </si>
  <si>
    <t>Hinto</t>
  </si>
  <si>
    <t>FHCMG</t>
  </si>
  <si>
    <t>FHCMG-6</t>
  </si>
  <si>
    <t>Yuma</t>
  </si>
  <si>
    <t>FYCMG</t>
  </si>
  <si>
    <t>FYCMG-6</t>
  </si>
  <si>
    <t>Oni</t>
  </si>
  <si>
    <t>FOCMG</t>
  </si>
  <si>
    <t>FOCMG-6</t>
  </si>
  <si>
    <r>
      <rPr>
        <sz val="9"/>
        <rFont val="Arial"/>
        <family val="2"/>
      </rPr>
      <t xml:space="preserve">P O T  F E E T    </t>
    </r>
    <r>
      <rPr>
        <sz val="7"/>
        <rFont val="Arial"/>
        <family val="2"/>
      </rPr>
      <t>bergspotter.com/collections/pot-feet</t>
    </r>
  </si>
  <si>
    <t>Triangle feet</t>
  </si>
  <si>
    <t>Z-TFGS</t>
  </si>
  <si>
    <t>Z-TFGS-45</t>
  </si>
  <si>
    <t>Z-TFGL</t>
  </si>
  <si>
    <t>Z-TFGL-21</t>
  </si>
  <si>
    <t>Lion paw</t>
  </si>
  <si>
    <t>Z-LFG</t>
  </si>
  <si>
    <t>Z-LFG-24</t>
  </si>
  <si>
    <t>Lion head</t>
  </si>
  <si>
    <t>Z-LHG</t>
  </si>
  <si>
    <t>Z-LHG-18</t>
  </si>
  <si>
    <r>
      <rPr>
        <sz val="9"/>
        <rFont val="Arial"/>
        <family val="2"/>
      </rPr>
      <t xml:space="preserve">R O L L I N G   S T O N E S </t>
    </r>
    <r>
      <rPr>
        <sz val="8"/>
        <rFont val="Arial"/>
        <family val="2"/>
      </rPr>
      <t xml:space="preserve">  bergspotter.com/collections/rollingstones/</t>
    </r>
  </si>
  <si>
    <t>Stone
Light</t>
  </si>
  <si>
    <t>Dark
Grey</t>
  </si>
  <si>
    <t>Trolley</t>
  </si>
  <si>
    <t>PTTG25</t>
  </si>
  <si>
    <t>PTTG25-4</t>
  </si>
  <si>
    <t>PTTG35</t>
  </si>
  <si>
    <r>
      <rPr>
        <sz val="9"/>
        <rFont val="Arial"/>
        <family val="2"/>
      </rPr>
      <t xml:space="preserve">T O T E   B A G   </t>
    </r>
    <r>
      <rPr>
        <sz val="7"/>
        <rFont val="Arial"/>
        <family val="2"/>
      </rPr>
      <t xml:space="preserve"> bergspotter.com/collections/tote-bag</t>
    </r>
  </si>
  <si>
    <t>White
garment</t>
  </si>
  <si>
    <t>Tote bag</t>
  </si>
  <si>
    <t>Z-TB</t>
  </si>
  <si>
    <t>Order comments:</t>
  </si>
  <si>
    <t>For additional info and questions, please contact Bergs Potter Support at support@bergspotter.com</t>
  </si>
  <si>
    <t>casepacks:</t>
  </si>
  <si>
    <t>会社名</t>
    <rPh sb="0" eb="3">
      <t>カイシャメイ</t>
    </rPh>
    <phoneticPr fontId="4"/>
  </si>
  <si>
    <t>E-mail</t>
    <phoneticPr fontId="4"/>
  </si>
  <si>
    <t>納品先住所</t>
    <rPh sb="0" eb="5">
      <t>ノウヒンサキジュウショ</t>
    </rPh>
    <phoneticPr fontId="4"/>
  </si>
  <si>
    <t>納品先電話番号</t>
    <rPh sb="0" eb="2">
      <t>ノウヒン</t>
    </rPh>
    <rPh sb="2" eb="3">
      <t>サキ</t>
    </rPh>
    <rPh sb="3" eb="5">
      <t>デンワ</t>
    </rPh>
    <rPh sb="5" eb="7">
      <t>バンゴウ</t>
    </rPh>
    <phoneticPr fontId="4"/>
  </si>
  <si>
    <t>ご担当者様名</t>
    <rPh sb="1" eb="6">
      <t>タントウシャサマメイ</t>
    </rPh>
    <phoneticPr fontId="4"/>
  </si>
  <si>
    <t>ご発注日</t>
    <rPh sb="1" eb="4">
      <t>ハッチュウビ</t>
    </rPh>
    <phoneticPr fontId="4"/>
  </si>
  <si>
    <t>国内総代理店</t>
  </si>
  <si>
    <t xml:space="preserve">TEL: 0570-04-1201 </t>
  </si>
  <si>
    <t>FAX: 0572-52-3385</t>
  </si>
  <si>
    <r>
      <rPr>
        <sz val="7"/>
        <rFont val="ＭＳ ゴシック"/>
        <family val="3"/>
        <charset val="128"/>
      </rPr>
      <t>株式会社</t>
    </r>
    <r>
      <rPr>
        <sz val="7"/>
        <rFont val="Arial"/>
        <family val="2"/>
      </rPr>
      <t>DoLABO</t>
    </r>
    <rPh sb="0" eb="4">
      <t>カブシキガイシャ</t>
    </rPh>
    <phoneticPr fontId="1"/>
  </si>
  <si>
    <t>Medium</t>
    <phoneticPr fontId="4"/>
  </si>
  <si>
    <t>Mix &amp; Match. Match your pots saucers in your preferred colour combination. Kindly note that pots and saucers are sold seperately.</t>
    <phoneticPr fontId="4"/>
  </si>
  <si>
    <r>
      <t xml:space="preserve">Deep
</t>
    </r>
    <r>
      <rPr>
        <sz val="5"/>
        <rFont val="Arial"/>
        <family val="2"/>
      </rPr>
      <t>Burgundy</t>
    </r>
    <phoneticPr fontId="4"/>
  </si>
  <si>
    <t>Emerald Green</t>
    <phoneticPr fontId="4"/>
  </si>
  <si>
    <r>
      <t xml:space="preserve">Deep </t>
    </r>
    <r>
      <rPr>
        <sz val="5"/>
        <rFont val="Arial"/>
        <family val="2"/>
      </rPr>
      <t>Burgundy</t>
    </r>
    <phoneticPr fontId="4"/>
  </si>
  <si>
    <t>Misty Blue</t>
    <phoneticPr fontId="4"/>
  </si>
  <si>
    <t>Pale Yellow</t>
  </si>
  <si>
    <t>Pale Yellow</t>
    <phoneticPr fontId="4"/>
  </si>
  <si>
    <t>Mineral White</t>
    <phoneticPr fontId="4"/>
  </si>
  <si>
    <r>
      <t xml:space="preserve">Deep </t>
    </r>
    <r>
      <rPr>
        <sz val="5.8"/>
        <rFont val="Arial"/>
        <family val="2"/>
      </rPr>
      <t>Burgundy</t>
    </r>
    <phoneticPr fontId="4"/>
  </si>
  <si>
    <t>Stone Light</t>
  </si>
  <si>
    <t>Stone Light</t>
    <phoneticPr fontId="4"/>
  </si>
  <si>
    <t>Dark Grey</t>
  </si>
  <si>
    <t>Dark Grey</t>
    <phoneticPr fontId="4"/>
  </si>
  <si>
    <t>L43／H50cm</t>
    <phoneticPr fontId="28"/>
  </si>
  <si>
    <t>BPトートバッグ ホワイト</t>
  </si>
  <si>
    <t>φ25／H4cm</t>
    <phoneticPr fontId="28"/>
  </si>
  <si>
    <t>BP ソーサー 25 ナチュラル</t>
  </si>
  <si>
    <t>BP ソーサー 25 グレー</t>
  </si>
  <si>
    <t>φ21／H4cm</t>
    <phoneticPr fontId="28"/>
  </si>
  <si>
    <t>BP ソーサー 21 ナチュラル</t>
  </si>
  <si>
    <t>BP ソーサー 21 グレー</t>
  </si>
  <si>
    <t>φ18／H4cm</t>
    <phoneticPr fontId="28"/>
  </si>
  <si>
    <t>BP ソーサー 18 ナチュラル</t>
  </si>
  <si>
    <t>BP ソーサー 18 グレー</t>
  </si>
  <si>
    <t>φ16／H3cm</t>
    <phoneticPr fontId="28"/>
  </si>
  <si>
    <t>BP ソーサー 16 ナチュラル</t>
  </si>
  <si>
    <t>BP ソーサー 16 グレー</t>
  </si>
  <si>
    <t>φ14／H3cm</t>
    <phoneticPr fontId="28"/>
  </si>
  <si>
    <t>BP ソーサー 14 ナチュラル</t>
  </si>
  <si>
    <t>BP ソーサー 14 グレー</t>
  </si>
  <si>
    <t>φ12／H3cm</t>
    <phoneticPr fontId="28"/>
  </si>
  <si>
    <t>BP ソーサー 12 ナチュラル</t>
  </si>
  <si>
    <t>BP ソーサー 12 グレー</t>
  </si>
  <si>
    <t>φ70／H9cm</t>
    <phoneticPr fontId="28"/>
  </si>
  <si>
    <t>BP Lソーサー 70 ナチュラル</t>
    <phoneticPr fontId="28"/>
  </si>
  <si>
    <t>BP Lソーサー 70 グレー</t>
    <phoneticPr fontId="28"/>
  </si>
  <si>
    <t>φ60／H9cm</t>
    <phoneticPr fontId="28"/>
  </si>
  <si>
    <t>BP Lソーサー 60 ナチュラル</t>
    <phoneticPr fontId="28"/>
  </si>
  <si>
    <t>BP Lソーサー 60 グレー</t>
    <phoneticPr fontId="28"/>
  </si>
  <si>
    <t>φ50／H8cm</t>
    <phoneticPr fontId="28"/>
  </si>
  <si>
    <t>BP Lソーサー 50 ナチュラル</t>
  </si>
  <si>
    <t>BP Lソーサー 50 グレー</t>
  </si>
  <si>
    <t>L9／W11.5cm</t>
    <phoneticPr fontId="28"/>
  </si>
  <si>
    <t>BP POTFEET triangle feet 9 ナチュラル</t>
  </si>
  <si>
    <t>BP POTFEET triangle feet 9 グレー</t>
  </si>
  <si>
    <t>L5／W6.5cm</t>
    <phoneticPr fontId="28"/>
  </si>
  <si>
    <t>BP POTFEET triangle feet 5 ナチュラル</t>
  </si>
  <si>
    <t>BP POTFEET triangle feet 5 グレー</t>
  </si>
  <si>
    <t>L13／W8cm</t>
    <phoneticPr fontId="28"/>
  </si>
  <si>
    <t>BP POTFEET lion head ナチュラル</t>
  </si>
  <si>
    <t>BP POTFEET lion head グレー</t>
  </si>
  <si>
    <t>L11／W5.5cm</t>
    <phoneticPr fontId="28"/>
  </si>
  <si>
    <t>BP POTFEET lion paw ナチュラル</t>
  </si>
  <si>
    <t>BP POTFEET lion paw グレー</t>
  </si>
  <si>
    <t>φ35／H6cm</t>
    <phoneticPr fontId="28"/>
  </si>
  <si>
    <t>BP ローリングストーンズ 35 ダークストーン</t>
    <phoneticPr fontId="4"/>
  </si>
  <si>
    <t>BP ローリングストーンズ 35 ライトストーン</t>
    <phoneticPr fontId="4"/>
  </si>
  <si>
    <t>φ25／H6cm</t>
    <phoneticPr fontId="28"/>
  </si>
  <si>
    <t>BP ローリングストーンズ 25 ダークストーン</t>
    <phoneticPr fontId="4"/>
  </si>
  <si>
    <t>BP ローリングストーンズ 25 ライトストーン</t>
    <phoneticPr fontId="4"/>
  </si>
  <si>
    <t>L31／W7cm</t>
    <phoneticPr fontId="28"/>
  </si>
  <si>
    <t>BP FOLK Oni ペールイエローGL</t>
    <phoneticPr fontId="4"/>
  </si>
  <si>
    <t>BP FOLK Oni ペブルホワイトGL</t>
    <phoneticPr fontId="4"/>
  </si>
  <si>
    <t>BP FOLK Oni モスグリーンGL</t>
  </si>
  <si>
    <t>L29／W13cm</t>
    <phoneticPr fontId="28"/>
  </si>
  <si>
    <t>BP FOLK Yuma ペールイエローGL</t>
    <phoneticPr fontId="4"/>
  </si>
  <si>
    <t>BP FOLK Yuma ペブルホワイトGL</t>
    <phoneticPr fontId="4"/>
  </si>
  <si>
    <t>BP FOLK Yuma モスグリーンGL</t>
  </si>
  <si>
    <t>L31／W11cm</t>
    <phoneticPr fontId="28"/>
  </si>
  <si>
    <t>BP FOLK Hinto ペールイエローGL</t>
    <phoneticPr fontId="4"/>
  </si>
  <si>
    <t>BP FOLK Hinto ペブルホワイトGL</t>
    <phoneticPr fontId="4"/>
  </si>
  <si>
    <t>BP FOLK Hinto モスグリーンGL</t>
  </si>
  <si>
    <t>φ28cm</t>
    <phoneticPr fontId="28"/>
  </si>
  <si>
    <t>BP NUNA サークル28 ミスティブルーGL</t>
  </si>
  <si>
    <t>BP NUNA サークル28 バーガンディGL</t>
  </si>
  <si>
    <t>BP NUNA サークル28 ホワイトGL</t>
  </si>
  <si>
    <t>φ20cm</t>
    <phoneticPr fontId="28"/>
  </si>
  <si>
    <t>BP NUNA サークル20 ミスティブルーGL</t>
  </si>
  <si>
    <t>BP NUNA サークル20 バーガンディGL</t>
  </si>
  <si>
    <t>BP NUNA サークル20 ホワイト</t>
  </si>
  <si>
    <t>W34／D20cm</t>
    <phoneticPr fontId="28"/>
  </si>
  <si>
    <t>BP NUNA カプセル34 ミスティブルーGL</t>
  </si>
  <si>
    <t>BP NUNA カプセル34 バーガンディGL</t>
  </si>
  <si>
    <t>BP NUNA カプセル34 ホワイトGL</t>
  </si>
  <si>
    <t>35cm、700ml</t>
    <phoneticPr fontId="28"/>
  </si>
  <si>
    <t>BP コーヴ700ml サンドストーンGL</t>
    <phoneticPr fontId="4"/>
  </si>
  <si>
    <t>BP コーヴ700ml ミスティブルーGL</t>
    <phoneticPr fontId="28"/>
  </si>
  <si>
    <t>BP コーヴ700ml ディープバーガンディGL</t>
    <phoneticPr fontId="4"/>
  </si>
  <si>
    <t>25cm、450ml</t>
    <phoneticPr fontId="28"/>
  </si>
  <si>
    <t>BP コーヴ450ml サンドストーンGL</t>
    <phoneticPr fontId="4"/>
  </si>
  <si>
    <t>BP コーヴ450ml ミスティブルーGL</t>
    <phoneticPr fontId="4"/>
  </si>
  <si>
    <t>BP コーヴ450ml ディープバーガンディGL</t>
    <phoneticPr fontId="4"/>
  </si>
  <si>
    <t>H17cm、300ml</t>
    <phoneticPr fontId="28"/>
  </si>
  <si>
    <t>BP コーヴ300ml サンドストーンGL</t>
    <phoneticPr fontId="4"/>
  </si>
  <si>
    <t>BP コーヴ300ml ミスティブルーGL</t>
    <phoneticPr fontId="4"/>
  </si>
  <si>
    <t>BP コーヴ300ml ディープバーガンディGL</t>
    <phoneticPr fontId="4"/>
  </si>
  <si>
    <t>φ40／H36cm</t>
  </si>
  <si>
    <t>BP ピコリーナ ポット40 ナチュラル</t>
  </si>
  <si>
    <t>BP ピコリーナ ポット40 グレー</t>
  </si>
  <si>
    <t>φ35／H31cm</t>
  </si>
  <si>
    <t>BP ピコリーナ ポット35 ナチュラル</t>
  </si>
  <si>
    <t>BP ピコリーナ ポット35 グレー</t>
  </si>
  <si>
    <t>φ30／H28cm</t>
  </si>
  <si>
    <t>BP ピコリーナ ポット30 ナチュラル</t>
  </si>
  <si>
    <t>BP ピコリーナ ポット30 グレー</t>
  </si>
  <si>
    <t>φ105／H80cm</t>
  </si>
  <si>
    <t>BP カンパーナ ポット105 ナチュラル</t>
  </si>
  <si>
    <t>BP カンパーナ ポット105 グレー</t>
  </si>
  <si>
    <t>φ80／H66cm</t>
  </si>
  <si>
    <t>BP カンパーナ ポット80 ナチュラル</t>
  </si>
  <si>
    <t>BP カンパーナ ポット80 グレー</t>
  </si>
  <si>
    <t>φ60／H47cm</t>
  </si>
  <si>
    <t>BP カンパーナ ポット60 ナチュラル</t>
  </si>
  <si>
    <t>BP カンパーナ ポット60 グレー</t>
  </si>
  <si>
    <t>φ72／H80cm</t>
    <phoneticPr fontId="28"/>
  </si>
  <si>
    <t>BP オリビア ポット72 グレー</t>
  </si>
  <si>
    <t>φ61／H70cm</t>
    <phoneticPr fontId="28"/>
  </si>
  <si>
    <t>BP オリビア ポット61 グレー</t>
  </si>
  <si>
    <t>φ54／H60cm</t>
    <phoneticPr fontId="28"/>
  </si>
  <si>
    <t>BP オリビア ポット54 グレー</t>
  </si>
  <si>
    <t>φ80／H67cm</t>
  </si>
  <si>
    <t>BP ルッカ ポット80 ナチュラル</t>
  </si>
  <si>
    <t>BP ルッカ ポット80 グレー</t>
  </si>
  <si>
    <t>φ70／H58cm</t>
  </si>
  <si>
    <t>BP ルッカ ポット70 ナチュラル</t>
  </si>
  <si>
    <t>BP ルッカ ポット70 グレー</t>
  </si>
  <si>
    <t>φ60／H53cm</t>
  </si>
  <si>
    <t>BP ルッカ ポット60 ナチュラル</t>
  </si>
  <si>
    <t>BP ルッカ ポット60 グレー</t>
  </si>
  <si>
    <t>φ50／H45cm</t>
  </si>
  <si>
    <t>BP ルッカ ポット50 ナチュラル</t>
  </si>
  <si>
    <t>BP ルッカ ポット50 グレー</t>
  </si>
  <si>
    <t>φ72／H63cm</t>
    <phoneticPr fontId="28"/>
  </si>
  <si>
    <t>BP シリンドロ ポット72 ナチュラル</t>
    <phoneticPr fontId="4"/>
  </si>
  <si>
    <t>BP シリンドロ ポット72 グレー</t>
    <phoneticPr fontId="4"/>
  </si>
  <si>
    <t>φ62／H56cm</t>
    <phoneticPr fontId="28"/>
  </si>
  <si>
    <t>BP シリンドロ ポット62 ナチュラル</t>
    <phoneticPr fontId="4"/>
  </si>
  <si>
    <t>BP シリンドロ ポット62 グレー</t>
    <phoneticPr fontId="4"/>
  </si>
  <si>
    <t>φ50／H46cm</t>
    <phoneticPr fontId="28"/>
  </si>
  <si>
    <t>BP シリンドロ ポット50 ナチュラル</t>
    <phoneticPr fontId="4"/>
  </si>
  <si>
    <t>BP シリンドロ ポット50 グレー</t>
    <phoneticPr fontId="4"/>
  </si>
  <si>
    <t>φ40／H37cm</t>
    <phoneticPr fontId="28"/>
  </si>
  <si>
    <t>BP シリンドロ ポット40 ナチュラル</t>
    <phoneticPr fontId="4"/>
  </si>
  <si>
    <t>BP シリンドロ ポット40 グレー</t>
    <phoneticPr fontId="4"/>
  </si>
  <si>
    <t>φ45／H38cm、ソーサー付き</t>
  </si>
  <si>
    <t>BP ジュリー45 ナチュラルRS</t>
  </si>
  <si>
    <t>BP ジュリー45 グレーRS</t>
  </si>
  <si>
    <t>φ40／H35cm、ソーサー付き</t>
  </si>
  <si>
    <t>BP ジュリー40 ナチュラルRS</t>
  </si>
  <si>
    <t>BP ジュリー40 グレーRS</t>
  </si>
  <si>
    <t>φ35／H29cm、ソーサー付き</t>
  </si>
  <si>
    <t>BP ジュリー35 ナチュラルRS</t>
  </si>
  <si>
    <t>BP ジュリー35 グレーRS</t>
  </si>
  <si>
    <t>φ30／H25cm、ソーサー付き</t>
  </si>
  <si>
    <t>BP ジュリー30 ナチュラルRS</t>
  </si>
  <si>
    <t>BP ジュリー30 グレーRS</t>
  </si>
  <si>
    <t>φ25／H22cm、ソーサー付き</t>
  </si>
  <si>
    <t>BP ジュリー25 ナチュラル</t>
  </si>
  <si>
    <t>BP ジュリー25 グレー</t>
  </si>
  <si>
    <t>φ21／H19cm、ソーサー付き</t>
  </si>
  <si>
    <t>BP ジュリー21 ナチュラル</t>
  </si>
  <si>
    <t>BP ジュリー21 グレー</t>
  </si>
  <si>
    <t>φ17／H15cm、ソーサー付き</t>
  </si>
  <si>
    <t>BP ジュリー17 ナチュラル</t>
  </si>
  <si>
    <t>BP ジュリー17 グレー</t>
  </si>
  <si>
    <t>φ14／H12cm、ソーサー付き</t>
  </si>
  <si>
    <t>BP ジュリー14 ナチュラル</t>
  </si>
  <si>
    <t>BP ジュリー14 グレー</t>
  </si>
  <si>
    <t>φ12／H10cm、ソーサー付き</t>
  </si>
  <si>
    <t>BP ジュリー12 ナチュラル</t>
  </si>
  <si>
    <t>BP ジュリー12 グレー</t>
  </si>
  <si>
    <t>φ10／H9cm、ソーサー付き</t>
  </si>
  <si>
    <t>BP ジュリー10 ナチュラル</t>
  </si>
  <si>
    <t>BP ジュリー10 グレー</t>
  </si>
  <si>
    <t>φ8／H8cm、ソーサー付き</t>
  </si>
  <si>
    <t>BP ジュリー8 ナチュラル</t>
  </si>
  <si>
    <t>BP ジュリー8 グレー</t>
    <phoneticPr fontId="28"/>
  </si>
  <si>
    <t>φ12／H20cm</t>
  </si>
  <si>
    <t>BP デイジー ベース12 グリーンGL</t>
  </si>
  <si>
    <t>φ30／H16cm、ソーサー付き</t>
  </si>
  <si>
    <t>BP デイジー30 ナチュラル</t>
  </si>
  <si>
    <t>BP デイジー30 グレー</t>
  </si>
  <si>
    <t>φ25／H13cm、ソーサー付き</t>
  </si>
  <si>
    <t>BP デイジー25 ナチュラル</t>
  </si>
  <si>
    <t>BP デイジー25 グレー</t>
  </si>
  <si>
    <t>φ40／H32cm</t>
  </si>
  <si>
    <t>BP モデナ ポットカバー40 エメラルドグリーンGL</t>
    <phoneticPr fontId="4"/>
  </si>
  <si>
    <t>φ35／H30cm</t>
  </si>
  <si>
    <t>BP モデナ ポットカバー35 エメラルドグリーンGL</t>
    <phoneticPr fontId="4"/>
  </si>
  <si>
    <t>φ30／H26cm</t>
  </si>
  <si>
    <t>BP モデナ ポットカバー30 エメラルドグリーンGL</t>
    <phoneticPr fontId="4"/>
  </si>
  <si>
    <t>φ40／H32cm、ソーサー付き</t>
  </si>
  <si>
    <t>BP モデナ 40 ナチュラル</t>
  </si>
  <si>
    <t>BP モデナ 40 グレー</t>
  </si>
  <si>
    <t>φ35／H30cm、ソーサー付き</t>
  </si>
  <si>
    <t>BP モデナ 35 ナチュラル</t>
  </si>
  <si>
    <t>BP モデナ 35 グレー</t>
  </si>
  <si>
    <t>φ30／H26cm、ソーサー付き</t>
  </si>
  <si>
    <t>BP モデナ 30 ナチュラル</t>
  </si>
  <si>
    <t>BP モデナ 30 グレー</t>
  </si>
  <si>
    <t>φ45／H14cm、ソーサー付き</t>
  </si>
  <si>
    <t>BP アダ45ボール ナチュラル</t>
  </si>
  <si>
    <t>BP アダ45ボール グレー</t>
  </si>
  <si>
    <t>φ40／H13cm、ソーサー付き</t>
  </si>
  <si>
    <t>BP アダ40ボール ナチュラル</t>
  </si>
  <si>
    <t>BP アダ40ボール グレー</t>
  </si>
  <si>
    <t>φ35／H12cm、ソーサー付き</t>
  </si>
  <si>
    <t>BP アダ35ボール ナチュラル</t>
  </si>
  <si>
    <t>BP アダ35ボール グレー</t>
  </si>
  <si>
    <t>φ30／H9cm、ソーサー付き</t>
  </si>
  <si>
    <t>BP アダ30ボール ナチュラル</t>
  </si>
  <si>
    <t>BP アダ30ボール グレー</t>
  </si>
  <si>
    <t>φ60／H68cm</t>
  </si>
  <si>
    <t>BP フローラL ポットトール60 ナチュラル</t>
  </si>
  <si>
    <t>BP フローラL ポットトール60 グレー</t>
  </si>
  <si>
    <t>φ70／H53cm</t>
  </si>
  <si>
    <t>BP フローラL ポット70 ナチュラル</t>
  </si>
  <si>
    <t>BP フローラL ポット70 グレー</t>
  </si>
  <si>
    <t>φ50／H39cm</t>
  </si>
  <si>
    <t>BP フローラL ポット50 ナチュラル</t>
  </si>
  <si>
    <t>BP フローラL ポット50 グレー</t>
  </si>
  <si>
    <t>BP フローラ25 ナチュラル</t>
  </si>
  <si>
    <t>BP フローラ25 グレー</t>
  </si>
  <si>
    <t>BP フローラ21 ナチュラル</t>
  </si>
  <si>
    <t>BP フローラ21 グレー</t>
  </si>
  <si>
    <t>φ18／H16cm、ソーサー付き</t>
  </si>
  <si>
    <t>BP フローラ18 ナチュラル</t>
  </si>
  <si>
    <t>BP フローラ18 グレー</t>
  </si>
  <si>
    <t>φ16／H14cm、ソーサー付き</t>
  </si>
  <si>
    <t>BP フローラ16 ナチュラル</t>
  </si>
  <si>
    <t>BP フローラ16 グレー</t>
  </si>
  <si>
    <t>BP フローラ14 ナチュラル</t>
  </si>
  <si>
    <t>BP フローラ14 グレー</t>
  </si>
  <si>
    <t>φ12／H11cm、ソーサー付き</t>
  </si>
  <si>
    <t>BP フローラ12 ナチュラル</t>
  </si>
  <si>
    <t>BP フローラ12 グレー</t>
  </si>
  <si>
    <t>BP エミリア35ナチュラル</t>
  </si>
  <si>
    <t>BP エミリア35 グレー</t>
  </si>
  <si>
    <t>φ30／H28cm、ソーサー付き</t>
  </si>
  <si>
    <t>BP エミリア30ナチュラル</t>
  </si>
  <si>
    <t>BP エミリア30 グレー</t>
  </si>
  <si>
    <t>φ25／H24cm、ソーサー付き</t>
  </si>
  <si>
    <t>BP エミリア25 ナチュラル</t>
  </si>
  <si>
    <t>BP エミリア25 グレー</t>
  </si>
  <si>
    <t>φ21／H21cm、ソーサー付き</t>
  </si>
  <si>
    <t>BP エミリア21 ナチュラル</t>
  </si>
  <si>
    <t>BP エミリア21 グレー</t>
  </si>
  <si>
    <t>φ18／H18cm、ソーサー付き</t>
  </si>
  <si>
    <t>BP エミリア18 ナチュラル</t>
  </si>
  <si>
    <t>BP エミリア18 グレー</t>
  </si>
  <si>
    <t>φ16／H16cm、ソーサー付き</t>
  </si>
  <si>
    <t>BP エミリア16 ナチュラル</t>
  </si>
  <si>
    <t>BP エミリア16 グレー</t>
  </si>
  <si>
    <t>φ25／H25cm、ソーサー付き</t>
  </si>
  <si>
    <t>BP エリザベス25 ナチュラル</t>
  </si>
  <si>
    <t>BP エリザベス25 グレー</t>
  </si>
  <si>
    <t>φ21／H20cm、ソーサー付き</t>
  </si>
  <si>
    <t>BP エリザベス21 ナチュラル</t>
  </si>
  <si>
    <t>BP エリザベス21 グレー</t>
  </si>
  <si>
    <t>φ18.5／H17cm、ソーサー付き</t>
  </si>
  <si>
    <t>BP エリザベス18 ナチュラル</t>
  </si>
  <si>
    <t>BP エリザベス18 グレー</t>
  </si>
  <si>
    <t>BP エリザベス16ナチュラル</t>
  </si>
  <si>
    <t>BP エリザベス16グレー</t>
  </si>
  <si>
    <t>φ14／H14.5cm、ソーサー付き</t>
  </si>
  <si>
    <t>BP エリザベス14 ナチュラル</t>
  </si>
  <si>
    <t>BP エリザベス14 グレー</t>
  </si>
  <si>
    <t>φ12／H13cm、ソーサー付き</t>
  </si>
  <si>
    <t>BP エリザベス12 ナチュラル</t>
  </si>
  <si>
    <t>BP エリザベス12 グレー</t>
  </si>
  <si>
    <t>φ21／H10cm、ソーサー付き</t>
  </si>
  <si>
    <t>BP ヘレナ21 LOW ナチュラル</t>
  </si>
  <si>
    <t>BP ヘレナ21 LOW グレー</t>
  </si>
  <si>
    <t>φ14／H18cm、ソーサー付き</t>
  </si>
  <si>
    <t>BP ヘレナ トール14 ナチュラル</t>
    <phoneticPr fontId="28"/>
  </si>
  <si>
    <t>BP ヘレナ トール14 グレー</t>
    <phoneticPr fontId="28"/>
  </si>
  <si>
    <t>φ30／H24cm、ソーサー付き</t>
  </si>
  <si>
    <t>BP ヘレナ30 ナチュラル</t>
  </si>
  <si>
    <t>BP ヘレナ30 グレー</t>
  </si>
  <si>
    <t>BP ヘレナ25 ナチュラル</t>
  </si>
  <si>
    <t>BP ヘレナ25 グレー</t>
  </si>
  <si>
    <t>BP ヘレナ21 ナチュラル</t>
  </si>
  <si>
    <t>BP ヘレナ21 グレー</t>
  </si>
  <si>
    <t>φ18／H17cm、ソーサー付き</t>
  </si>
  <si>
    <t>BP ヘレナ18 ナチュラル</t>
  </si>
  <si>
    <t>BP ヘレナ18 グレー</t>
  </si>
  <si>
    <t>φ16／H15cm、ソーサー付き</t>
  </si>
  <si>
    <t>BP ヘレナ16 ナチュラル</t>
  </si>
  <si>
    <t>BP ヘレナ16 グレー</t>
  </si>
  <si>
    <t>φ14／H13cm、ソーサー付き</t>
  </si>
  <si>
    <t>BP ヘレナ14 ナチュラル</t>
  </si>
  <si>
    <t>BP ヘレナ14 グレー</t>
  </si>
  <si>
    <t>BP ヘレナ12 ナチュラル</t>
  </si>
  <si>
    <t>BP ヘレナ12 グレー</t>
  </si>
  <si>
    <t>BP ヘレナ10 ナチュラル</t>
  </si>
  <si>
    <t>BP ヘレナ10 グレー</t>
  </si>
  <si>
    <t>φ8.5／H8cm、ソーサー付き</t>
  </si>
  <si>
    <t>BP ヘレナ8.5 ナチュラル</t>
  </si>
  <si>
    <t>BP ヘレナ8.5 グレー</t>
  </si>
  <si>
    <t>φ18／H21cm、ソーサー付き</t>
  </si>
  <si>
    <t>BP シモナ18 アンバーイエローGL</t>
    <phoneticPr fontId="4"/>
  </si>
  <si>
    <t>BP シモナ18 エメラルドグリーンGL</t>
    <phoneticPr fontId="4"/>
  </si>
  <si>
    <t>φ16／H17cm、ソーサー付き</t>
  </si>
  <si>
    <t>BP シモナ16 アンバーイエローGL</t>
    <phoneticPr fontId="4"/>
  </si>
  <si>
    <t>BP シモナ16 エメラルドグリーンGL</t>
    <phoneticPr fontId="4"/>
  </si>
  <si>
    <t>φ14／H15cm、ソーサー付き</t>
  </si>
  <si>
    <t>BP シモナ14 アンバーイエローGL</t>
    <phoneticPr fontId="4"/>
  </si>
  <si>
    <t>BP シモナ14 エメラルドグリーンGL</t>
    <phoneticPr fontId="4"/>
  </si>
  <si>
    <t>φ12／H12cm、ソーサー付き</t>
  </si>
  <si>
    <t>BP シモナ12 アンバーイエローGL</t>
    <phoneticPr fontId="4"/>
  </si>
  <si>
    <t>BP シモナ12 エメラルドグリーンGL</t>
    <phoneticPr fontId="4"/>
  </si>
  <si>
    <t>BP シモナ18ナチュラル</t>
  </si>
  <si>
    <t>BP シモナ18グレー</t>
  </si>
  <si>
    <t>BP シモナ16ナチュラル</t>
  </si>
  <si>
    <t>BP シモナ16グレー</t>
  </si>
  <si>
    <t>BP シモナ14ナチュラル</t>
  </si>
  <si>
    <t>BP シモナ14グレー</t>
  </si>
  <si>
    <t>BP シモナ12ナチュラル</t>
  </si>
  <si>
    <t>BP シモナ12グレー</t>
  </si>
  <si>
    <t>φ39／H35cm、ソーサー付き</t>
  </si>
  <si>
    <t>BP セレスタ34 ナチュラル</t>
    <phoneticPr fontId="4"/>
  </si>
  <si>
    <t>BP セレスタ34 グレー</t>
    <phoneticPr fontId="4"/>
  </si>
  <si>
    <t>φ39／H28cm、ソーサー付き</t>
  </si>
  <si>
    <t>BP セレスタ28 ナチュラル</t>
    <phoneticPr fontId="4"/>
  </si>
  <si>
    <t>BP セレスタ28 グレー</t>
    <phoneticPr fontId="4"/>
  </si>
  <si>
    <t>φ26／H23cm、ソーサー付き</t>
  </si>
  <si>
    <t>BP セレスタ23 ナチュラル</t>
    <phoneticPr fontId="4"/>
  </si>
  <si>
    <t>BP セレスタ23 グレー</t>
    <phoneticPr fontId="4"/>
  </si>
  <si>
    <t>φ35／H21cm</t>
  </si>
  <si>
    <t>BP ベル ボウル35 ナチュラル</t>
  </si>
  <si>
    <t>φ25／H13cm</t>
  </si>
  <si>
    <t>BP ベル ボウル25 ナチュラル</t>
  </si>
  <si>
    <t>φ20.5／H42cm</t>
  </si>
  <si>
    <t>BP ベル ベース20.5 ナチュラル</t>
  </si>
  <si>
    <t>φ13／H26cm</t>
  </si>
  <si>
    <t>BP ベル ベース13 ナチュラル</t>
  </si>
  <si>
    <t>W30／D30／H30cm、ソーサー付き</t>
  </si>
  <si>
    <t>BP ガイア30 ナチュラル</t>
  </si>
  <si>
    <t>BP ガイア30 グレー</t>
  </si>
  <si>
    <t>W25／D25／H24cm、ソーサー付き</t>
  </si>
  <si>
    <t>BP ガイア25 ナチュラル</t>
  </si>
  <si>
    <t>BP ガイア25 グレー</t>
  </si>
  <si>
    <t>W21／D21／H20cm、ソーサー付き</t>
  </si>
  <si>
    <t>BP ガイア21 ナチュラル</t>
  </si>
  <si>
    <t>BP ガイア21 グレー</t>
  </si>
  <si>
    <t>BP アトラス25 ナチュラル</t>
  </si>
  <si>
    <t>BP アトラス25 グレー</t>
  </si>
  <si>
    <t>BP アトラス21 ナチュラル</t>
  </si>
  <si>
    <t>BP アトラス21 グレー</t>
  </si>
  <si>
    <t>BP アトラス18 ナチュラル</t>
  </si>
  <si>
    <t>BP アトラス18 グレー</t>
  </si>
  <si>
    <t>BP アトラス16 ナチュラル</t>
  </si>
  <si>
    <t>BP アトラス16 グレー</t>
  </si>
  <si>
    <t>BP アトラス14 ナチュラル</t>
  </si>
  <si>
    <t>BP アトラス14 グレー</t>
  </si>
  <si>
    <t>φ25／H28cm、ソーサー付き</t>
  </si>
  <si>
    <t>BP パンテノン25 ナチュラル</t>
  </si>
  <si>
    <t>BP パンテノン25 グレー</t>
  </si>
  <si>
    <t>φ21／H23cm、ソーサー付き</t>
  </si>
  <si>
    <t>BP パンテノン21 ナチュラル</t>
  </si>
  <si>
    <t>BP パンテノン21 グレー</t>
  </si>
  <si>
    <t>φ18／H20cm、ソーサー付き</t>
  </si>
  <si>
    <t>BP パンテノン18 ナチュラル</t>
  </si>
  <si>
    <t>BP パンテノン18 グレー</t>
  </si>
  <si>
    <t>φ16／H18cm、ソーサー付き</t>
  </si>
  <si>
    <t>BP パンテノン16 ナチュラル</t>
  </si>
  <si>
    <t>BP パンテノン16 グレー</t>
  </si>
  <si>
    <t>φ14／H16cm、ソーサー付き</t>
  </si>
  <si>
    <t>BP パンテノン14 ナチュラル</t>
  </si>
  <si>
    <t>BP パンテノン14 グレー</t>
  </si>
  <si>
    <t>BP パンテノン12 ナチュラル</t>
  </si>
  <si>
    <t>BP パンテノン12 グレー</t>
  </si>
  <si>
    <t>φ8／H10cm</t>
    <phoneticPr fontId="28"/>
  </si>
  <si>
    <t>BP HOFF ギフトボックス8 ナチュラル</t>
    <phoneticPr fontId="4"/>
  </si>
  <si>
    <t>NEW</t>
    <phoneticPr fontId="4"/>
  </si>
  <si>
    <t>BP HOFF ギフトボックス8 グレー</t>
    <phoneticPr fontId="4"/>
  </si>
  <si>
    <t>φ30／H9cm</t>
    <phoneticPr fontId="28"/>
  </si>
  <si>
    <t>BP HOFF ソーサー30 ペールイエローGL</t>
  </si>
  <si>
    <t>BP HOFF ソーサー30 ミスティブルーGL</t>
  </si>
  <si>
    <t>BP HOFF ソーサー30 ディープバーガンディーGL</t>
    <phoneticPr fontId="4"/>
  </si>
  <si>
    <t>BP HOFF ソーサー30 エメラルドグリーンGL</t>
    <phoneticPr fontId="4"/>
  </si>
  <si>
    <t>φ25／H8cm</t>
    <phoneticPr fontId="28"/>
  </si>
  <si>
    <t>BP HOFF ソーサー25 ペールイエローGL</t>
  </si>
  <si>
    <t>BP HOFF ソーサー25 ミスティブルーGL</t>
  </si>
  <si>
    <t>BP HOFF ソーサー25 ディープバーガンディーGL</t>
    <phoneticPr fontId="4"/>
  </si>
  <si>
    <t>BP HOFF ソーサー25 エメラルドグリーンGL</t>
    <phoneticPr fontId="4"/>
  </si>
  <si>
    <t>φ21／H7cm</t>
    <phoneticPr fontId="28"/>
  </si>
  <si>
    <t>BP HOFF ソーサー21 ペールイエローGL</t>
  </si>
  <si>
    <t>BP HOFF ソーサー21 ミスティブルーGL</t>
  </si>
  <si>
    <t>BP HOFF ソーサー21 ディープバーガンディーGL</t>
    <phoneticPr fontId="4"/>
  </si>
  <si>
    <t>BP HOFF ソーサー21 エメラルドグリーンGL</t>
    <phoneticPr fontId="4"/>
  </si>
  <si>
    <t>φ18／H6cm</t>
    <phoneticPr fontId="28"/>
  </si>
  <si>
    <t>BP HOFF ソーサー18 ペールイエローGL</t>
  </si>
  <si>
    <t>BP HOFF ソーサー18 ミスティブルーGL</t>
  </si>
  <si>
    <t>BP HOFF ソーサー18 ディープバーガンディーGL</t>
    <phoneticPr fontId="4"/>
  </si>
  <si>
    <t>BP HOFF ソーサー18 エメラルドグリーンGL</t>
    <phoneticPr fontId="4"/>
  </si>
  <si>
    <t>φ16／H5cm</t>
    <phoneticPr fontId="28"/>
  </si>
  <si>
    <t>BP HOFF ソーサー16 ペールイエローGL</t>
  </si>
  <si>
    <t>BP HOFF ソーサー16 ミスティブルーGL</t>
  </si>
  <si>
    <t>BP HOFF ソーサー16 ディープバーガンディーGL</t>
    <phoneticPr fontId="4"/>
  </si>
  <si>
    <t>BP HOFF ソーサー16 エメラルドグリーンGL</t>
    <phoneticPr fontId="4"/>
  </si>
  <si>
    <t>φ14 ／H4.5cm</t>
    <phoneticPr fontId="28"/>
  </si>
  <si>
    <t>BP HOFF ソーサー14 ペールイエローGL</t>
  </si>
  <si>
    <t>BP HOFF ソーサー14 ミスティブルーGL</t>
  </si>
  <si>
    <t>BP HOFF ソーサー14 ディープバーガンディーGL</t>
    <phoneticPr fontId="4"/>
  </si>
  <si>
    <t>BP HOFF ソーサー14 エメラルドグリーンGL</t>
    <phoneticPr fontId="4"/>
  </si>
  <si>
    <t>φ12／H4cm</t>
    <phoneticPr fontId="28"/>
  </si>
  <si>
    <t>BP HOFF ソーサー12 ペールイエローGL</t>
  </si>
  <si>
    <t>BP HOFF ソーサー12 ミスティブルーGL</t>
  </si>
  <si>
    <t>BP HOFF ソーサー12 ディープバーガンディーGL</t>
    <phoneticPr fontId="4"/>
  </si>
  <si>
    <t>BP HOFF ソーサー12 エメラルドグリーンGL</t>
    <phoneticPr fontId="4"/>
  </si>
  <si>
    <t>φ8／H3cm</t>
    <phoneticPr fontId="28"/>
  </si>
  <si>
    <t>BP HOFF ソーサー8 ペールイエローGL</t>
  </si>
  <si>
    <t>BP HOFF ソーサー8 ミスティブルーGL</t>
  </si>
  <si>
    <t>BP HOFF ソーサー8 ディープバーガンディーGL</t>
    <phoneticPr fontId="4"/>
  </si>
  <si>
    <t>BP HOFF ソーサー8 エメラルドグリーンGL</t>
    <phoneticPr fontId="4"/>
  </si>
  <si>
    <t>φ30／9cm</t>
    <phoneticPr fontId="28"/>
  </si>
  <si>
    <t>BP HOFF ソーサー30 ナチュラル</t>
  </si>
  <si>
    <t>BP HOFF ソーサー30 グレー</t>
  </si>
  <si>
    <t>φ25／8cm</t>
    <phoneticPr fontId="28"/>
  </si>
  <si>
    <t>BP HOFF ソーサー25 ナチュラル</t>
  </si>
  <si>
    <t>BP HOFF ソーサー25 グレー</t>
  </si>
  <si>
    <t>φ21／7cm</t>
    <phoneticPr fontId="28"/>
  </si>
  <si>
    <t>BP HOFF ソーサー21 ナチュラル</t>
  </si>
  <si>
    <t>BP HOFF ソーサー21 グレー</t>
  </si>
  <si>
    <t>φ18／6cm</t>
    <phoneticPr fontId="28"/>
  </si>
  <si>
    <t>BP HOFF ソーサー18 ナチュラル</t>
  </si>
  <si>
    <t>BP HOFF ソーサー18 グレー</t>
  </si>
  <si>
    <t>BP HOFF ソーサー16 ナチュラル</t>
  </si>
  <si>
    <t>BP HOFF ソーサー16 グレー</t>
  </si>
  <si>
    <t>φ14／H4.5cm</t>
    <phoneticPr fontId="28"/>
  </si>
  <si>
    <t>BP HOFF ソーサー14 ナチュラル</t>
  </si>
  <si>
    <t>BP HOFF ソーサー14 グレー</t>
  </si>
  <si>
    <t>BP HOFF ソーサー12 ナチュラル</t>
  </si>
  <si>
    <t>BP HOFF ソーサー12 グレー</t>
  </si>
  <si>
    <t>BP HOFF ソーサー8 ナチュラル</t>
  </si>
  <si>
    <t>BP HOFF ソーサー8 グレー</t>
  </si>
  <si>
    <t>φ21／H25cm</t>
  </si>
  <si>
    <t>BP HOFF ポット21 ペールイエローGL</t>
    <phoneticPr fontId="4"/>
  </si>
  <si>
    <t>BP HOFF ポット21 ミスティブルーGL</t>
    <phoneticPr fontId="4"/>
  </si>
  <si>
    <t>BP HOFF ポット21 ディープバーガンディGL</t>
    <phoneticPr fontId="4"/>
  </si>
  <si>
    <t>BP HOFF ポット21 エメラルドグリーンGL</t>
    <phoneticPr fontId="4"/>
  </si>
  <si>
    <t>φ18／H22cm</t>
  </si>
  <si>
    <t>BP HOFF ポット18 ペールイエローGL</t>
    <phoneticPr fontId="4"/>
  </si>
  <si>
    <t>BP HOFF ポット18 ミスティブルーGL</t>
    <phoneticPr fontId="4"/>
  </si>
  <si>
    <t>BP HOFF ポット18 ディープバーガンディGL</t>
    <phoneticPr fontId="4"/>
  </si>
  <si>
    <t>BP HOFF ポット18 エメラルドグリーンGL</t>
    <phoneticPr fontId="4"/>
  </si>
  <si>
    <t>φ14／H17cm</t>
  </si>
  <si>
    <t>BP HOFF ポット14 ペールイエローGL</t>
  </si>
  <si>
    <t>BP HOFF ポット14 ミスティブルーGL</t>
  </si>
  <si>
    <t>BP HOFF ポット14 ディープバーガンディGL</t>
    <phoneticPr fontId="4"/>
  </si>
  <si>
    <t>BP HOFF ポット14 エメラルドグリーンGL</t>
    <phoneticPr fontId="4"/>
  </si>
  <si>
    <t>φ30／H25cm</t>
  </si>
  <si>
    <t>BP HOFF ポット30 ナチュラル</t>
    <phoneticPr fontId="4"/>
  </si>
  <si>
    <t>BP HOFF ポット30 グレー</t>
    <phoneticPr fontId="4"/>
  </si>
  <si>
    <t>φ25／H31cm</t>
  </si>
  <si>
    <t>BP HOFF ポット25 ナチュラル</t>
  </si>
  <si>
    <t>BP HOFF ポット25 グレー</t>
  </si>
  <si>
    <t>BP HOFF ポット21 ナチュラル</t>
  </si>
  <si>
    <t>BP HOFF ポット21 グレー</t>
  </si>
  <si>
    <t>BP HOFF ポット18 ナチュラル</t>
  </si>
  <si>
    <t>BP HOFF ポット18 グレー</t>
  </si>
  <si>
    <t>φ16／H20cm</t>
  </si>
  <si>
    <t>BP HOFF ポット16 ナチュラル</t>
  </si>
  <si>
    <t>BP HOFF ポット16 グレー</t>
  </si>
  <si>
    <t>BP HOFF ポット14 ナチュラル</t>
  </si>
  <si>
    <t>BP HOFF ポット14 グレー</t>
  </si>
  <si>
    <t>φ12／H15cm</t>
  </si>
  <si>
    <t>BP HOFF ポット12 ナチュラル</t>
  </si>
  <si>
    <t>BP HOFF ポット12 グレー</t>
  </si>
  <si>
    <t>φ8／H10cm</t>
  </si>
  <si>
    <t>BP HOFF ポット8 ナチュラル</t>
  </si>
  <si>
    <t>BP HOFF ポット8 グレー</t>
  </si>
  <si>
    <t>φ16／20cm</t>
    <phoneticPr fontId="28"/>
  </si>
  <si>
    <t>BP HOFF16 サンドストーンGLセット</t>
    <phoneticPr fontId="4"/>
  </si>
  <si>
    <t>BP HOFF16 サファイヤブルーGLセット</t>
    <phoneticPr fontId="4"/>
  </si>
  <si>
    <t>φ14／18cm</t>
    <phoneticPr fontId="28"/>
  </si>
  <si>
    <t>BP HOFF14 サンドストーンGLセット</t>
    <phoneticPr fontId="4"/>
  </si>
  <si>
    <t>BP HOFF14 サファイヤブルーGLセット</t>
    <phoneticPr fontId="4"/>
  </si>
  <si>
    <t>φ12／16cm</t>
    <phoneticPr fontId="28"/>
  </si>
  <si>
    <t>BP HOFF12 サンドストーンGLセット</t>
    <phoneticPr fontId="4"/>
  </si>
  <si>
    <t>BP HOFF12 サファイヤブルーGLセット</t>
    <phoneticPr fontId="4"/>
  </si>
  <si>
    <t>φ15／H21cm</t>
  </si>
  <si>
    <t>BP コペンハーゲンガラスベース15</t>
  </si>
  <si>
    <t>φ11／H19cm</t>
    <phoneticPr fontId="4"/>
  </si>
  <si>
    <t>BP コペンハーゲンガラスベース11</t>
    <phoneticPr fontId="4"/>
  </si>
  <si>
    <t>BP コペンハーゲンL ポットトール60 ナチュラル</t>
  </si>
  <si>
    <t>BP コペンハーゲンL ポットトール60 グレー</t>
  </si>
  <si>
    <t>BP コペンハーゲンL ポット70 ナチュラル</t>
  </si>
  <si>
    <t>BP コペンハーゲンL ポット70 グレー</t>
  </si>
  <si>
    <t>BP コペンハーゲンL ポット50 ナチュラル</t>
  </si>
  <si>
    <t>BP コペンハーゲンL ポット50 グレー</t>
  </si>
  <si>
    <t>箱：W36／D11.5／H11cm
（鉢：φ10／H9cm、ソーサー付き）</t>
    <phoneticPr fontId="4"/>
  </si>
  <si>
    <t>BPコペンハーゲン3パック ナチュラル</t>
  </si>
  <si>
    <t>BPコペンハーゲン3パック グレー</t>
  </si>
  <si>
    <t>BP コペンハーゲン25 サファイヤブルーGL</t>
  </si>
  <si>
    <t>BP コペンハーゲン25 ミネラルホワイトGL</t>
    <phoneticPr fontId="4"/>
  </si>
  <si>
    <t>BP コペンハーゲン25 サンドストーンGL</t>
    <phoneticPr fontId="4"/>
  </si>
  <si>
    <t>BP コペンハーゲン25 アンバーイエローGL</t>
    <phoneticPr fontId="4"/>
  </si>
  <si>
    <t>BP コペンハーゲン25 エメラルドグリーンGL</t>
    <phoneticPr fontId="4"/>
  </si>
  <si>
    <t>φ21／H18cm、ソーサー付き</t>
  </si>
  <si>
    <t>BP コペンハーゲン21 サファイヤブルーGL</t>
  </si>
  <si>
    <t>BP コペンハーゲン21 ミネラルホワイトGL</t>
    <phoneticPr fontId="4"/>
  </si>
  <si>
    <t>BP コペンハーゲン21 サンドストーンGL</t>
    <phoneticPr fontId="4"/>
  </si>
  <si>
    <t>BP コペンハーゲン21 アンバーイエローGL</t>
    <phoneticPr fontId="4"/>
  </si>
  <si>
    <t>BP コペンハーゲン21 エメラルドグリーンGL</t>
    <phoneticPr fontId="4"/>
  </si>
  <si>
    <t>BP コペンハーゲン18 サファイヤブルーGL</t>
  </si>
  <si>
    <t>BP コペンハーゲン18 ミネラルホワイトGL</t>
    <phoneticPr fontId="4"/>
  </si>
  <si>
    <t>BP コペンハーゲン18 サンドストーンGL</t>
    <phoneticPr fontId="4"/>
  </si>
  <si>
    <t>BP コペンハーゲン18 アンバーイエローGL</t>
    <phoneticPr fontId="4"/>
  </si>
  <si>
    <t>BP コペンハーゲン18 エメラルドグリーンGL</t>
    <phoneticPr fontId="4"/>
  </si>
  <si>
    <t>BP コペンハーゲン16 サファイヤブルーGL</t>
  </si>
  <si>
    <t>BP コペンハーゲン16 ミネラルホワイトGL</t>
    <phoneticPr fontId="4"/>
  </si>
  <si>
    <t>BP コペンハーゲン16 サンドストーンGL</t>
    <phoneticPr fontId="4"/>
  </si>
  <si>
    <t>BP コペンハーゲン16 アンバーイエローGL</t>
    <phoneticPr fontId="4"/>
  </si>
  <si>
    <t>BP コペンハーゲン16 エメラルドグリーンGL</t>
    <phoneticPr fontId="4"/>
  </si>
  <si>
    <t>BP コペンハーゲン14 サファイヤブルーGL</t>
  </si>
  <si>
    <t>BP コペンハーゲン14 ミネラルホワイトGL</t>
    <phoneticPr fontId="4"/>
  </si>
  <si>
    <t>BP コペンハーゲン14 サンドストーンGL</t>
    <phoneticPr fontId="4"/>
  </si>
  <si>
    <t>BP コペンハーゲン14 アンバーイエローGL</t>
    <phoneticPr fontId="4"/>
  </si>
  <si>
    <t>BP コペンハーゲン14 エメラルドグリーンGL</t>
    <phoneticPr fontId="4"/>
  </si>
  <si>
    <t>BP コペンハーゲン12 サファイヤブルーGL</t>
  </si>
  <si>
    <t>BP コペンハーゲン12 ミネラルホワイトGL</t>
    <phoneticPr fontId="4"/>
  </si>
  <si>
    <t>BP コペンハーゲン12 サンドストーンGL</t>
    <phoneticPr fontId="4"/>
  </si>
  <si>
    <t>BP コペンハーゲン12 アンバーイエローGL</t>
    <phoneticPr fontId="4"/>
  </si>
  <si>
    <t>BP コペンハーゲン12 エメラルドグリーンGL</t>
    <phoneticPr fontId="4"/>
  </si>
  <si>
    <t>BP コペンハーゲン10 サファイヤブルーGL</t>
  </si>
  <si>
    <t>BP コペンハーゲン10 ミネラルホワイトGL</t>
    <phoneticPr fontId="4"/>
  </si>
  <si>
    <t>BP コペンハーゲン10 サンドストーンGL</t>
    <phoneticPr fontId="4"/>
  </si>
  <si>
    <t>BP コペンハーゲン10 アンバーイエローGL</t>
    <phoneticPr fontId="4"/>
  </si>
  <si>
    <t>BP コペンハーゲン10 エメラルドグリーンGL</t>
    <phoneticPr fontId="4"/>
  </si>
  <si>
    <t>φ30／H14cm、ソーサー付き</t>
  </si>
  <si>
    <t>BPコペンハーゲン30 LOW ナチュラル</t>
  </si>
  <si>
    <t>BPコペンハーゲン30 LOW グレー</t>
  </si>
  <si>
    <t>BPコペンハーゲン25 LOW ナチュラル</t>
  </si>
  <si>
    <t>BPコペンハーゲン25 LOW グレー</t>
  </si>
  <si>
    <t>BPコペンハーゲン21 LOW ナチュラル</t>
  </si>
  <si>
    <t>BPコペンハーゲン21 LOW グレー</t>
  </si>
  <si>
    <t>φ18／H24cm、ソーサー付き</t>
  </si>
  <si>
    <t>BPコペンハーゲントール18 ナチュラル</t>
  </si>
  <si>
    <t>BPコペンハーゲントール18 グレー</t>
  </si>
  <si>
    <t>φ14／H19cm、ソーサー付き</t>
  </si>
  <si>
    <t>BPコペンハーゲントール14 ナチュラル</t>
  </si>
  <si>
    <t>BPコペンハーゲントール14 グレー</t>
  </si>
  <si>
    <t>φ10／H14cm、ソーサー付き</t>
  </si>
  <si>
    <t>BPコペンハーゲントール10 ナチュラル</t>
  </si>
  <si>
    <t>BPコペンハーゲントール10 グレー</t>
  </si>
  <si>
    <t>φ35／H28cm、ソーサー付き</t>
  </si>
  <si>
    <t>BP コペンハーゲン35 ナチュラル</t>
  </si>
  <si>
    <t>BP コペンハーゲン35 グレー</t>
  </si>
  <si>
    <t>BP コペンハーゲン30 ナチュラル</t>
  </si>
  <si>
    <t>BP コペンハーゲン30 グレー</t>
  </si>
  <si>
    <t>φ25／H21cm、ソーサー付き</t>
  </si>
  <si>
    <t>BP コペンハーゲン25 ナチュラル</t>
  </si>
  <si>
    <t>BP コペンハーゲン25 グレー</t>
  </si>
  <si>
    <t>BP コペンハーゲン21 ナチュラル</t>
  </si>
  <si>
    <t>BP コペンハーゲン21 グレー</t>
  </si>
  <si>
    <t>BP コペンハーゲン18 ナチュラル</t>
  </si>
  <si>
    <t>BP コペンハーゲン18 グレー</t>
  </si>
  <si>
    <t>BP コペンハーゲン16 ナチュラル</t>
  </si>
  <si>
    <t>BP コペンハーゲン16 グレー</t>
  </si>
  <si>
    <t>BP コペンハーゲン14 ナチュラル</t>
  </si>
  <si>
    <t>BP コペンハーゲン14 グレー</t>
  </si>
  <si>
    <t>BP コペンハーゲン12 ナチュラル</t>
  </si>
  <si>
    <t>BP コペンハーゲン12 グレー</t>
  </si>
  <si>
    <t>BP コペンハーゲン10 ナチュラル</t>
  </si>
  <si>
    <t>BP コペンハーゲン10 グレー</t>
  </si>
  <si>
    <t>φ25／H6cm</t>
  </si>
  <si>
    <t>BP リリィ ソーサー25 サンドGL</t>
    <phoneticPr fontId="28"/>
  </si>
  <si>
    <t>BP リリィ ソーサー25 ミスティブルーGL</t>
    <phoneticPr fontId="28"/>
  </si>
  <si>
    <t>BP リリィ ソーサー25 バーガンディGL</t>
    <phoneticPr fontId="28"/>
  </si>
  <si>
    <t>φ21／H6cm</t>
  </si>
  <si>
    <t>BP リリィ ソーサー21 サンドGL</t>
    <phoneticPr fontId="28"/>
  </si>
  <si>
    <t>BP リリィ ソーサー21 ミスティブルーGL</t>
    <phoneticPr fontId="28"/>
  </si>
  <si>
    <t>BP リリィ ソーサー21 バーガンディGL</t>
    <phoneticPr fontId="28"/>
  </si>
  <si>
    <t>φ18／H5cm</t>
  </si>
  <si>
    <t>BP リリィ ソーサー18 サンドGL</t>
    <phoneticPr fontId="28"/>
  </si>
  <si>
    <t>BP リリィ ソーサー18 ミスティブルーGL</t>
    <phoneticPr fontId="28"/>
  </si>
  <si>
    <t>BP リリィ ソーサー18 バーガンディGL</t>
    <phoneticPr fontId="28"/>
  </si>
  <si>
    <t>φ14／H4cm</t>
  </si>
  <si>
    <t>BP リリィ ソーサー14 サンドGL</t>
    <phoneticPr fontId="28"/>
  </si>
  <si>
    <t>BP リリィ ソーサー14 ミスティブルーGL</t>
    <phoneticPr fontId="28"/>
  </si>
  <si>
    <t>BP リリィ ソーサー14 バーガンディGL</t>
    <phoneticPr fontId="28"/>
  </si>
  <si>
    <t>φ8／H2cm</t>
  </si>
  <si>
    <t>BP リリィ ソーサー8 サンドGL</t>
    <phoneticPr fontId="28"/>
  </si>
  <si>
    <t>BP リリィ ソーサー8 ミスティブルーGL</t>
    <phoneticPr fontId="28"/>
  </si>
  <si>
    <t>BP リリィ ソーサー8 バーガンディGL</t>
    <phoneticPr fontId="28"/>
  </si>
  <si>
    <t>φ25／H21cm</t>
  </si>
  <si>
    <t>BP リリィ ポット25 セージグリーンGL</t>
    <phoneticPr fontId="28"/>
  </si>
  <si>
    <t>BP リリィ ポット25 フォレストGL</t>
    <phoneticPr fontId="28"/>
  </si>
  <si>
    <t>BP リリィ ポット25 オレンジGL</t>
    <phoneticPr fontId="28"/>
  </si>
  <si>
    <t>φ21／H20cm</t>
  </si>
  <si>
    <t>BP リリィ ポット21 セージグリーンGL</t>
    <phoneticPr fontId="28"/>
  </si>
  <si>
    <t>BP リリィ ポット21 フォレストGL</t>
    <phoneticPr fontId="28"/>
  </si>
  <si>
    <t>BP リリィ ポット21 オレンジGL</t>
    <phoneticPr fontId="28"/>
  </si>
  <si>
    <t>φ18／H19cm</t>
  </si>
  <si>
    <t>BP リリィ ポット18 セージグリーンGL</t>
    <phoneticPr fontId="28"/>
  </si>
  <si>
    <t>BP リリィ ポット18 フォレストGL</t>
    <phoneticPr fontId="28"/>
  </si>
  <si>
    <t>BP リリィ ポット18 オレンジGL</t>
    <phoneticPr fontId="28"/>
  </si>
  <si>
    <t>φ14／H16cm</t>
  </si>
  <si>
    <t>BP リリィ ポット14 セージグリーンGL</t>
    <phoneticPr fontId="28"/>
  </si>
  <si>
    <t>BP リリィ ポット14 フォレストGL</t>
    <phoneticPr fontId="28"/>
  </si>
  <si>
    <t>BP リリィ ポット14 オレンジGL</t>
    <phoneticPr fontId="28"/>
  </si>
  <si>
    <t>φ8／H9cm</t>
  </si>
  <si>
    <t>BP リリィ ポット8 セージグリーンGL</t>
    <phoneticPr fontId="28"/>
  </si>
  <si>
    <t>BP リリィ ポット8 フォレストGL</t>
    <phoneticPr fontId="28"/>
  </si>
  <si>
    <t>BP リリィ ポット8 オレンジGL</t>
    <phoneticPr fontId="28"/>
  </si>
  <si>
    <t>L35／W27cm</t>
    <phoneticPr fontId="4"/>
  </si>
  <si>
    <t>BP フロリタ トレイ35アゲートブルー</t>
    <phoneticPr fontId="4"/>
  </si>
  <si>
    <t>φ37／H45cm</t>
    <phoneticPr fontId="4"/>
  </si>
  <si>
    <t>BP フロリタ ベース45サンドストーン</t>
    <phoneticPr fontId="4"/>
  </si>
  <si>
    <t>BP フロリタ ベース45アゲートブルー</t>
    <phoneticPr fontId="4"/>
  </si>
  <si>
    <t>φ25／H30cm</t>
    <phoneticPr fontId="4"/>
  </si>
  <si>
    <t>BP フロリタ ベース30サンドストーン</t>
    <phoneticPr fontId="4"/>
  </si>
  <si>
    <t>BP フロリタ ベース30アゲートブルー</t>
    <phoneticPr fontId="4"/>
  </si>
  <si>
    <t>φ18／H15cm</t>
    <phoneticPr fontId="4"/>
  </si>
  <si>
    <t>BP フロリタ ベース15サンドストーン</t>
    <phoneticPr fontId="4"/>
  </si>
  <si>
    <t xml:space="preserve">BP フロリタ ベース15アゲートブルー </t>
    <phoneticPr fontId="4"/>
  </si>
  <si>
    <t>φ24／H17cm、ソーサー付き</t>
    <phoneticPr fontId="4"/>
  </si>
  <si>
    <t>BP デルフィLOW24ナチュラル</t>
    <phoneticPr fontId="4"/>
  </si>
  <si>
    <t>BP デルフィLOW24グレー</t>
    <phoneticPr fontId="4"/>
  </si>
  <si>
    <t>φ22／H26cm、ソーサー付き</t>
    <phoneticPr fontId="4"/>
  </si>
  <si>
    <t>BP デルフィトール22ナチュラル</t>
    <phoneticPr fontId="4"/>
  </si>
  <si>
    <t>BP デルフィトール22グレー</t>
    <phoneticPr fontId="4"/>
  </si>
  <si>
    <t>φ26／H28cm、ソーサー付き</t>
    <phoneticPr fontId="4"/>
  </si>
  <si>
    <t>BP デルフィ26ナチュラル</t>
    <phoneticPr fontId="4"/>
  </si>
  <si>
    <t>BP デルフィ26グレー</t>
    <phoneticPr fontId="4"/>
  </si>
  <si>
    <t>φ20／H21cm、ソーサー付き</t>
    <phoneticPr fontId="4"/>
  </si>
  <si>
    <t>BP デルフィ20ナチュラル</t>
    <phoneticPr fontId="4"/>
  </si>
  <si>
    <t>BP デルフィ20グレー</t>
    <phoneticPr fontId="4"/>
  </si>
  <si>
    <t>φ25／H26cm、ソーサー付き</t>
    <phoneticPr fontId="4"/>
  </si>
  <si>
    <t>BP フルール25ナチュラル</t>
    <phoneticPr fontId="4"/>
  </si>
  <si>
    <t>BP フルール25グレー</t>
    <phoneticPr fontId="4"/>
  </si>
  <si>
    <t>φ21／H21cm、ソーサー付き</t>
    <phoneticPr fontId="4"/>
  </si>
  <si>
    <t>BP フルール21ナチュラル</t>
    <phoneticPr fontId="4"/>
  </si>
  <si>
    <t>BP フルール21グレー</t>
    <phoneticPr fontId="4"/>
  </si>
  <si>
    <t>φ18／H18cm、ソーサー付き</t>
    <phoneticPr fontId="4"/>
  </si>
  <si>
    <t>BP フルール18ナチュラル</t>
    <phoneticPr fontId="4"/>
  </si>
  <si>
    <t>BP フルール18グレー</t>
  </si>
  <si>
    <t>φ16／H16cm、ソーサー付き</t>
    <phoneticPr fontId="4"/>
  </si>
  <si>
    <t>BP フルール16ナチュラル</t>
    <phoneticPr fontId="4"/>
  </si>
  <si>
    <t>BP フルール16グレー</t>
  </si>
  <si>
    <t>φ14／H14cm、ソーサー付き</t>
    <phoneticPr fontId="4"/>
  </si>
  <si>
    <t>BP フルール14ナチュラル</t>
    <phoneticPr fontId="4"/>
  </si>
  <si>
    <t>BP フルール14グレー</t>
  </si>
  <si>
    <t>φ12／H12cm、ソーサー付き</t>
    <phoneticPr fontId="4"/>
  </si>
  <si>
    <t>BP フルール12ナチュラル</t>
    <phoneticPr fontId="4"/>
  </si>
  <si>
    <t>BP フルール12グレー</t>
    <phoneticPr fontId="4"/>
  </si>
  <si>
    <t>2027年1月～
価格変更</t>
    <rPh sb="9" eb="11">
      <t>カカク</t>
    </rPh>
    <rPh sb="11" eb="13">
      <t>ヘンコウ</t>
    </rPh>
    <phoneticPr fontId="4"/>
  </si>
  <si>
    <t>上代</t>
    <rPh sb="0" eb="2">
      <t>ジョウ</t>
    </rPh>
    <phoneticPr fontId="28"/>
  </si>
  <si>
    <t>ロット</t>
    <phoneticPr fontId="28"/>
  </si>
  <si>
    <t>サイズ</t>
    <phoneticPr fontId="28"/>
  </si>
  <si>
    <t>JAN</t>
  </si>
  <si>
    <t>品名</t>
  </si>
  <si>
    <t>品番</t>
  </si>
  <si>
    <t>Pages</t>
    <phoneticPr fontId="4"/>
  </si>
  <si>
    <t>TEL: 0570-04-1201 
FAX: 0572-52-3385</t>
    <phoneticPr fontId="4"/>
  </si>
  <si>
    <t>株式会社DoLABO</t>
    <rPh sb="0" eb="4">
      <t>カブシキガイシャ</t>
    </rPh>
    <phoneticPr fontId="4"/>
  </si>
  <si>
    <t>国内総代理店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</si>
</sst>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¥&quot;#,##0;[Red]&quot;¥&quot;\-#,##0"/>
    <numFmt numFmtId="176" formatCode="0_);[Red]\(0\)"/>
    <numFmt numFmtId="177" formatCode="0.000"/>
    <numFmt numFmtId="178" formatCode="&quot;¥&quot;#,##0_);[Red]\(&quot;¥&quot;#,##0\)"/>
    <numFmt numFmtId="179" formatCode="0_ "/>
  </numFmts>
  <fonts count="34">
    <font>
      <sz val="7"/>
      <color indexed="8"/>
      <name val="Arial"/>
      <family val="2"/>
    </font>
    <font>
      <sz val="18"/>
      <color theme="3"/>
      <name val="Helvetica Neue"/>
      <family val="2"/>
      <charset val="128"/>
      <scheme val="major"/>
    </font>
    <font>
      <sz val="7"/>
      <color indexed="8"/>
      <name val="Arial"/>
      <family val="2"/>
    </font>
    <font>
      <sz val="14"/>
      <name val="Arial"/>
      <family val="2"/>
    </font>
    <font>
      <sz val="6"/>
      <name val="ＭＳ Ｐゴシック"/>
      <family val="3"/>
      <charset val="128"/>
    </font>
    <font>
      <sz val="7"/>
      <name val="Arial"/>
      <family val="2"/>
    </font>
    <font>
      <sz val="9"/>
      <name val="Arial"/>
      <family val="2"/>
    </font>
    <font>
      <sz val="6"/>
      <name val="Arial"/>
      <family val="2"/>
    </font>
    <font>
      <i/>
      <sz val="9"/>
      <name val="Arial"/>
      <family val="2"/>
    </font>
    <font>
      <sz val="9"/>
      <color indexed="8"/>
      <name val="Arial"/>
      <family val="2"/>
    </font>
    <font>
      <u/>
      <sz val="8"/>
      <color rgb="FF285A3C"/>
      <name val="Arial"/>
      <family val="2"/>
    </font>
    <font>
      <u/>
      <sz val="7"/>
      <name val="Arial"/>
      <family val="2"/>
    </font>
    <font>
      <i/>
      <sz val="11"/>
      <name val="Arial"/>
      <family val="2"/>
    </font>
    <font>
      <sz val="8"/>
      <name val="Arial"/>
      <family val="2"/>
    </font>
    <font>
      <u/>
      <sz val="8"/>
      <name val="Arial"/>
      <family val="2"/>
    </font>
    <font>
      <sz val="6"/>
      <color theme="8" tint="0.59999389629810485"/>
      <name val="Arial"/>
      <family val="2"/>
    </font>
    <font>
      <sz val="7"/>
      <name val="ＭＳ Ｐゴシック"/>
      <family val="2"/>
      <charset val="128"/>
    </font>
    <font>
      <sz val="10"/>
      <name val="Arial"/>
      <family val="2"/>
    </font>
    <font>
      <sz val="5"/>
      <name val="Arial"/>
      <family val="2"/>
    </font>
    <font>
      <sz val="5.8"/>
      <name val="Arial"/>
      <family val="2"/>
    </font>
    <font>
      <sz val="6"/>
      <color indexed="8"/>
      <name val="Arial"/>
      <family val="2"/>
    </font>
    <font>
      <sz val="7"/>
      <color indexed="8"/>
      <name val="小塚ゴシック Pr6N R"/>
      <family val="2"/>
      <charset val="128"/>
    </font>
    <font>
      <sz val="7"/>
      <name val="ＭＳ ゴシック"/>
      <family val="3"/>
      <charset val="128"/>
    </font>
    <font>
      <sz val="7"/>
      <name val="Arial"/>
      <family val="3"/>
      <charset val="128"/>
    </font>
    <font>
      <sz val="5.5"/>
      <name val="Arial"/>
      <family val="2"/>
    </font>
    <font>
      <sz val="10"/>
      <color indexed="8"/>
      <name val="小塚ゴシック Pr6N R"/>
      <family val="2"/>
      <charset val="128"/>
    </font>
    <font>
      <sz val="6"/>
      <name val="04KanjyukuGothic"/>
      <family val="3"/>
      <charset val="128"/>
    </font>
    <font>
      <sz val="10"/>
      <name val="小塚ゴシック Pr6N R"/>
      <family val="2"/>
      <charset val="128"/>
    </font>
    <font>
      <sz val="6"/>
      <name val="02UtsukushiMincho"/>
      <family val="3"/>
      <charset val="128"/>
    </font>
    <font>
      <sz val="10"/>
      <color rgb="FF000000"/>
      <name val="小塚ゴシック Pr6N R"/>
      <family val="2"/>
      <charset val="128"/>
    </font>
    <font>
      <sz val="10"/>
      <name val="小塚ゴシック Pro B"/>
      <family val="2"/>
      <charset val="128"/>
    </font>
    <font>
      <sz val="11"/>
      <color indexed="8"/>
      <name val="小塚ゴシック Pr6N R"/>
      <family val="2"/>
      <charset val="128"/>
    </font>
    <font>
      <sz val="8"/>
      <color indexed="8"/>
      <name val="小塚ゴシック Pr6N R"/>
      <family val="2"/>
      <charset val="128"/>
    </font>
    <font>
      <sz val="12"/>
      <color indexed="8"/>
      <name val="小塚ゴシック Pr6N R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rgb="FFDEDEDE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rgb="FF675A5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675A50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B2B2B2"/>
      </bottom>
      <diagonal/>
    </border>
    <border>
      <left/>
      <right/>
      <top style="medium">
        <color rgb="FFB2B2B2"/>
      </top>
      <bottom style="medium">
        <color rgb="FFB2B2B2"/>
      </bottom>
      <diagonal/>
    </border>
    <border>
      <left/>
      <right/>
      <top style="medium">
        <color rgb="FFB2B2B2"/>
      </top>
      <bottom/>
      <diagonal/>
    </border>
    <border>
      <left style="thick">
        <color rgb="FF8C8C8C"/>
      </left>
      <right style="thick">
        <color rgb="FF8C8C8C"/>
      </right>
      <top/>
      <bottom style="thick">
        <color rgb="FF8C8C8C"/>
      </bottom>
      <diagonal/>
    </border>
    <border>
      <left/>
      <right style="thick">
        <color rgb="FF8C8C8C"/>
      </right>
      <top/>
      <bottom style="thin">
        <color rgb="FF666666"/>
      </bottom>
      <diagonal/>
    </border>
    <border>
      <left style="thin">
        <color rgb="FF666666"/>
      </left>
      <right style="thin">
        <color rgb="FF666666"/>
      </right>
      <top/>
      <bottom style="thin">
        <color rgb="FF666666"/>
      </bottom>
      <diagonal/>
    </border>
    <border>
      <left/>
      <right/>
      <top/>
      <bottom style="thin">
        <color rgb="FF666666"/>
      </bottom>
      <diagonal/>
    </border>
    <border>
      <left style="thick">
        <color rgb="FF8C8C8C"/>
      </left>
      <right style="thick">
        <color rgb="FF8C8C8C"/>
      </right>
      <top/>
      <bottom/>
      <diagonal/>
    </border>
    <border>
      <left/>
      <right style="thick">
        <color rgb="FF8C8C8C"/>
      </right>
      <top/>
      <bottom/>
      <diagonal/>
    </border>
    <border>
      <left style="thin">
        <color rgb="FF666666"/>
      </left>
      <right style="thin">
        <color rgb="FF666666"/>
      </right>
      <top/>
      <bottom/>
      <diagonal/>
    </border>
    <border>
      <left style="thick">
        <color rgb="FF8C8C8C"/>
      </left>
      <right style="thick">
        <color rgb="FF8C8C8C"/>
      </right>
      <top style="thick">
        <color rgb="FF8C8C8C"/>
      </top>
      <bottom/>
      <diagonal/>
    </border>
    <border>
      <left/>
      <right style="thick">
        <color rgb="FF8C8C8C"/>
      </right>
      <top style="thin">
        <color rgb="FF666666"/>
      </top>
      <bottom/>
      <diagonal/>
    </border>
    <border>
      <left style="thin">
        <color rgb="FF666666"/>
      </left>
      <right style="thin">
        <color rgb="FF666666"/>
      </right>
      <top style="thin">
        <color rgb="FF666666"/>
      </top>
      <bottom/>
      <diagonal/>
    </border>
    <border>
      <left/>
      <right/>
      <top style="thin">
        <color rgb="FF666666"/>
      </top>
      <bottom/>
      <diagonal/>
    </border>
  </borders>
  <cellStyleXfs count="3">
    <xf numFmtId="0" fontId="0" fillId="0" borderId="0" applyNumberFormat="0" applyFill="0" applyBorder="0" applyProtection="0">
      <alignment horizontal="left"/>
    </xf>
    <xf numFmtId="0" fontId="10" fillId="0" borderId="0" applyNumberFormat="0" applyFill="0" applyBorder="0" applyAlignment="0" applyProtection="0">
      <alignment horizontal="left"/>
    </xf>
    <xf numFmtId="6" fontId="2" fillId="0" borderId="0" applyFont="0" applyFill="0" applyBorder="0" applyAlignment="0" applyProtection="0">
      <alignment vertical="center"/>
    </xf>
  </cellStyleXfs>
  <cellXfs count="275">
    <xf numFmtId="0" fontId="0" fillId="0" borderId="0" xfId="0">
      <alignment horizontal="left"/>
    </xf>
    <xf numFmtId="0" fontId="3" fillId="0" borderId="0" xfId="0" applyNumberFormat="1" applyFont="1" applyFill="1" applyBorder="1" applyAlignment="1" applyProtection="1">
      <alignment horizontal="left" vertical="center"/>
      <protection hidden="1"/>
    </xf>
    <xf numFmtId="0" fontId="5" fillId="0" borderId="0" xfId="0" applyNumberFormat="1" applyFont="1" applyFill="1" applyBorder="1" applyAlignment="1" applyProtection="1">
      <alignment horizontal="left" vertical="center" wrapText="1"/>
      <protection hidden="1"/>
    </xf>
    <xf numFmtId="0" fontId="5" fillId="0" borderId="0" xfId="0" applyNumberFormat="1" applyFont="1" applyFill="1" applyBorder="1" applyProtection="1">
      <alignment horizontal="left"/>
      <protection hidden="1"/>
    </xf>
    <xf numFmtId="0" fontId="6" fillId="0" borderId="0" xfId="0" applyNumberFormat="1" applyFont="1" applyFill="1" applyBorder="1" applyProtection="1">
      <alignment horizontal="left"/>
      <protection hidden="1"/>
    </xf>
    <xf numFmtId="0" fontId="7" fillId="0" borderId="0" xfId="0" applyNumberFormat="1" applyFont="1" applyFill="1" applyBorder="1" applyProtection="1">
      <alignment horizontal="left"/>
      <protection hidden="1"/>
    </xf>
    <xf numFmtId="4" fontId="6" fillId="0" borderId="0" xfId="0" applyNumberFormat="1" applyFont="1" applyFill="1" applyBorder="1" applyProtection="1">
      <alignment horizontal="left"/>
      <protection hidden="1"/>
    </xf>
    <xf numFmtId="0" fontId="8" fillId="0" borderId="0" xfId="0" applyNumberFormat="1" applyFont="1" applyFill="1" applyBorder="1" applyProtection="1">
      <alignment horizontal="left"/>
      <protection hidden="1"/>
    </xf>
    <xf numFmtId="0" fontId="9" fillId="2" borderId="0" xfId="0" applyNumberFormat="1" applyFont="1" applyFill="1" applyProtection="1">
      <alignment horizontal="left"/>
      <protection hidden="1"/>
    </xf>
    <xf numFmtId="49" fontId="5" fillId="0" borderId="0" xfId="0" applyNumberFormat="1" applyFont="1" applyFill="1" applyBorder="1" applyProtection="1">
      <alignment horizontal="left"/>
      <protection hidden="1"/>
    </xf>
    <xf numFmtId="49" fontId="5" fillId="0" borderId="0" xfId="0" applyNumberFormat="1" applyFont="1" applyFill="1" applyBorder="1" applyAlignment="1" applyProtection="1">
      <alignment horizontal="left" vertical="center" wrapText="1"/>
      <protection hidden="1"/>
    </xf>
    <xf numFmtId="49" fontId="5" fillId="0" borderId="0" xfId="0" applyNumberFormat="1" applyFont="1" applyFill="1" applyBorder="1" applyProtection="1">
      <alignment horizontal="left"/>
      <protection locked="0"/>
    </xf>
    <xf numFmtId="49" fontId="5" fillId="0" borderId="0" xfId="0" applyNumberFormat="1" applyFont="1" applyFill="1" applyBorder="1" applyAlignment="1" applyProtection="1">
      <alignment horizontal="left" indent="1"/>
      <protection hidden="1"/>
    </xf>
    <xf numFmtId="49" fontId="5" fillId="0" borderId="0" xfId="0" applyNumberFormat="1" applyFont="1" applyFill="1" applyBorder="1" applyAlignment="1" applyProtection="1">
      <alignment horizontal="left" vertical="center" indent="1"/>
      <protection hidden="1"/>
    </xf>
    <xf numFmtId="49" fontId="5" fillId="0" borderId="0" xfId="0" applyNumberFormat="1" applyFont="1" applyFill="1" applyBorder="1" applyAlignment="1" applyProtection="1">
      <alignment horizontal="left" indent="1"/>
      <protection locked="0"/>
    </xf>
    <xf numFmtId="49" fontId="11" fillId="0" borderId="0" xfId="1" applyNumberFormat="1" applyFont="1" applyFill="1" applyBorder="1" applyAlignment="1" applyProtection="1">
      <alignment horizontal="left"/>
      <protection locked="0"/>
    </xf>
    <xf numFmtId="0" fontId="8" fillId="0" borderId="0" xfId="0" quotePrefix="1" applyNumberFormat="1" applyFont="1" applyFill="1" applyBorder="1" applyProtection="1">
      <alignment horizontal="left"/>
      <protection hidden="1"/>
    </xf>
    <xf numFmtId="4" fontId="12" fillId="0" borderId="0" xfId="0" applyNumberFormat="1" applyFont="1" applyFill="1" applyBorder="1" applyProtection="1">
      <alignment horizontal="left"/>
      <protection hidden="1"/>
    </xf>
    <xf numFmtId="49" fontId="5" fillId="0" borderId="0" xfId="0" applyNumberFormat="1" applyFont="1" applyFill="1" applyBorder="1" applyAlignment="1" applyProtection="1">
      <alignment horizontal="right" vertical="center"/>
      <protection hidden="1"/>
    </xf>
    <xf numFmtId="49" fontId="5" fillId="0" borderId="0" xfId="0" applyNumberFormat="1" applyFont="1" applyFill="1" applyBorder="1" applyAlignment="1" applyProtection="1">
      <alignment horizontal="left" vertical="center"/>
      <protection hidden="1"/>
    </xf>
    <xf numFmtId="49" fontId="13" fillId="0" borderId="0" xfId="0" applyNumberFormat="1" applyFont="1" applyFill="1" applyBorder="1" applyAlignment="1" applyProtection="1">
      <alignment horizontal="left" vertical="center"/>
      <protection hidden="1"/>
    </xf>
    <xf numFmtId="49" fontId="7" fillId="0" borderId="0" xfId="0" applyNumberFormat="1" applyFont="1" applyFill="1" applyBorder="1" applyAlignment="1" applyProtection="1">
      <alignment horizontal="left" vertical="center"/>
      <protection hidden="1"/>
    </xf>
    <xf numFmtId="49" fontId="7" fillId="0" borderId="0" xfId="0" applyNumberFormat="1" applyFont="1" applyFill="1" applyBorder="1" applyAlignment="1" applyProtection="1">
      <alignment horizontal="left" vertical="center" indent="1"/>
      <protection hidden="1"/>
    </xf>
    <xf numFmtId="0" fontId="14" fillId="0" borderId="0" xfId="1" applyNumberFormat="1" applyFont="1" applyFill="1" applyBorder="1" applyAlignment="1" applyProtection="1">
      <protection hidden="1"/>
    </xf>
    <xf numFmtId="0" fontId="13" fillId="0" borderId="0" xfId="0" applyFont="1" applyFill="1" applyBorder="1" applyProtection="1">
      <alignment horizontal="left"/>
      <protection hidden="1"/>
    </xf>
    <xf numFmtId="0" fontId="7" fillId="0" borderId="0" xfId="0" applyFont="1" applyFill="1" applyBorder="1" applyProtection="1">
      <alignment horizontal="left"/>
      <protection hidden="1"/>
    </xf>
    <xf numFmtId="0" fontId="7" fillId="0" borderId="0" xfId="1" applyNumberFormat="1" applyFont="1" applyFill="1" applyBorder="1" applyAlignment="1" applyProtection="1">
      <alignment horizontal="right"/>
      <protection hidden="1"/>
    </xf>
    <xf numFmtId="3" fontId="13" fillId="0" borderId="0" xfId="0" applyNumberFormat="1" applyFont="1" applyFill="1" applyBorder="1" applyProtection="1">
      <alignment horizontal="left"/>
      <protection hidden="1"/>
    </xf>
    <xf numFmtId="4" fontId="6" fillId="0" borderId="0" xfId="0" applyNumberFormat="1" applyFont="1" applyFill="1" applyBorder="1" applyAlignment="1" applyProtection="1">
      <alignment wrapText="1"/>
      <protection hidden="1"/>
    </xf>
    <xf numFmtId="0" fontId="6" fillId="0" borderId="0" xfId="0" applyFont="1" applyFill="1" applyBorder="1" applyProtection="1">
      <alignment horizontal="left"/>
      <protection hidden="1"/>
    </xf>
    <xf numFmtId="0" fontId="8" fillId="0" borderId="0" xfId="0" applyFont="1" applyFill="1" applyBorder="1" applyProtection="1">
      <alignment horizontal="left"/>
      <protection hidden="1"/>
    </xf>
    <xf numFmtId="49" fontId="6" fillId="0" borderId="0" xfId="0" applyNumberFormat="1" applyFont="1" applyFill="1" applyBorder="1" applyAlignment="1" applyProtection="1">
      <alignment horizontal="left" vertical="center" wrapText="1"/>
      <protection hidden="1"/>
    </xf>
    <xf numFmtId="49" fontId="6" fillId="0" borderId="0" xfId="0" applyNumberFormat="1" applyFont="1" applyFill="1" applyBorder="1" applyAlignment="1" applyProtection="1">
      <alignment horizontal="left" vertical="center"/>
      <protection hidden="1"/>
    </xf>
    <xf numFmtId="0" fontId="5" fillId="0" borderId="0" xfId="0" applyFont="1" applyFill="1" applyBorder="1" applyAlignment="1" applyProtection="1">
      <alignment horizontal="left" vertical="center"/>
      <protection hidden="1"/>
    </xf>
    <xf numFmtId="0" fontId="13" fillId="0" borderId="0" xfId="0" applyFont="1" applyFill="1" applyBorder="1" applyAlignment="1" applyProtection="1">
      <alignment horizontal="left" vertical="center"/>
      <protection hidden="1"/>
    </xf>
    <xf numFmtId="49" fontId="7" fillId="0" borderId="0" xfId="0" applyNumberFormat="1" applyFont="1" applyFill="1" applyBorder="1" applyAlignment="1" applyProtection="1">
      <alignment horizontal="center" vertical="center"/>
      <protection hidden="1"/>
    </xf>
    <xf numFmtId="0" fontId="6" fillId="0" borderId="0" xfId="0" applyNumberFormat="1" applyFont="1" applyFill="1" applyBorder="1" applyAlignment="1" applyProtection="1">
      <alignment horizontal="left" vertical="center"/>
      <protection hidden="1"/>
    </xf>
    <xf numFmtId="49" fontId="5" fillId="0" borderId="0" xfId="0" applyNumberFormat="1" applyFont="1" applyFill="1" applyBorder="1" applyAlignment="1" applyProtection="1">
      <alignment horizontal="left" vertical="top" wrapText="1"/>
      <protection hidden="1"/>
    </xf>
    <xf numFmtId="49" fontId="13" fillId="0" borderId="0" xfId="0" applyNumberFormat="1" applyFont="1" applyFill="1" applyBorder="1" applyAlignment="1" applyProtection="1">
      <alignment horizontal="left" vertical="center" wrapText="1"/>
      <protection hidden="1"/>
    </xf>
    <xf numFmtId="0" fontId="5" fillId="0" borderId="0" xfId="0" applyNumberFormat="1" applyFont="1" applyFill="1" applyBorder="1" applyAlignment="1" applyProtection="1">
      <alignment horizontal="center" vertical="top" wrapText="1"/>
      <protection hidden="1"/>
    </xf>
    <xf numFmtId="49" fontId="5" fillId="0" borderId="0" xfId="0" applyNumberFormat="1" applyFont="1" applyFill="1" applyBorder="1" applyAlignment="1" applyProtection="1">
      <alignment horizontal="center" vertical="top" wrapText="1"/>
      <protection hidden="1"/>
    </xf>
    <xf numFmtId="49" fontId="13" fillId="0" borderId="0" xfId="0" applyNumberFormat="1" applyFont="1" applyFill="1" applyBorder="1" applyAlignment="1" applyProtection="1">
      <alignment horizontal="right" vertical="top" wrapText="1"/>
      <protection hidden="1"/>
    </xf>
    <xf numFmtId="49" fontId="7" fillId="0" borderId="0" xfId="0" applyNumberFormat="1" applyFont="1" applyFill="1" applyBorder="1" applyAlignment="1" applyProtection="1">
      <alignment horizontal="center" vertical="top" wrapText="1"/>
      <protection hidden="1"/>
    </xf>
    <xf numFmtId="49" fontId="7" fillId="0" borderId="0" xfId="0" applyNumberFormat="1" applyFont="1" applyFill="1" applyBorder="1" applyAlignment="1" applyProtection="1">
      <alignment horizontal="left" vertical="top" wrapText="1"/>
      <protection hidden="1"/>
    </xf>
    <xf numFmtId="49" fontId="7" fillId="0" borderId="0" xfId="0" applyNumberFormat="1" applyFont="1" applyFill="1" applyBorder="1" applyAlignment="1" applyProtection="1">
      <alignment horizontal="right" vertical="top" wrapText="1"/>
      <protection hidden="1"/>
    </xf>
    <xf numFmtId="0" fontId="6" fillId="0" borderId="0" xfId="0" applyNumberFormat="1" applyFont="1" applyFill="1" applyBorder="1" applyAlignment="1" applyProtection="1">
      <alignment horizontal="left" wrapText="1"/>
      <protection hidden="1"/>
    </xf>
    <xf numFmtId="0" fontId="5" fillId="0" borderId="0" xfId="0" applyNumberFormat="1" applyFont="1" applyFill="1" applyBorder="1" applyAlignment="1" applyProtection="1">
      <alignment horizontal="left" vertical="center"/>
      <protection hidden="1"/>
    </xf>
    <xf numFmtId="3" fontId="5" fillId="0" borderId="0" xfId="0" applyNumberFormat="1" applyFont="1" applyFill="1" applyBorder="1" applyAlignment="1" applyProtection="1">
      <alignment horizontal="left" vertical="center"/>
      <protection hidden="1"/>
    </xf>
    <xf numFmtId="3" fontId="5" fillId="0" borderId="0" xfId="0" applyNumberFormat="1" applyFont="1" applyFill="1" applyBorder="1" applyAlignment="1" applyProtection="1">
      <alignment horizontal="center" vertical="center"/>
      <protection hidden="1"/>
    </xf>
    <xf numFmtId="176" fontId="5" fillId="0" borderId="0" xfId="0" applyNumberFormat="1" applyFont="1" applyFill="1" applyBorder="1" applyAlignment="1" applyProtection="1">
      <alignment horizontal="center" vertical="center"/>
      <protection hidden="1"/>
    </xf>
    <xf numFmtId="4" fontId="13" fillId="0" borderId="0" xfId="0" applyNumberFormat="1" applyFont="1" applyFill="1" applyBorder="1" applyAlignment="1" applyProtection="1">
      <alignment horizontal="right" vertical="center"/>
      <protection hidden="1"/>
    </xf>
    <xf numFmtId="0" fontId="7" fillId="0" borderId="0" xfId="0" applyFont="1" applyFill="1" applyBorder="1" applyAlignment="1" applyProtection="1">
      <alignment horizontal="left" vertical="center"/>
      <protection hidden="1"/>
    </xf>
    <xf numFmtId="177" fontId="6" fillId="0" borderId="0" xfId="0" applyNumberFormat="1" applyFont="1" applyFill="1" applyBorder="1" applyProtection="1">
      <alignment horizontal="left"/>
      <protection hidden="1"/>
    </xf>
    <xf numFmtId="0" fontId="5" fillId="0" borderId="0" xfId="0" applyFont="1" applyFill="1" applyBorder="1" applyAlignment="1" applyProtection="1">
      <alignment horizontal="left" vertical="center" wrapText="1"/>
      <protection hidden="1"/>
    </xf>
    <xf numFmtId="0" fontId="5" fillId="0" borderId="0" xfId="0" applyFont="1" applyFill="1" applyBorder="1" applyAlignment="1" applyProtection="1">
      <alignment horizontal="center" vertical="center"/>
      <protection hidden="1"/>
    </xf>
    <xf numFmtId="0" fontId="13" fillId="0" borderId="0" xfId="0" applyFont="1" applyFill="1" applyBorder="1" applyAlignment="1" applyProtection="1">
      <alignment horizontal="right" vertical="center"/>
      <protection hidden="1"/>
    </xf>
    <xf numFmtId="0" fontId="7" fillId="0" borderId="0" xfId="0" applyFont="1" applyFill="1" applyBorder="1" applyAlignment="1" applyProtection="1">
      <alignment horizontal="center" vertical="center"/>
      <protection hidden="1"/>
    </xf>
    <xf numFmtId="0" fontId="7" fillId="0" borderId="0" xfId="0" applyFont="1" applyFill="1" applyBorder="1" applyAlignment="1" applyProtection="1">
      <alignment horizontal="center" vertical="center"/>
      <protection locked="0"/>
    </xf>
    <xf numFmtId="4" fontId="5" fillId="0" borderId="0" xfId="0" applyNumberFormat="1" applyFont="1" applyFill="1" applyBorder="1" applyAlignment="1" applyProtection="1">
      <alignment horizontal="center" vertical="center"/>
      <protection hidden="1"/>
    </xf>
    <xf numFmtId="4" fontId="13" fillId="0" borderId="0" xfId="0" applyNumberFormat="1" applyFont="1" applyFill="1" applyBorder="1" applyAlignment="1" applyProtection="1">
      <alignment horizontal="left" vertical="center"/>
      <protection hidden="1"/>
    </xf>
    <xf numFmtId="49" fontId="13" fillId="0" borderId="0" xfId="0" applyNumberFormat="1" applyFont="1" applyFill="1" applyBorder="1" applyProtection="1">
      <alignment horizontal="left"/>
      <protection hidden="1"/>
    </xf>
    <xf numFmtId="49" fontId="5" fillId="0" borderId="0" xfId="0" applyNumberFormat="1" applyFont="1" applyFill="1" applyBorder="1" applyAlignment="1" applyProtection="1">
      <alignment horizontal="right" vertical="top" wrapText="1"/>
      <protection hidden="1"/>
    </xf>
    <xf numFmtId="49" fontId="13" fillId="0" borderId="0" xfId="0" applyNumberFormat="1" applyFont="1" applyFill="1" applyBorder="1" applyAlignment="1" applyProtection="1">
      <alignment horizontal="left" vertical="top" wrapText="1"/>
      <protection hidden="1"/>
    </xf>
    <xf numFmtId="0" fontId="13" fillId="0" borderId="0" xfId="1" applyNumberFormat="1" applyFont="1" applyFill="1" applyBorder="1" applyAlignment="1" applyProtection="1">
      <alignment horizontal="left"/>
      <protection hidden="1"/>
    </xf>
    <xf numFmtId="49" fontId="17" fillId="0" borderId="0" xfId="0" applyNumberFormat="1" applyFont="1" applyFill="1" applyBorder="1" applyAlignment="1" applyProtection="1">
      <alignment horizontal="left" vertical="center" wrapText="1"/>
      <protection hidden="1"/>
    </xf>
    <xf numFmtId="49" fontId="17" fillId="0" borderId="0" xfId="0" applyNumberFormat="1" applyFont="1" applyFill="1" applyBorder="1" applyAlignment="1" applyProtection="1">
      <alignment horizontal="left" vertical="center"/>
      <protection hidden="1"/>
    </xf>
    <xf numFmtId="3" fontId="5" fillId="0" borderId="0" xfId="0" applyNumberFormat="1" applyFont="1" applyFill="1" applyBorder="1" applyAlignment="1" applyProtection="1">
      <alignment horizontal="right" vertical="top" wrapText="1"/>
      <protection hidden="1"/>
    </xf>
    <xf numFmtId="176" fontId="5" fillId="0" borderId="0" xfId="0" applyNumberFormat="1" applyFont="1" applyFill="1" applyBorder="1" applyAlignment="1" applyProtection="1">
      <alignment horizontal="right" vertical="top" wrapText="1"/>
      <protection hidden="1"/>
    </xf>
    <xf numFmtId="176" fontId="13" fillId="0" borderId="0" xfId="0" applyNumberFormat="1" applyFont="1" applyFill="1" applyBorder="1" applyAlignment="1" applyProtection="1">
      <alignment horizontal="left" vertical="top" wrapText="1"/>
      <protection hidden="1"/>
    </xf>
    <xf numFmtId="3" fontId="17" fillId="0" borderId="0" xfId="0" applyNumberFormat="1" applyFont="1" applyFill="1" applyBorder="1" applyAlignment="1" applyProtection="1">
      <alignment horizontal="left" vertical="center"/>
      <protection hidden="1"/>
    </xf>
    <xf numFmtId="176" fontId="5" fillId="0" borderId="0" xfId="0" applyNumberFormat="1" applyFont="1" applyFill="1" applyBorder="1" applyAlignment="1" applyProtection="1">
      <alignment horizontal="left" vertical="center"/>
      <protection hidden="1"/>
    </xf>
    <xf numFmtId="176" fontId="13" fillId="0" borderId="0" xfId="0" applyNumberFormat="1" applyFont="1" applyFill="1" applyBorder="1" applyAlignment="1" applyProtection="1">
      <alignment horizontal="left" vertical="center"/>
      <protection hidden="1"/>
    </xf>
    <xf numFmtId="176" fontId="13" fillId="0" borderId="0" xfId="0" applyNumberFormat="1" applyFont="1" applyFill="1" applyBorder="1" applyAlignment="1" applyProtection="1">
      <alignment horizontal="right" vertical="top" wrapText="1"/>
      <protection hidden="1"/>
    </xf>
    <xf numFmtId="3" fontId="5" fillId="0" borderId="0" xfId="0" applyNumberFormat="1" applyFont="1" applyFill="1" applyBorder="1" applyAlignment="1" applyProtection="1">
      <alignment horizontal="right" vertical="center"/>
      <protection hidden="1"/>
    </xf>
    <xf numFmtId="176" fontId="5" fillId="0" borderId="0" xfId="0" applyNumberFormat="1" applyFont="1" applyFill="1" applyBorder="1" applyAlignment="1" applyProtection="1">
      <alignment horizontal="right" vertical="center"/>
      <protection hidden="1"/>
    </xf>
    <xf numFmtId="176" fontId="6" fillId="0" borderId="0" xfId="0" applyNumberFormat="1" applyFont="1" applyFill="1" applyBorder="1" applyProtection="1">
      <alignment horizontal="left"/>
      <protection hidden="1"/>
    </xf>
    <xf numFmtId="49" fontId="13" fillId="0" borderId="0" xfId="1" applyNumberFormat="1" applyFont="1" applyFill="1" applyBorder="1" applyAlignment="1" applyProtection="1">
      <alignment horizontal="left"/>
      <protection hidden="1"/>
    </xf>
    <xf numFmtId="49" fontId="14" fillId="0" borderId="0" xfId="1" applyNumberFormat="1" applyFont="1" applyFill="1" applyBorder="1" applyAlignment="1" applyProtection="1">
      <alignment horizontal="left" vertical="center" wrapText="1"/>
      <protection hidden="1"/>
    </xf>
    <xf numFmtId="49" fontId="14" fillId="0" borderId="0" xfId="1" applyNumberFormat="1" applyFont="1" applyFill="1" applyBorder="1" applyAlignment="1" applyProtection="1">
      <alignment horizontal="left"/>
      <protection hidden="1"/>
    </xf>
    <xf numFmtId="0" fontId="7" fillId="0" borderId="0" xfId="0" applyFont="1" applyFill="1" applyBorder="1" applyAlignment="1" applyProtection="1">
      <alignment horizontal="left" vertical="center" indent="1"/>
      <protection hidden="1"/>
    </xf>
    <xf numFmtId="4" fontId="5" fillId="0" borderId="0" xfId="0" applyNumberFormat="1" applyFont="1" applyFill="1" applyBorder="1" applyAlignment="1" applyProtection="1">
      <alignment horizontal="right" vertical="center"/>
      <protection hidden="1"/>
    </xf>
    <xf numFmtId="4" fontId="9" fillId="2" borderId="0" xfId="0" applyNumberFormat="1" applyFont="1" applyFill="1" applyProtection="1">
      <alignment horizontal="left"/>
      <protection hidden="1"/>
    </xf>
    <xf numFmtId="49" fontId="5" fillId="0" borderId="0" xfId="1" applyNumberFormat="1" applyFont="1" applyFill="1" applyBorder="1" applyAlignment="1" applyProtection="1">
      <alignment horizontal="left"/>
      <protection hidden="1"/>
    </xf>
    <xf numFmtId="0" fontId="5" fillId="0" borderId="0" xfId="1" applyNumberFormat="1" applyFont="1" applyFill="1" applyBorder="1" applyAlignment="1" applyProtection="1">
      <alignment horizontal="left"/>
      <protection hidden="1"/>
    </xf>
    <xf numFmtId="0" fontId="14" fillId="0" borderId="0" xfId="1" applyNumberFormat="1" applyFont="1" applyFill="1" applyBorder="1" applyAlignment="1" applyProtection="1">
      <alignment horizontal="left" vertical="center" wrapText="1"/>
      <protection hidden="1"/>
    </xf>
    <xf numFmtId="0" fontId="14" fillId="0" borderId="0" xfId="1" applyNumberFormat="1" applyFont="1" applyFill="1" applyBorder="1" applyAlignment="1" applyProtection="1">
      <alignment horizontal="left"/>
      <protection hidden="1"/>
    </xf>
    <xf numFmtId="3" fontId="14" fillId="0" borderId="0" xfId="1" applyNumberFormat="1" applyFont="1" applyFill="1" applyBorder="1" applyAlignment="1" applyProtection="1">
      <alignment horizontal="left"/>
      <protection hidden="1"/>
    </xf>
    <xf numFmtId="176" fontId="14" fillId="0" borderId="0" xfId="1" applyNumberFormat="1" applyFont="1" applyFill="1" applyBorder="1" applyAlignment="1" applyProtection="1">
      <alignment horizontal="left"/>
      <protection hidden="1"/>
    </xf>
    <xf numFmtId="3" fontId="14" fillId="0" borderId="0" xfId="1" applyNumberFormat="1" applyFont="1" applyFill="1" applyBorder="1" applyAlignment="1" applyProtection="1">
      <alignment horizontal="center"/>
      <protection hidden="1"/>
    </xf>
    <xf numFmtId="176" fontId="14" fillId="0" borderId="0" xfId="1" applyNumberFormat="1" applyFont="1" applyFill="1" applyBorder="1" applyAlignment="1" applyProtection="1">
      <alignment horizontal="center"/>
      <protection hidden="1"/>
    </xf>
    <xf numFmtId="0" fontId="7" fillId="0" borderId="0" xfId="0" applyNumberFormat="1" applyFont="1" applyFill="1" applyBorder="1" applyAlignment="1" applyProtection="1">
      <alignment horizontal="center"/>
      <protection hidden="1"/>
    </xf>
    <xf numFmtId="49" fontId="7" fillId="0" borderId="0" xfId="0" applyNumberFormat="1" applyFont="1" applyFill="1" applyBorder="1" applyAlignment="1" applyProtection="1">
      <alignment horizontal="center"/>
      <protection hidden="1"/>
    </xf>
    <xf numFmtId="0" fontId="13" fillId="0" borderId="0" xfId="1" applyNumberFormat="1" applyFont="1" applyFill="1" applyBorder="1" applyAlignment="1" applyProtection="1">
      <alignment horizontal="right" wrapText="1"/>
      <protection hidden="1"/>
    </xf>
    <xf numFmtId="0" fontId="7" fillId="0" borderId="0" xfId="1" applyNumberFormat="1" applyFont="1" applyFill="1" applyBorder="1" applyAlignment="1" applyProtection="1">
      <alignment horizontal="right" wrapText="1"/>
      <protection hidden="1"/>
    </xf>
    <xf numFmtId="49" fontId="5" fillId="0" borderId="0" xfId="0" applyNumberFormat="1" applyFont="1" applyFill="1" applyBorder="1" applyAlignment="1" applyProtection="1">
      <alignment horizontal="left" wrapText="1"/>
      <protection hidden="1"/>
    </xf>
    <xf numFmtId="49" fontId="13" fillId="0" borderId="0" xfId="0" applyNumberFormat="1" applyFont="1" applyFill="1" applyBorder="1" applyAlignment="1" applyProtection="1">
      <alignment horizontal="left" wrapText="1"/>
      <protection hidden="1"/>
    </xf>
    <xf numFmtId="3" fontId="5" fillId="0" borderId="0" xfId="0" applyNumberFormat="1" applyFont="1" applyFill="1" applyBorder="1" applyAlignment="1" applyProtection="1">
      <alignment horizontal="center" wrapText="1"/>
      <protection hidden="1"/>
    </xf>
    <xf numFmtId="176" fontId="5" fillId="0" borderId="0" xfId="0" applyNumberFormat="1" applyFont="1" applyFill="1" applyBorder="1" applyAlignment="1" applyProtection="1">
      <alignment horizontal="center" wrapText="1"/>
      <protection hidden="1"/>
    </xf>
    <xf numFmtId="49" fontId="13" fillId="0" borderId="0" xfId="0" applyNumberFormat="1" applyFont="1" applyFill="1" applyBorder="1" applyAlignment="1" applyProtection="1">
      <alignment horizontal="right" wrapText="1"/>
      <protection hidden="1"/>
    </xf>
    <xf numFmtId="49" fontId="7" fillId="0" borderId="0" xfId="0" applyNumberFormat="1" applyFont="1" applyFill="1" applyBorder="1" applyAlignment="1" applyProtection="1">
      <alignment horizontal="center" wrapText="1"/>
      <protection hidden="1"/>
    </xf>
    <xf numFmtId="49" fontId="7" fillId="0" borderId="0" xfId="0" applyNumberFormat="1" applyFont="1" applyFill="1" applyBorder="1" applyAlignment="1" applyProtection="1">
      <alignment horizontal="left" wrapText="1"/>
      <protection hidden="1"/>
    </xf>
    <xf numFmtId="49" fontId="18" fillId="0" borderId="0" xfId="0" applyNumberFormat="1" applyFont="1" applyFill="1" applyBorder="1" applyAlignment="1" applyProtection="1">
      <alignment horizontal="center" vertical="top" wrapText="1"/>
      <protection hidden="1"/>
    </xf>
    <xf numFmtId="0" fontId="13" fillId="0" borderId="0" xfId="1" applyNumberFormat="1" applyFont="1" applyFill="1" applyBorder="1" applyAlignment="1" applyProtection="1">
      <alignment horizontal="left" vertical="center" wrapText="1"/>
      <protection hidden="1"/>
    </xf>
    <xf numFmtId="1" fontId="6" fillId="0" borderId="0" xfId="0" applyNumberFormat="1" applyFont="1" applyFill="1" applyBorder="1" applyProtection="1">
      <alignment horizontal="left"/>
      <protection hidden="1"/>
    </xf>
    <xf numFmtId="3" fontId="5" fillId="0" borderId="0" xfId="0" applyNumberFormat="1" applyFont="1" applyFill="1" applyBorder="1" applyAlignment="1" applyProtection="1">
      <alignment horizontal="center"/>
      <protection hidden="1"/>
    </xf>
    <xf numFmtId="176" fontId="5" fillId="0" borderId="0" xfId="0" applyNumberFormat="1" applyFont="1" applyFill="1" applyBorder="1" applyAlignment="1" applyProtection="1">
      <alignment horizontal="center"/>
      <protection hidden="1"/>
    </xf>
    <xf numFmtId="49" fontId="13" fillId="0" borderId="0" xfId="1" applyNumberFormat="1" applyFont="1" applyFill="1" applyBorder="1" applyAlignment="1" applyProtection="1">
      <alignment horizontal="left" vertical="center" wrapText="1"/>
      <protection hidden="1"/>
    </xf>
    <xf numFmtId="0" fontId="7" fillId="0" borderId="0" xfId="0" applyNumberFormat="1" applyFont="1" applyFill="1" applyBorder="1" applyAlignment="1" applyProtection="1">
      <alignment horizontal="center" vertical="center"/>
      <protection hidden="1"/>
    </xf>
    <xf numFmtId="49" fontId="7" fillId="0" borderId="0" xfId="0" applyNumberFormat="1" applyFont="1" applyFill="1" applyBorder="1" applyAlignment="1" applyProtection="1">
      <alignment horizontal="center" vertical="center" wrapText="1"/>
      <protection hidden="1"/>
    </xf>
    <xf numFmtId="0" fontId="5" fillId="0" borderId="0" xfId="0" applyNumberFormat="1" applyFont="1" applyFill="1" applyBorder="1" applyAlignment="1" applyProtection="1">
      <alignment horizontal="right" vertical="top" wrapText="1"/>
      <protection hidden="1"/>
    </xf>
    <xf numFmtId="0" fontId="7" fillId="0" borderId="0" xfId="0" applyFont="1" applyFill="1" applyBorder="1" applyAlignment="1" applyProtection="1">
      <alignment horizontal="left" vertical="top"/>
      <protection hidden="1"/>
    </xf>
    <xf numFmtId="4" fontId="6" fillId="0" borderId="0" xfId="0" applyNumberFormat="1" applyFont="1" applyFill="1" applyBorder="1" applyAlignment="1" applyProtection="1">
      <alignment horizontal="left" vertical="top"/>
      <protection hidden="1"/>
    </xf>
    <xf numFmtId="0" fontId="6" fillId="0" borderId="0" xfId="0" applyFont="1" applyFill="1" applyBorder="1" applyAlignment="1" applyProtection="1">
      <alignment horizontal="left" vertical="top"/>
      <protection hidden="1"/>
    </xf>
    <xf numFmtId="0" fontId="6" fillId="0" borderId="0" xfId="0" applyNumberFormat="1" applyFont="1" applyFill="1" applyBorder="1" applyAlignment="1" applyProtection="1">
      <alignment horizontal="left" vertical="top"/>
      <protection hidden="1"/>
    </xf>
    <xf numFmtId="4" fontId="6" fillId="0" borderId="0" xfId="0" applyNumberFormat="1" applyFont="1" applyFill="1" applyBorder="1" applyAlignment="1" applyProtection="1">
      <alignment horizontal="left" vertical="center"/>
      <protection hidden="1"/>
    </xf>
    <xf numFmtId="0" fontId="6" fillId="0" borderId="0" xfId="0" applyFont="1" applyFill="1" applyBorder="1" applyAlignment="1" applyProtection="1">
      <alignment horizontal="left" vertical="center"/>
      <protection hidden="1"/>
    </xf>
    <xf numFmtId="49" fontId="5" fillId="0" borderId="0" xfId="0" applyNumberFormat="1" applyFont="1" applyFill="1" applyBorder="1" applyAlignment="1" applyProtection="1">
      <alignment horizontal="center" wrapText="1"/>
      <protection hidden="1"/>
    </xf>
    <xf numFmtId="0" fontId="7" fillId="0" borderId="0" xfId="0" applyFont="1" applyFill="1" applyBorder="1" applyAlignment="1" applyProtection="1">
      <alignment horizontal="right"/>
      <protection hidden="1"/>
    </xf>
    <xf numFmtId="0" fontId="6" fillId="0" borderId="0" xfId="0" applyFont="1" applyFill="1" applyBorder="1" applyAlignment="1" applyProtection="1">
      <alignment horizontal="left" wrapText="1"/>
      <protection hidden="1"/>
    </xf>
    <xf numFmtId="49" fontId="17" fillId="0" borderId="0" xfId="0" applyNumberFormat="1" applyFont="1" applyFill="1" applyBorder="1" applyProtection="1">
      <alignment horizontal="left"/>
      <protection hidden="1"/>
    </xf>
    <xf numFmtId="49" fontId="5" fillId="0" borderId="0" xfId="0" applyNumberFormat="1" applyFont="1" applyFill="1" applyBorder="1" applyAlignment="1" applyProtection="1">
      <alignment horizontal="center" vertical="center" wrapText="1"/>
      <protection hidden="1"/>
    </xf>
    <xf numFmtId="49" fontId="6" fillId="0" borderId="0" xfId="0" applyNumberFormat="1" applyFont="1" applyFill="1" applyBorder="1" applyProtection="1">
      <alignment horizontal="left"/>
      <protection hidden="1"/>
    </xf>
    <xf numFmtId="0" fontId="5" fillId="0" borderId="0" xfId="0" applyFont="1" applyFill="1" applyBorder="1" applyProtection="1">
      <alignment horizontal="left"/>
      <protection hidden="1"/>
    </xf>
    <xf numFmtId="1" fontId="5" fillId="0" borderId="0" xfId="0" applyNumberFormat="1" applyFont="1" applyFill="1" applyBorder="1" applyAlignment="1" applyProtection="1">
      <alignment horizontal="left" vertical="center"/>
      <protection hidden="1"/>
    </xf>
    <xf numFmtId="49" fontId="13" fillId="0" borderId="0" xfId="1" applyNumberFormat="1" applyFont="1" applyFill="1" applyBorder="1" applyAlignment="1" applyProtection="1">
      <alignment horizontal="left" vertical="center"/>
      <protection hidden="1"/>
    </xf>
    <xf numFmtId="0" fontId="5" fillId="0" borderId="0" xfId="0" applyFont="1" applyFill="1" applyBorder="1" applyAlignment="1" applyProtection="1">
      <alignment horizontal="left" vertical="center" indent="1"/>
      <protection hidden="1"/>
    </xf>
    <xf numFmtId="49" fontId="5" fillId="0" borderId="0" xfId="0" applyNumberFormat="1" applyFont="1" applyFill="1" applyBorder="1" applyAlignment="1" applyProtection="1">
      <alignment horizontal="left" vertical="center"/>
      <protection locked="0"/>
    </xf>
    <xf numFmtId="0" fontId="5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NumberFormat="1" applyFont="1" applyFill="1" applyProtection="1">
      <alignment horizontal="left"/>
      <protection hidden="1"/>
    </xf>
    <xf numFmtId="0" fontId="2" fillId="2" borderId="0" xfId="0" applyNumberFormat="1" applyFont="1" applyFill="1" applyAlignment="1" applyProtection="1">
      <alignment horizontal="left" vertical="center" wrapText="1"/>
      <protection hidden="1"/>
    </xf>
    <xf numFmtId="0" fontId="20" fillId="2" borderId="0" xfId="0" applyNumberFormat="1" applyFont="1" applyFill="1" applyProtection="1">
      <alignment horizontal="left"/>
      <protection hidden="1"/>
    </xf>
    <xf numFmtId="0" fontId="2" fillId="0" borderId="0" xfId="0" applyNumberFormat="1" applyFont="1" applyFill="1" applyProtection="1">
      <alignment horizontal="left"/>
      <protection hidden="1"/>
    </xf>
    <xf numFmtId="0" fontId="21" fillId="0" borderId="3" xfId="0" applyFont="1" applyBorder="1" applyAlignment="1">
      <alignment horizontal="left" vertical="center"/>
    </xf>
    <xf numFmtId="49" fontId="5" fillId="0" borderId="2" xfId="0" applyNumberFormat="1" applyFont="1" applyFill="1" applyBorder="1" applyAlignment="1" applyProtection="1">
      <alignment horizontal="left" vertical="center" wrapText="1"/>
      <protection hidden="1"/>
    </xf>
    <xf numFmtId="49" fontId="5" fillId="0" borderId="2" xfId="0" applyNumberFormat="1" applyFont="1" applyFill="1" applyBorder="1" applyProtection="1">
      <alignment horizontal="left"/>
      <protection locked="0"/>
    </xf>
    <xf numFmtId="0" fontId="2" fillId="0" borderId="2" xfId="0" applyNumberFormat="1" applyFont="1" applyFill="1" applyBorder="1" applyProtection="1">
      <alignment horizontal="left"/>
      <protection hidden="1"/>
    </xf>
    <xf numFmtId="0" fontId="21" fillId="0" borderId="1" xfId="0" applyFont="1" applyBorder="1" applyAlignment="1">
      <alignment horizontal="left" vertical="center"/>
    </xf>
    <xf numFmtId="0" fontId="21" fillId="0" borderId="2" xfId="0" applyFont="1" applyBorder="1">
      <alignment horizontal="left"/>
    </xf>
    <xf numFmtId="0" fontId="21" fillId="0" borderId="4" xfId="0" applyFont="1" applyBorder="1" applyAlignment="1">
      <alignment horizontal="left" vertical="center"/>
    </xf>
    <xf numFmtId="49" fontId="5" fillId="0" borderId="4" xfId="0" applyNumberFormat="1" applyFont="1" applyFill="1" applyBorder="1" applyAlignment="1" applyProtection="1">
      <alignment horizontal="left" vertical="center" wrapText="1"/>
      <protection hidden="1"/>
    </xf>
    <xf numFmtId="49" fontId="11" fillId="0" borderId="4" xfId="1" applyNumberFormat="1" applyFont="1" applyFill="1" applyBorder="1" applyAlignment="1" applyProtection="1">
      <alignment horizontal="left"/>
      <protection locked="0"/>
    </xf>
    <xf numFmtId="49" fontId="5" fillId="0" borderId="4" xfId="0" applyNumberFormat="1" applyFont="1" applyFill="1" applyBorder="1" applyProtection="1">
      <alignment horizontal="left"/>
      <protection locked="0"/>
    </xf>
    <xf numFmtId="0" fontId="21" fillId="0" borderId="2" xfId="0" applyFont="1" applyBorder="1" applyAlignment="1">
      <alignment horizontal="left" vertical="center"/>
    </xf>
    <xf numFmtId="49" fontId="5" fillId="0" borderId="2" xfId="0" applyNumberFormat="1" applyFont="1" applyFill="1" applyBorder="1" applyAlignment="1" applyProtection="1">
      <alignment horizontal="left" indent="1"/>
      <protection hidden="1"/>
    </xf>
    <xf numFmtId="0" fontId="20" fillId="0" borderId="0" xfId="0" applyNumberFormat="1" applyFont="1" applyFill="1" applyProtection="1">
      <alignment horizontal="left"/>
      <protection hidden="1"/>
    </xf>
    <xf numFmtId="49" fontId="5" fillId="0" borderId="0" xfId="0" applyNumberFormat="1" applyFont="1" applyFill="1" applyBorder="1" applyAlignment="1" applyProtection="1">
      <alignment horizontal="right"/>
      <protection locked="0"/>
    </xf>
    <xf numFmtId="49" fontId="23" fillId="0" borderId="0" xfId="0" applyNumberFormat="1" applyFont="1" applyFill="1" applyBorder="1" applyProtection="1">
      <alignment horizontal="left"/>
      <protection locked="0"/>
    </xf>
    <xf numFmtId="3" fontId="5" fillId="0" borderId="5" xfId="0" applyNumberFormat="1" applyFont="1" applyFill="1" applyBorder="1" applyAlignment="1" applyProtection="1">
      <alignment horizontal="left" vertical="center"/>
      <protection hidden="1"/>
    </xf>
    <xf numFmtId="3" fontId="5" fillId="0" borderId="5" xfId="0" applyNumberFormat="1" applyFont="1" applyFill="1" applyBorder="1" applyAlignment="1" applyProtection="1">
      <alignment horizontal="center" vertical="center"/>
      <protection hidden="1"/>
    </xf>
    <xf numFmtId="176" fontId="5" fillId="0" borderId="5" xfId="0" applyNumberFormat="1" applyFont="1" applyFill="1" applyBorder="1" applyAlignment="1" applyProtection="1">
      <alignment horizontal="center" vertical="center"/>
      <protection hidden="1"/>
    </xf>
    <xf numFmtId="4" fontId="13" fillId="0" borderId="5" xfId="0" applyNumberFormat="1" applyFont="1" applyFill="1" applyBorder="1" applyAlignment="1" applyProtection="1">
      <alignment horizontal="right" vertical="center"/>
      <protection hidden="1"/>
    </xf>
    <xf numFmtId="0" fontId="15" fillId="3" borderId="5" xfId="0" applyFont="1" applyFill="1" applyBorder="1" applyAlignment="1" applyProtection="1">
      <alignment horizontal="center" vertical="center"/>
      <protection locked="0"/>
    </xf>
    <xf numFmtId="3" fontId="5" fillId="0" borderId="6" xfId="0" applyNumberFormat="1" applyFont="1" applyFill="1" applyBorder="1" applyAlignment="1" applyProtection="1">
      <alignment horizontal="left" vertical="center"/>
      <protection hidden="1"/>
    </xf>
    <xf numFmtId="3" fontId="5" fillId="0" borderId="6" xfId="0" applyNumberFormat="1" applyFont="1" applyFill="1" applyBorder="1" applyAlignment="1" applyProtection="1">
      <alignment horizontal="center" vertical="center"/>
      <protection hidden="1"/>
    </xf>
    <xf numFmtId="176" fontId="5" fillId="0" borderId="6" xfId="0" applyNumberFormat="1" applyFont="1" applyFill="1" applyBorder="1" applyAlignment="1" applyProtection="1">
      <alignment horizontal="center" vertical="center"/>
      <protection hidden="1"/>
    </xf>
    <xf numFmtId="4" fontId="13" fillId="0" borderId="6" xfId="0" applyNumberFormat="1" applyFont="1" applyFill="1" applyBorder="1" applyAlignment="1" applyProtection="1">
      <alignment horizontal="right" vertical="center"/>
      <protection hidden="1"/>
    </xf>
    <xf numFmtId="0" fontId="15" fillId="3" borderId="6" xfId="0" applyFont="1" applyFill="1" applyBorder="1" applyAlignment="1" applyProtection="1">
      <alignment horizontal="center" vertical="center"/>
      <protection locked="0"/>
    </xf>
    <xf numFmtId="3" fontId="16" fillId="0" borderId="6" xfId="0" applyNumberFormat="1" applyFont="1" applyFill="1" applyBorder="1" applyAlignment="1" applyProtection="1">
      <alignment horizontal="center" vertical="center"/>
      <protection hidden="1"/>
    </xf>
    <xf numFmtId="0" fontId="5" fillId="0" borderId="5" xfId="0" applyNumberFormat="1" applyFont="1" applyFill="1" applyBorder="1" applyAlignment="1" applyProtection="1">
      <alignment horizontal="left" vertical="center"/>
      <protection hidden="1"/>
    </xf>
    <xf numFmtId="3" fontId="16" fillId="0" borderId="5" xfId="0" applyNumberFormat="1" applyFont="1" applyFill="1" applyBorder="1" applyAlignment="1" applyProtection="1">
      <alignment horizontal="center" vertical="center"/>
      <protection hidden="1"/>
    </xf>
    <xf numFmtId="0" fontId="7" fillId="3" borderId="5" xfId="0" applyFont="1" applyFill="1" applyBorder="1" applyAlignment="1" applyProtection="1">
      <alignment horizontal="center" vertical="center"/>
      <protection locked="0"/>
    </xf>
    <xf numFmtId="0" fontId="7" fillId="3" borderId="6" xfId="0" applyFont="1" applyFill="1" applyBorder="1" applyAlignment="1" applyProtection="1">
      <alignment horizontal="center" vertical="center"/>
      <protection locked="0"/>
    </xf>
    <xf numFmtId="49" fontId="7" fillId="0" borderId="5" xfId="0" applyNumberFormat="1" applyFont="1" applyFill="1" applyBorder="1" applyAlignment="1" applyProtection="1">
      <alignment horizontal="left" vertical="top" wrapText="1"/>
      <protection hidden="1"/>
    </xf>
    <xf numFmtId="4" fontId="13" fillId="0" borderId="5" xfId="0" applyNumberFormat="1" applyFont="1" applyFill="1" applyBorder="1" applyAlignment="1" applyProtection="1">
      <alignment horizontal="left" vertical="center"/>
      <protection hidden="1"/>
    </xf>
    <xf numFmtId="49" fontId="7" fillId="0" borderId="6" xfId="0" applyNumberFormat="1" applyFont="1" applyFill="1" applyBorder="1" applyAlignment="1" applyProtection="1">
      <alignment horizontal="left" vertical="top" wrapText="1"/>
      <protection hidden="1"/>
    </xf>
    <xf numFmtId="4" fontId="13" fillId="0" borderId="6" xfId="0" applyNumberFormat="1" applyFont="1" applyFill="1" applyBorder="1" applyAlignment="1" applyProtection="1">
      <alignment horizontal="left" vertical="center"/>
      <protection hidden="1"/>
    </xf>
    <xf numFmtId="0" fontId="13" fillId="3" borderId="6" xfId="1" applyNumberFormat="1" applyFont="1" applyFill="1" applyBorder="1" applyAlignment="1" applyProtection="1">
      <alignment horizontal="left"/>
      <protection hidden="1"/>
    </xf>
    <xf numFmtId="3" fontId="16" fillId="0" borderId="6" xfId="0" applyNumberFormat="1" applyFont="1" applyFill="1" applyBorder="1" applyAlignment="1" applyProtection="1">
      <alignment horizontal="left" vertical="center"/>
      <protection hidden="1"/>
    </xf>
    <xf numFmtId="176" fontId="13" fillId="0" borderId="5" xfId="0" applyNumberFormat="1" applyFont="1" applyFill="1" applyBorder="1" applyAlignment="1" applyProtection="1">
      <alignment horizontal="right" vertical="center"/>
      <protection hidden="1"/>
    </xf>
    <xf numFmtId="176" fontId="13" fillId="0" borderId="6" xfId="0" applyNumberFormat="1" applyFont="1" applyFill="1" applyBorder="1" applyAlignment="1" applyProtection="1">
      <alignment horizontal="right" vertical="center"/>
      <protection hidden="1"/>
    </xf>
    <xf numFmtId="0" fontId="5" fillId="0" borderId="5" xfId="0" applyFont="1" applyFill="1" applyBorder="1" applyAlignment="1" applyProtection="1">
      <alignment horizontal="left" vertical="center"/>
      <protection hidden="1"/>
    </xf>
    <xf numFmtId="176" fontId="13" fillId="0" borderId="5" xfId="0" applyNumberFormat="1" applyFont="1" applyFill="1" applyBorder="1" applyAlignment="1" applyProtection="1">
      <alignment horizontal="left" vertical="top" wrapText="1"/>
      <protection hidden="1"/>
    </xf>
    <xf numFmtId="49" fontId="7" fillId="3" borderId="5" xfId="0" applyNumberFormat="1" applyFont="1" applyFill="1" applyBorder="1" applyAlignment="1" applyProtection="1">
      <alignment horizontal="center" vertical="top" wrapText="1"/>
      <protection hidden="1"/>
    </xf>
    <xf numFmtId="176" fontId="13" fillId="0" borderId="6" xfId="0" applyNumberFormat="1" applyFont="1" applyFill="1" applyBorder="1" applyAlignment="1" applyProtection="1">
      <alignment horizontal="left" vertical="top" wrapText="1"/>
      <protection hidden="1"/>
    </xf>
    <xf numFmtId="49" fontId="7" fillId="3" borderId="6" xfId="0" applyNumberFormat="1" applyFont="1" applyFill="1" applyBorder="1" applyAlignment="1" applyProtection="1">
      <alignment horizontal="left" vertical="center" indent="1"/>
      <protection hidden="1"/>
    </xf>
    <xf numFmtId="176" fontId="13" fillId="0" borderId="5" xfId="0" applyNumberFormat="1" applyFont="1" applyFill="1" applyBorder="1" applyAlignment="1" applyProtection="1">
      <alignment horizontal="left" vertical="center"/>
      <protection hidden="1"/>
    </xf>
    <xf numFmtId="176" fontId="13" fillId="0" borderId="6" xfId="0" applyNumberFormat="1" applyFont="1" applyFill="1" applyBorder="1" applyAlignment="1" applyProtection="1">
      <alignment horizontal="left" vertical="center"/>
      <protection hidden="1"/>
    </xf>
    <xf numFmtId="49" fontId="7" fillId="0" borderId="5" xfId="0" applyNumberFormat="1" applyFont="1" applyFill="1" applyBorder="1" applyAlignment="1" applyProtection="1">
      <alignment horizontal="center" vertical="top" wrapText="1"/>
      <protection hidden="1"/>
    </xf>
    <xf numFmtId="49" fontId="7" fillId="0" borderId="6" xfId="0" applyNumberFormat="1" applyFont="1" applyFill="1" applyBorder="1" applyAlignment="1" applyProtection="1">
      <alignment horizontal="center" vertical="top" wrapText="1"/>
      <protection hidden="1"/>
    </xf>
    <xf numFmtId="0" fontId="9" fillId="0" borderId="0" xfId="0" applyNumberFormat="1" applyFont="1" applyFill="1" applyProtection="1">
      <alignment horizontal="left"/>
      <protection hidden="1"/>
    </xf>
    <xf numFmtId="0" fontId="9" fillId="3" borderId="5" xfId="0" applyNumberFormat="1" applyFont="1" applyFill="1" applyBorder="1" applyProtection="1">
      <alignment horizontal="left"/>
      <protection hidden="1"/>
    </xf>
    <xf numFmtId="49" fontId="7" fillId="3" borderId="5" xfId="0" applyNumberFormat="1" applyFont="1" applyFill="1" applyBorder="1" applyAlignment="1" applyProtection="1">
      <alignment horizontal="left" vertical="center" indent="1"/>
      <protection hidden="1"/>
    </xf>
    <xf numFmtId="0" fontId="5" fillId="0" borderId="6" xfId="0" applyNumberFormat="1" applyFont="1" applyFill="1" applyBorder="1" applyAlignment="1" applyProtection="1">
      <alignment horizontal="left" vertical="center"/>
      <protection hidden="1"/>
    </xf>
    <xf numFmtId="49" fontId="7" fillId="0" borderId="5" xfId="0" applyNumberFormat="1" applyFont="1" applyFill="1" applyBorder="1" applyAlignment="1" applyProtection="1">
      <alignment horizontal="center" vertical="center" wrapText="1"/>
      <protection hidden="1"/>
    </xf>
    <xf numFmtId="49" fontId="13" fillId="0" borderId="5" xfId="0" applyNumberFormat="1" applyFont="1" applyFill="1" applyBorder="1" applyAlignment="1" applyProtection="1">
      <alignment horizontal="left" vertical="top" wrapText="1"/>
      <protection hidden="1"/>
    </xf>
    <xf numFmtId="49" fontId="7" fillId="0" borderId="6" xfId="0" applyNumberFormat="1" applyFont="1" applyFill="1" applyBorder="1" applyAlignment="1" applyProtection="1">
      <alignment horizontal="center" vertical="center" wrapText="1"/>
      <protection hidden="1"/>
    </xf>
    <xf numFmtId="49" fontId="13" fillId="0" borderId="6" xfId="0" applyNumberFormat="1" applyFont="1" applyFill="1" applyBorder="1" applyAlignment="1" applyProtection="1">
      <alignment horizontal="left" vertical="top" wrapText="1"/>
      <protection hidden="1"/>
    </xf>
    <xf numFmtId="0" fontId="6" fillId="0" borderId="6" xfId="0" applyNumberFormat="1" applyFont="1" applyFill="1" applyBorder="1" applyProtection="1">
      <alignment horizontal="left"/>
      <protection hidden="1"/>
    </xf>
    <xf numFmtId="0" fontId="13" fillId="0" borderId="0" xfId="1" applyNumberFormat="1" applyFont="1" applyFill="1" applyBorder="1" applyAlignment="1" applyProtection="1">
      <protection hidden="1"/>
    </xf>
    <xf numFmtId="49" fontId="7" fillId="0" borderId="0" xfId="0" applyNumberFormat="1" applyFont="1" applyFill="1" applyBorder="1" applyAlignment="1" applyProtection="1">
      <alignment vertical="top" wrapText="1"/>
      <protection hidden="1"/>
    </xf>
    <xf numFmtId="49" fontId="19" fillId="0" borderId="0" xfId="0" applyNumberFormat="1" applyFont="1" applyFill="1" applyBorder="1" applyAlignment="1" applyProtection="1">
      <alignment horizontal="center" vertical="top" wrapText="1"/>
      <protection hidden="1"/>
    </xf>
    <xf numFmtId="49" fontId="24" fillId="0" borderId="0" xfId="0" applyNumberFormat="1" applyFont="1" applyFill="1" applyBorder="1" applyAlignment="1" applyProtection="1">
      <alignment wrapText="1"/>
      <protection hidden="1"/>
    </xf>
    <xf numFmtId="0" fontId="5" fillId="0" borderId="0" xfId="0" applyFont="1" applyFill="1" applyBorder="1" applyAlignment="1" applyProtection="1">
      <alignment vertical="center" wrapText="1"/>
      <protection hidden="1"/>
    </xf>
    <xf numFmtId="0" fontId="7" fillId="0" borderId="0" xfId="0" applyNumberFormat="1" applyFont="1" applyFill="1" applyBorder="1" applyAlignment="1" applyProtection="1">
      <alignment horizontal="center" vertical="top" wrapText="1"/>
      <protection hidden="1"/>
    </xf>
    <xf numFmtId="49" fontId="18" fillId="0" borderId="5" xfId="0" applyNumberFormat="1" applyFont="1" applyFill="1" applyBorder="1" applyAlignment="1" applyProtection="1">
      <alignment horizontal="center" vertical="center" wrapText="1"/>
      <protection hidden="1"/>
    </xf>
    <xf numFmtId="49" fontId="18" fillId="0" borderId="6" xfId="0" applyNumberFormat="1" applyFont="1" applyFill="1" applyBorder="1" applyAlignment="1" applyProtection="1">
      <alignment horizontal="center" vertical="center" wrapText="1"/>
      <protection hidden="1"/>
    </xf>
    <xf numFmtId="2" fontId="7" fillId="0" borderId="0" xfId="0" applyNumberFormat="1" applyFont="1" applyFill="1" applyBorder="1" applyAlignment="1" applyProtection="1">
      <alignment horizontal="left" wrapText="1"/>
      <protection hidden="1"/>
    </xf>
    <xf numFmtId="49" fontId="7" fillId="0" borderId="5" xfId="0" applyNumberFormat="1" applyFont="1" applyFill="1" applyBorder="1" applyAlignment="1" applyProtection="1">
      <alignment horizontal="left" vertical="center" wrapText="1"/>
      <protection hidden="1"/>
    </xf>
    <xf numFmtId="49" fontId="7" fillId="0" borderId="6" xfId="0" applyNumberFormat="1" applyFont="1" applyFill="1" applyBorder="1" applyAlignment="1" applyProtection="1">
      <alignment horizontal="left" vertical="center" wrapText="1"/>
      <protection hidden="1"/>
    </xf>
    <xf numFmtId="0" fontId="9" fillId="0" borderId="0" xfId="0" applyNumberFormat="1" applyFont="1" applyFill="1" applyAlignment="1" applyProtection="1">
      <alignment horizontal="left" vertical="center"/>
      <protection hidden="1"/>
    </xf>
    <xf numFmtId="0" fontId="9" fillId="0" borderId="0" xfId="0" applyFont="1" applyFill="1" applyProtection="1">
      <alignment horizontal="left"/>
      <protection hidden="1"/>
    </xf>
    <xf numFmtId="4" fontId="9" fillId="0" borderId="0" xfId="0" applyNumberFormat="1" applyFont="1" applyFill="1" applyProtection="1">
      <alignment horizontal="left"/>
      <protection hidden="1"/>
    </xf>
    <xf numFmtId="0" fontId="9" fillId="0" borderId="0" xfId="0" applyNumberFormat="1" applyFont="1" applyFill="1" applyAlignment="1" applyProtection="1">
      <alignment horizontal="left" vertical="top"/>
      <protection hidden="1"/>
    </xf>
    <xf numFmtId="0" fontId="2" fillId="0" borderId="0" xfId="0" applyNumberFormat="1" applyFont="1" applyFill="1" applyAlignment="1" applyProtection="1">
      <alignment horizontal="left" vertical="center" wrapText="1"/>
      <protection hidden="1"/>
    </xf>
    <xf numFmtId="49" fontId="5" fillId="0" borderId="0" xfId="1" applyNumberFormat="1" applyFont="1" applyFill="1" applyBorder="1" applyAlignment="1" applyProtection="1">
      <protection hidden="1"/>
    </xf>
    <xf numFmtId="49" fontId="5" fillId="0" borderId="0" xfId="0" applyNumberFormat="1" applyFont="1" applyFill="1" applyBorder="1" applyAlignment="1" applyProtection="1">
      <alignment vertical="top" wrapText="1"/>
      <protection hidden="1"/>
    </xf>
    <xf numFmtId="49" fontId="13" fillId="0" borderId="0" xfId="1" applyNumberFormat="1" applyFont="1" applyFill="1" applyBorder="1" applyAlignment="1" applyProtection="1">
      <protection hidden="1"/>
    </xf>
    <xf numFmtId="49" fontId="14" fillId="0" borderId="0" xfId="1" applyNumberFormat="1" applyFont="1" applyFill="1" applyBorder="1" applyAlignment="1" applyProtection="1">
      <protection hidden="1"/>
    </xf>
    <xf numFmtId="0" fontId="7" fillId="0" borderId="0" xfId="1" applyNumberFormat="1" applyFont="1" applyFill="1" applyBorder="1" applyAlignment="1" applyProtection="1">
      <protection hidden="1"/>
    </xf>
    <xf numFmtId="0" fontId="5" fillId="0" borderId="0" xfId="0" applyFont="1" applyFill="1" applyBorder="1" applyAlignment="1" applyProtection="1">
      <alignment wrapText="1"/>
      <protection hidden="1"/>
    </xf>
    <xf numFmtId="4" fontId="5" fillId="0" borderId="0" xfId="0" applyNumberFormat="1" applyFont="1" applyFill="1" applyBorder="1" applyAlignment="1" applyProtection="1">
      <protection hidden="1"/>
    </xf>
    <xf numFmtId="49" fontId="7" fillId="0" borderId="7" xfId="0" applyNumberFormat="1" applyFont="1" applyFill="1" applyBorder="1" applyAlignment="1" applyProtection="1">
      <alignment horizontal="left" vertical="center" wrapText="1"/>
      <protection hidden="1"/>
    </xf>
    <xf numFmtId="3" fontId="5" fillId="0" borderId="7" xfId="0" applyNumberFormat="1" applyFont="1" applyFill="1" applyBorder="1" applyAlignment="1" applyProtection="1">
      <alignment horizontal="left" vertical="center"/>
      <protection hidden="1"/>
    </xf>
    <xf numFmtId="3" fontId="5" fillId="0" borderId="7" xfId="0" applyNumberFormat="1" applyFont="1" applyFill="1" applyBorder="1" applyAlignment="1" applyProtection="1">
      <alignment horizontal="center" vertical="center"/>
      <protection hidden="1"/>
    </xf>
    <xf numFmtId="176" fontId="5" fillId="0" borderId="7" xfId="0" applyNumberFormat="1" applyFont="1" applyFill="1" applyBorder="1" applyAlignment="1" applyProtection="1">
      <alignment horizontal="center" vertical="center"/>
      <protection hidden="1"/>
    </xf>
    <xf numFmtId="4" fontId="13" fillId="0" borderId="7" xfId="0" applyNumberFormat="1" applyFont="1" applyFill="1" applyBorder="1" applyAlignment="1" applyProtection="1">
      <alignment horizontal="left" vertical="center"/>
      <protection hidden="1"/>
    </xf>
    <xf numFmtId="0" fontId="7" fillId="3" borderId="7" xfId="0" applyFont="1" applyFill="1" applyBorder="1" applyAlignment="1" applyProtection="1">
      <alignment horizontal="center" vertical="center"/>
      <protection locked="0"/>
    </xf>
    <xf numFmtId="0" fontId="20" fillId="0" borderId="0" xfId="0" applyNumberFormat="1" applyFont="1" applyFill="1" applyBorder="1" applyAlignment="1" applyProtection="1">
      <protection hidden="1"/>
    </xf>
    <xf numFmtId="0" fontId="25" fillId="0" borderId="0" xfId="0" applyFont="1" applyAlignment="1">
      <alignment horizontal="left" vertical="center" wrapText="1"/>
    </xf>
    <xf numFmtId="6" fontId="25" fillId="0" borderId="0" xfId="2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 shrinkToFit="1"/>
    </xf>
    <xf numFmtId="1" fontId="25" fillId="0" borderId="0" xfId="0" applyNumberFormat="1" applyFont="1" applyAlignment="1">
      <alignment horizontal="center" vertical="center" wrapText="1"/>
    </xf>
    <xf numFmtId="178" fontId="25" fillId="0" borderId="0" xfId="0" applyNumberFormat="1" applyFont="1" applyAlignment="1">
      <alignment horizontal="left" vertical="center" wrapText="1"/>
    </xf>
    <xf numFmtId="0" fontId="25" fillId="0" borderId="8" xfId="0" applyFont="1" applyBorder="1" applyAlignment="1">
      <alignment horizontal="left" vertical="center" wrapText="1"/>
    </xf>
    <xf numFmtId="178" fontId="25" fillId="0" borderId="9" xfId="0" applyNumberFormat="1" applyFont="1" applyFill="1" applyBorder="1" applyAlignment="1">
      <alignment horizontal="right" vertical="center" wrapText="1" indent="1"/>
    </xf>
    <xf numFmtId="6" fontId="27" fillId="0" borderId="10" xfId="2" applyFont="1" applyBorder="1" applyAlignment="1">
      <alignment horizontal="right" vertical="center" wrapText="1" indent="1"/>
    </xf>
    <xf numFmtId="0" fontId="27" fillId="0" borderId="10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left" vertical="center" wrapText="1" shrinkToFit="1"/>
    </xf>
    <xf numFmtId="1" fontId="25" fillId="0" borderId="10" xfId="0" applyNumberFormat="1" applyFont="1" applyBorder="1" applyAlignment="1">
      <alignment horizontal="left" vertical="center" wrapText="1"/>
    </xf>
    <xf numFmtId="0" fontId="27" fillId="0" borderId="11" xfId="0" applyFont="1" applyBorder="1" applyAlignment="1">
      <alignment horizontal="left" vertical="center" wrapText="1"/>
    </xf>
    <xf numFmtId="0" fontId="25" fillId="0" borderId="11" xfId="0" applyFont="1" applyBorder="1" applyAlignment="1">
      <alignment horizontal="left" vertical="center" wrapText="1"/>
    </xf>
    <xf numFmtId="0" fontId="25" fillId="0" borderId="10" xfId="0" applyFont="1" applyBorder="1" applyAlignment="1">
      <alignment horizontal="left" vertical="center" wrapText="1"/>
    </xf>
    <xf numFmtId="0" fontId="25" fillId="0" borderId="12" xfId="0" applyFont="1" applyBorder="1" applyAlignment="1">
      <alignment horizontal="left" vertical="center" wrapText="1"/>
    </xf>
    <xf numFmtId="178" fontId="25" fillId="0" borderId="13" xfId="0" applyNumberFormat="1" applyFont="1" applyFill="1" applyBorder="1" applyAlignment="1">
      <alignment horizontal="right" vertical="center" wrapText="1" indent="1"/>
    </xf>
    <xf numFmtId="6" fontId="27" fillId="0" borderId="14" xfId="2" applyFont="1" applyBorder="1" applyAlignment="1">
      <alignment horizontal="right" vertical="center" wrapText="1" indent="1"/>
    </xf>
    <xf numFmtId="0" fontId="27" fillId="0" borderId="14" xfId="0" applyFont="1" applyBorder="1" applyAlignment="1">
      <alignment horizontal="center" vertical="center" wrapText="1"/>
    </xf>
    <xf numFmtId="0" fontId="25" fillId="0" borderId="14" xfId="0" applyFont="1" applyBorder="1" applyAlignment="1">
      <alignment horizontal="left" vertical="center" wrapText="1" shrinkToFit="1"/>
    </xf>
    <xf numFmtId="1" fontId="25" fillId="0" borderId="14" xfId="0" applyNumberFormat="1" applyFont="1" applyBorder="1" applyAlignment="1">
      <alignment horizontal="left" vertical="center" wrapText="1"/>
    </xf>
    <xf numFmtId="0" fontId="27" fillId="0" borderId="0" xfId="0" applyFont="1" applyBorder="1" applyAlignment="1">
      <alignment horizontal="left" vertical="center" wrapText="1"/>
    </xf>
    <xf numFmtId="0" fontId="25" fillId="0" borderId="0" xfId="0" applyFont="1" applyBorder="1" applyAlignment="1">
      <alignment horizontal="left" vertical="center" wrapText="1"/>
    </xf>
    <xf numFmtId="0" fontId="25" fillId="0" borderId="14" xfId="0" applyFont="1" applyBorder="1" applyAlignment="1">
      <alignment horizontal="left" vertical="center" wrapText="1"/>
    </xf>
    <xf numFmtId="179" fontId="25" fillId="0" borderId="14" xfId="0" applyNumberFormat="1" applyFont="1" applyBorder="1" applyAlignment="1">
      <alignment horizontal="left" vertical="center" wrapText="1"/>
    </xf>
    <xf numFmtId="6" fontId="27" fillId="0" borderId="14" xfId="2" applyFont="1" applyFill="1" applyBorder="1" applyAlignment="1">
      <alignment horizontal="right" vertical="center" wrapText="1" indent="1"/>
    </xf>
    <xf numFmtId="0" fontId="27" fillId="0" borderId="14" xfId="0" applyFont="1" applyFill="1" applyBorder="1" applyAlignment="1">
      <alignment horizontal="center" vertical="center" wrapText="1"/>
    </xf>
    <xf numFmtId="0" fontId="25" fillId="0" borderId="14" xfId="0" applyFont="1" applyFill="1" applyBorder="1" applyAlignment="1">
      <alignment horizontal="left" vertical="center" wrapText="1" shrinkToFit="1"/>
    </xf>
    <xf numFmtId="1" fontId="25" fillId="0" borderId="14" xfId="0" applyNumberFormat="1" applyFont="1" applyFill="1" applyBorder="1" applyAlignment="1">
      <alignment horizontal="left" vertical="center" wrapText="1"/>
    </xf>
    <xf numFmtId="0" fontId="27" fillId="0" borderId="0" xfId="0" applyFont="1" applyFill="1" applyBorder="1" applyAlignment="1">
      <alignment horizontal="left" vertical="center" wrapText="1"/>
    </xf>
    <xf numFmtId="0" fontId="25" fillId="0" borderId="14" xfId="0" applyFont="1" applyFill="1" applyBorder="1" applyAlignment="1">
      <alignment horizontal="left" vertical="center" wrapText="1"/>
    </xf>
    <xf numFmtId="0" fontId="27" fillId="0" borderId="14" xfId="0" applyFont="1" applyBorder="1" applyAlignment="1">
      <alignment horizontal="left" vertical="center" wrapText="1" shrinkToFit="1"/>
    </xf>
    <xf numFmtId="0" fontId="29" fillId="0" borderId="14" xfId="0" applyFont="1" applyBorder="1" applyAlignment="1">
      <alignment horizontal="left" vertical="center" wrapText="1" shrinkToFit="1"/>
    </xf>
    <xf numFmtId="0" fontId="25" fillId="0" borderId="14" xfId="0" applyFont="1" applyBorder="1" applyAlignment="1">
      <alignment horizontal="left" vertical="justify" wrapText="1" shrinkToFit="1"/>
    </xf>
    <xf numFmtId="178" fontId="27" fillId="0" borderId="14" xfId="0" applyNumberFormat="1" applyFont="1" applyBorder="1" applyAlignment="1">
      <alignment horizontal="right" vertical="center" wrapText="1" indent="1"/>
    </xf>
    <xf numFmtId="0" fontId="30" fillId="0" borderId="15" xfId="0" applyFont="1" applyFill="1" applyBorder="1" applyAlignment="1">
      <alignment horizontal="left" vertical="center" wrapText="1"/>
    </xf>
    <xf numFmtId="0" fontId="30" fillId="0" borderId="16" xfId="0" applyFont="1" applyFill="1" applyBorder="1" applyAlignment="1">
      <alignment horizontal="center" vertical="center" wrapText="1"/>
    </xf>
    <xf numFmtId="6" fontId="30" fillId="0" borderId="17" xfId="2" applyFont="1" applyFill="1" applyBorder="1" applyAlignment="1">
      <alignment horizontal="center" vertical="center" wrapText="1"/>
    </xf>
    <xf numFmtId="0" fontId="30" fillId="0" borderId="17" xfId="0" applyFont="1" applyFill="1" applyBorder="1" applyAlignment="1">
      <alignment horizontal="center" vertical="center" wrapText="1"/>
    </xf>
    <xf numFmtId="0" fontId="30" fillId="0" borderId="17" xfId="0" applyFont="1" applyFill="1" applyBorder="1" applyAlignment="1">
      <alignment horizontal="center" vertical="center" wrapText="1" shrinkToFit="1"/>
    </xf>
    <xf numFmtId="1" fontId="30" fillId="0" borderId="17" xfId="0" applyNumberFormat="1" applyFont="1" applyFill="1" applyBorder="1" applyAlignment="1">
      <alignment horizontal="center" vertical="center" wrapText="1"/>
    </xf>
    <xf numFmtId="6" fontId="32" fillId="0" borderId="0" xfId="2" applyFont="1" applyAlignment="1">
      <alignment horizontal="left" vertical="center" wrapText="1"/>
    </xf>
    <xf numFmtId="0" fontId="32" fillId="0" borderId="0" xfId="0" applyFont="1" applyAlignment="1">
      <alignment horizontal="center" vertical="center" wrapText="1"/>
    </xf>
    <xf numFmtId="0" fontId="33" fillId="0" borderId="0" xfId="0" applyFont="1" applyBorder="1" applyAlignment="1">
      <alignment horizontal="left" vertical="center" wrapText="1" shrinkToFit="1"/>
    </xf>
    <xf numFmtId="1" fontId="32" fillId="0" borderId="0" xfId="0" applyNumberFormat="1" applyFont="1" applyBorder="1" applyAlignment="1">
      <alignment horizontal="center" vertical="center" wrapText="1"/>
    </xf>
    <xf numFmtId="0" fontId="32" fillId="0" borderId="0" xfId="0" applyFont="1" applyBorder="1" applyAlignment="1">
      <alignment horizontal="left" vertical="center" wrapText="1"/>
    </xf>
    <xf numFmtId="0" fontId="32" fillId="0" borderId="0" xfId="0" applyFont="1" applyBorder="1" applyAlignment="1">
      <alignment horizontal="center" vertical="center"/>
    </xf>
    <xf numFmtId="0" fontId="33" fillId="0" borderId="0" xfId="0" applyFont="1" applyBorder="1" applyAlignment="1">
      <alignment horizontal="left" vertical="center"/>
    </xf>
    <xf numFmtId="0" fontId="31" fillId="0" borderId="0" xfId="0" applyFont="1" applyAlignment="1">
      <alignment horizontal="left" vertical="center" wrapText="1"/>
    </xf>
    <xf numFmtId="0" fontId="32" fillId="0" borderId="0" xfId="0" applyFont="1" applyBorder="1" applyAlignment="1">
      <alignment horizontal="left" vertical="center" wrapText="1" shrinkToFit="1"/>
    </xf>
    <xf numFmtId="49" fontId="24" fillId="0" borderId="0" xfId="0" applyNumberFormat="1" applyFont="1" applyFill="1" applyBorder="1" applyAlignment="1" applyProtection="1">
      <alignment horizontal="left" vertical="top" wrapText="1"/>
      <protection hidden="1"/>
    </xf>
    <xf numFmtId="49" fontId="5" fillId="0" borderId="0" xfId="0" applyNumberFormat="1" applyFont="1" applyFill="1" applyBorder="1" applyAlignment="1" applyProtection="1">
      <alignment horizontal="center" vertical="center" wrapText="1"/>
      <protection hidden="1"/>
    </xf>
    <xf numFmtId="49" fontId="5" fillId="0" borderId="0" xfId="0" applyNumberFormat="1" applyFont="1" applyFill="1" applyBorder="1" applyAlignment="1" applyProtection="1">
      <alignment horizontal="left" vertical="center" wrapText="1"/>
      <protection hidden="1"/>
    </xf>
    <xf numFmtId="0" fontId="5" fillId="0" borderId="0" xfId="0" applyFont="1" applyFill="1" applyBorder="1" applyAlignment="1" applyProtection="1">
      <alignment horizontal="left" wrapText="1"/>
      <protection hidden="1"/>
    </xf>
    <xf numFmtId="0" fontId="30" fillId="0" borderId="18" xfId="0" applyFont="1" applyFill="1" applyBorder="1" applyAlignment="1">
      <alignment horizontal="center" vertical="center" wrapText="1"/>
    </xf>
    <xf numFmtId="0" fontId="31" fillId="0" borderId="0" xfId="0" applyFont="1" applyAlignment="1">
      <alignment horizontal="right" vertical="center" wrapText="1"/>
    </xf>
    <xf numFmtId="49" fontId="31" fillId="0" borderId="0" xfId="0" applyNumberFormat="1" applyFont="1" applyAlignment="1">
      <alignment horizontal="right" vertical="top" wrapText="1"/>
    </xf>
  </cellXfs>
  <cellStyles count="3">
    <cellStyle name="Hyperlink" xfId="1" xr:uid="{2F632399-79B0-41BE-A0A0-B570553794F2}"/>
    <cellStyle name="通貨" xfId="2" builtinId="7"/>
    <cellStyle name="標準" xfId="0" builtinId="0"/>
  </cellStyles>
  <dxfs count="57">
    <dxf>
      <font>
        <b/>
        <i val="0"/>
        <color rgb="FF76A451"/>
      </font>
    </dxf>
    <dxf>
      <font>
        <b/>
        <i val="0"/>
      </font>
    </dxf>
    <dxf>
      <font>
        <b/>
        <i val="0"/>
        <color rgb="FF76A451"/>
      </font>
    </dxf>
    <dxf>
      <font>
        <b/>
        <i val="0"/>
      </font>
    </dxf>
    <dxf>
      <font>
        <b/>
        <i val="0"/>
        <color rgb="FF76A451"/>
      </font>
    </dxf>
    <dxf>
      <font>
        <b/>
        <i val="0"/>
      </font>
    </dxf>
    <dxf>
      <font>
        <b/>
        <i val="0"/>
        <color rgb="FF76A451"/>
      </font>
    </dxf>
    <dxf>
      <font>
        <b/>
        <i val="0"/>
      </font>
    </dxf>
    <dxf>
      <font>
        <b/>
        <i val="0"/>
      </font>
    </dxf>
    <dxf>
      <font>
        <b/>
        <i val="0"/>
        <color rgb="FF76A451"/>
      </font>
    </dxf>
    <dxf>
      <font>
        <b/>
        <i val="0"/>
        <color rgb="FF76A451"/>
      </font>
      <fill>
        <patternFill patternType="none">
          <bgColor auto="1"/>
        </patternFill>
      </fill>
    </dxf>
    <dxf>
      <font>
        <b/>
        <i val="0"/>
        <color auto="1"/>
      </font>
      <fill>
        <patternFill patternType="none">
          <bgColor auto="1"/>
        </patternFill>
      </fill>
    </dxf>
    <dxf>
      <font>
        <b/>
        <i val="0"/>
        <color auto="1"/>
      </font>
      <fill>
        <patternFill patternType="none">
          <bgColor auto="1"/>
        </patternFill>
      </fill>
    </dxf>
    <dxf>
      <font>
        <b/>
        <i val="0"/>
        <color rgb="FF76A451"/>
      </font>
      <fill>
        <patternFill patternType="none">
          <bgColor auto="1"/>
        </patternFill>
      </fill>
    </dxf>
    <dxf>
      <font>
        <b/>
        <i val="0"/>
        <color auto="1"/>
      </font>
      <fill>
        <patternFill patternType="none">
          <bgColor auto="1"/>
        </patternFill>
      </fill>
    </dxf>
    <dxf>
      <font>
        <b/>
        <i val="0"/>
        <color rgb="FF76A451"/>
      </font>
      <fill>
        <patternFill patternType="none">
          <bgColor auto="1"/>
        </patternFill>
      </fill>
    </dxf>
    <dxf>
      <font>
        <b/>
        <i val="0"/>
        <color auto="1"/>
      </font>
      <fill>
        <patternFill patternType="none">
          <bgColor auto="1"/>
        </patternFill>
      </fill>
    </dxf>
    <dxf>
      <font>
        <b/>
        <i val="0"/>
        <color rgb="FF76A451"/>
      </font>
      <fill>
        <patternFill patternType="none">
          <bgColor auto="1"/>
        </patternFill>
      </fill>
    </dxf>
    <dxf>
      <font>
        <b/>
        <i val="0"/>
        <color auto="1"/>
      </font>
      <fill>
        <patternFill patternType="none">
          <bgColor auto="1"/>
        </patternFill>
      </fill>
    </dxf>
    <dxf>
      <font>
        <b/>
        <i val="0"/>
        <color rgb="FF76A451"/>
      </font>
      <fill>
        <patternFill patternType="none">
          <bgColor auto="1"/>
        </patternFill>
      </fill>
    </dxf>
    <dxf>
      <font>
        <b/>
        <i val="0"/>
        <color rgb="FF76A451"/>
      </font>
    </dxf>
    <dxf>
      <font>
        <b/>
        <i val="0"/>
      </font>
    </dxf>
    <dxf>
      <font>
        <b/>
        <i val="0"/>
        <color rgb="FF76A451"/>
      </font>
    </dxf>
    <dxf>
      <font>
        <b/>
        <i val="0"/>
      </font>
    </dxf>
    <dxf>
      <font>
        <b/>
        <i val="0"/>
        <color auto="1"/>
      </font>
      <fill>
        <patternFill patternType="none">
          <bgColor auto="1"/>
        </patternFill>
      </fill>
    </dxf>
    <dxf>
      <font>
        <b/>
        <i val="0"/>
        <color rgb="FF76A451"/>
      </font>
      <fill>
        <patternFill patternType="none">
          <bgColor auto="1"/>
        </patternFill>
      </fill>
    </dxf>
    <dxf>
      <font>
        <b/>
        <i val="0"/>
        <color rgb="FF76A451"/>
      </font>
    </dxf>
    <dxf>
      <font>
        <b/>
        <i val="0"/>
      </font>
    </dxf>
    <dxf>
      <font>
        <b/>
        <i val="0"/>
      </font>
    </dxf>
    <dxf>
      <font>
        <b/>
        <i val="0"/>
        <color rgb="FF76A451"/>
      </font>
    </dxf>
    <dxf>
      <font>
        <b/>
        <i val="0"/>
      </font>
    </dxf>
    <dxf>
      <font>
        <b/>
        <i val="0"/>
        <color rgb="FF76A451"/>
      </font>
    </dxf>
    <dxf>
      <font>
        <b/>
        <i val="0"/>
      </font>
    </dxf>
    <dxf>
      <font>
        <b/>
        <i val="0"/>
        <color rgb="FF76A451"/>
      </font>
    </dxf>
    <dxf>
      <font>
        <b/>
        <i val="0"/>
        <color rgb="FF76A451"/>
      </font>
    </dxf>
    <dxf>
      <font>
        <b/>
        <i val="0"/>
      </font>
    </dxf>
    <dxf>
      <font>
        <b/>
        <i val="0"/>
      </font>
    </dxf>
    <dxf>
      <font>
        <b/>
        <i val="0"/>
        <color rgb="FF76A451"/>
      </font>
    </dxf>
    <dxf>
      <font>
        <b/>
        <i val="0"/>
      </font>
    </dxf>
    <dxf>
      <font>
        <b/>
        <i val="0"/>
        <color rgb="FF76A451"/>
      </font>
    </dxf>
    <dxf>
      <font>
        <b/>
        <i val="0"/>
      </font>
    </dxf>
    <dxf>
      <font>
        <b/>
        <i val="0"/>
        <color rgb="FF76A451"/>
      </font>
    </dxf>
    <dxf>
      <font>
        <b/>
        <i val="0"/>
      </font>
    </dxf>
    <dxf>
      <font>
        <b/>
        <i val="0"/>
        <color rgb="FF76A451"/>
      </font>
    </dxf>
    <dxf>
      <font>
        <b/>
        <i val="0"/>
      </font>
    </dxf>
    <dxf>
      <font>
        <b/>
        <i val="0"/>
        <color rgb="FF76A451"/>
      </font>
    </dxf>
    <dxf>
      <font>
        <b/>
        <i val="0"/>
      </font>
    </dxf>
    <dxf>
      <font>
        <b/>
        <i val="0"/>
        <color rgb="FF76A451"/>
      </font>
    </dxf>
    <dxf>
      <font>
        <b/>
        <i val="0"/>
        <color rgb="FF76A451"/>
      </font>
    </dxf>
    <dxf>
      <font>
        <b/>
        <i val="0"/>
      </font>
    </dxf>
    <dxf>
      <font>
        <b/>
        <i val="0"/>
        <color rgb="FF76A451"/>
      </font>
    </dxf>
    <dxf>
      <font>
        <b/>
        <i val="0"/>
      </font>
    </dxf>
    <dxf>
      <font>
        <b/>
        <i val="0"/>
      </font>
    </dxf>
    <dxf>
      <font>
        <b/>
        <i val="0"/>
        <color rgb="FF76A451"/>
      </font>
    </dxf>
    <dxf>
      <font>
        <b/>
        <i val="0"/>
      </font>
    </dxf>
    <dxf>
      <font>
        <b/>
        <i val="0"/>
        <color rgb="FF76A451"/>
      </font>
    </dxf>
    <dxf>
      <fill>
        <patternFill>
          <bgColor rgb="FFDEDEDE"/>
        </patternFill>
      </fill>
    </dxf>
  </dxfs>
  <tableStyles count="0" defaultTableStyle="TableStyleMedium2" defaultPivotStyle="PivotStyleLight16"/>
  <colors>
    <mruColors>
      <color rgb="FFB2B2B2"/>
      <color rgb="FFDEDE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8.jpeg"/><Relationship Id="rId21" Type="http://schemas.openxmlformats.org/officeDocument/2006/relationships/image" Target="../media/image23.png"/><Relationship Id="rId34" Type="http://schemas.openxmlformats.org/officeDocument/2006/relationships/image" Target="../media/image36.png"/><Relationship Id="rId42" Type="http://schemas.openxmlformats.org/officeDocument/2006/relationships/image" Target="../media/image44.png"/><Relationship Id="rId47" Type="http://schemas.openxmlformats.org/officeDocument/2006/relationships/image" Target="../media/image49.png"/><Relationship Id="rId50" Type="http://schemas.openxmlformats.org/officeDocument/2006/relationships/image" Target="../media/image52.png"/><Relationship Id="rId55" Type="http://schemas.openxmlformats.org/officeDocument/2006/relationships/image" Target="../media/image57.jpeg"/><Relationship Id="rId63" Type="http://schemas.openxmlformats.org/officeDocument/2006/relationships/image" Target="../media/image65.png"/><Relationship Id="rId7" Type="http://schemas.openxmlformats.org/officeDocument/2006/relationships/image" Target="../media/image9.jpeg"/><Relationship Id="rId2" Type="http://schemas.openxmlformats.org/officeDocument/2006/relationships/image" Target="../media/image4.jpeg"/><Relationship Id="rId16" Type="http://schemas.openxmlformats.org/officeDocument/2006/relationships/image" Target="../media/image18.jpeg"/><Relationship Id="rId29" Type="http://schemas.openxmlformats.org/officeDocument/2006/relationships/image" Target="../media/image31.png"/><Relationship Id="rId11" Type="http://schemas.openxmlformats.org/officeDocument/2006/relationships/image" Target="../media/image13.jpeg"/><Relationship Id="rId24" Type="http://schemas.openxmlformats.org/officeDocument/2006/relationships/image" Target="../media/image26.jpeg"/><Relationship Id="rId32" Type="http://schemas.openxmlformats.org/officeDocument/2006/relationships/image" Target="../media/image34.png"/><Relationship Id="rId37" Type="http://schemas.openxmlformats.org/officeDocument/2006/relationships/image" Target="../media/image39.png"/><Relationship Id="rId40" Type="http://schemas.openxmlformats.org/officeDocument/2006/relationships/image" Target="../media/image42.png"/><Relationship Id="rId45" Type="http://schemas.openxmlformats.org/officeDocument/2006/relationships/image" Target="../media/image47.jpeg"/><Relationship Id="rId53" Type="http://schemas.openxmlformats.org/officeDocument/2006/relationships/image" Target="../media/image55.png"/><Relationship Id="rId58" Type="http://schemas.openxmlformats.org/officeDocument/2006/relationships/image" Target="../media/image60.png"/><Relationship Id="rId66" Type="http://schemas.openxmlformats.org/officeDocument/2006/relationships/image" Target="../media/image1.png"/><Relationship Id="rId5" Type="http://schemas.openxmlformats.org/officeDocument/2006/relationships/image" Target="../media/image7.png"/><Relationship Id="rId61" Type="http://schemas.openxmlformats.org/officeDocument/2006/relationships/image" Target="../media/image63.png"/><Relationship Id="rId19" Type="http://schemas.openxmlformats.org/officeDocument/2006/relationships/image" Target="../media/image21.jpeg"/><Relationship Id="rId14" Type="http://schemas.openxmlformats.org/officeDocument/2006/relationships/image" Target="../media/image16.png"/><Relationship Id="rId22" Type="http://schemas.openxmlformats.org/officeDocument/2006/relationships/image" Target="../media/image24.jpeg"/><Relationship Id="rId27" Type="http://schemas.openxmlformats.org/officeDocument/2006/relationships/image" Target="../media/image29.jpeg"/><Relationship Id="rId30" Type="http://schemas.openxmlformats.org/officeDocument/2006/relationships/image" Target="../media/image32.png"/><Relationship Id="rId35" Type="http://schemas.openxmlformats.org/officeDocument/2006/relationships/image" Target="../media/image37.png"/><Relationship Id="rId43" Type="http://schemas.openxmlformats.org/officeDocument/2006/relationships/image" Target="../media/image45.jpeg"/><Relationship Id="rId48" Type="http://schemas.openxmlformats.org/officeDocument/2006/relationships/image" Target="../media/image50.png"/><Relationship Id="rId56" Type="http://schemas.openxmlformats.org/officeDocument/2006/relationships/image" Target="../media/image58.png"/><Relationship Id="rId64" Type="http://schemas.openxmlformats.org/officeDocument/2006/relationships/image" Target="../media/image66.png"/><Relationship Id="rId8" Type="http://schemas.openxmlformats.org/officeDocument/2006/relationships/image" Target="../media/image10.jpeg"/><Relationship Id="rId51" Type="http://schemas.openxmlformats.org/officeDocument/2006/relationships/image" Target="../media/image53.png"/><Relationship Id="rId3" Type="http://schemas.openxmlformats.org/officeDocument/2006/relationships/image" Target="../media/image5.jpeg"/><Relationship Id="rId12" Type="http://schemas.openxmlformats.org/officeDocument/2006/relationships/image" Target="../media/image14.jpeg"/><Relationship Id="rId17" Type="http://schemas.openxmlformats.org/officeDocument/2006/relationships/image" Target="../media/image19.jpeg"/><Relationship Id="rId25" Type="http://schemas.openxmlformats.org/officeDocument/2006/relationships/image" Target="../media/image27.jpeg"/><Relationship Id="rId33" Type="http://schemas.openxmlformats.org/officeDocument/2006/relationships/image" Target="../media/image35.png"/><Relationship Id="rId38" Type="http://schemas.openxmlformats.org/officeDocument/2006/relationships/image" Target="../media/image40.png"/><Relationship Id="rId46" Type="http://schemas.openxmlformats.org/officeDocument/2006/relationships/image" Target="../media/image48.jpeg"/><Relationship Id="rId59" Type="http://schemas.openxmlformats.org/officeDocument/2006/relationships/image" Target="../media/image61.png"/><Relationship Id="rId20" Type="http://schemas.openxmlformats.org/officeDocument/2006/relationships/image" Target="../media/image22.jpeg"/><Relationship Id="rId41" Type="http://schemas.openxmlformats.org/officeDocument/2006/relationships/image" Target="../media/image43.png"/><Relationship Id="rId54" Type="http://schemas.openxmlformats.org/officeDocument/2006/relationships/image" Target="../media/image56.jpeg"/><Relationship Id="rId62" Type="http://schemas.openxmlformats.org/officeDocument/2006/relationships/image" Target="../media/image64.png"/><Relationship Id="rId1" Type="http://schemas.openxmlformats.org/officeDocument/2006/relationships/image" Target="../media/image3.jpeg"/><Relationship Id="rId6" Type="http://schemas.openxmlformats.org/officeDocument/2006/relationships/image" Target="../media/image8.jpeg"/><Relationship Id="rId15" Type="http://schemas.openxmlformats.org/officeDocument/2006/relationships/image" Target="../media/image17.jpeg"/><Relationship Id="rId23" Type="http://schemas.openxmlformats.org/officeDocument/2006/relationships/image" Target="../media/image25.jpeg"/><Relationship Id="rId28" Type="http://schemas.openxmlformats.org/officeDocument/2006/relationships/image" Target="../media/image30.jpeg"/><Relationship Id="rId36" Type="http://schemas.openxmlformats.org/officeDocument/2006/relationships/image" Target="../media/image38.png"/><Relationship Id="rId49" Type="http://schemas.openxmlformats.org/officeDocument/2006/relationships/image" Target="../media/image51.png"/><Relationship Id="rId57" Type="http://schemas.openxmlformats.org/officeDocument/2006/relationships/image" Target="../media/image59.png"/><Relationship Id="rId10" Type="http://schemas.openxmlformats.org/officeDocument/2006/relationships/image" Target="../media/image12.jpeg"/><Relationship Id="rId31" Type="http://schemas.openxmlformats.org/officeDocument/2006/relationships/image" Target="../media/image33.jpeg"/><Relationship Id="rId44" Type="http://schemas.openxmlformats.org/officeDocument/2006/relationships/image" Target="../media/image46.jpeg"/><Relationship Id="rId52" Type="http://schemas.openxmlformats.org/officeDocument/2006/relationships/image" Target="../media/image54.png"/><Relationship Id="rId60" Type="http://schemas.openxmlformats.org/officeDocument/2006/relationships/image" Target="../media/image62.png"/><Relationship Id="rId65" Type="http://schemas.openxmlformats.org/officeDocument/2006/relationships/image" Target="../media/image67.png"/><Relationship Id="rId4" Type="http://schemas.openxmlformats.org/officeDocument/2006/relationships/image" Target="../media/image6.png"/><Relationship Id="rId9" Type="http://schemas.openxmlformats.org/officeDocument/2006/relationships/image" Target="../media/image11.jpeg"/><Relationship Id="rId13" Type="http://schemas.openxmlformats.org/officeDocument/2006/relationships/image" Target="../media/image15.jpeg"/><Relationship Id="rId18" Type="http://schemas.openxmlformats.org/officeDocument/2006/relationships/image" Target="../media/image20.jpeg"/><Relationship Id="rId39" Type="http://schemas.openxmlformats.org/officeDocument/2006/relationships/image" Target="../media/image4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61687</xdr:colOff>
      <xdr:row>0</xdr:row>
      <xdr:rowOff>0</xdr:rowOff>
    </xdr:from>
    <xdr:ext cx="1972214" cy="1224683"/>
    <xdr:pic>
      <xdr:nvPicPr>
        <xdr:cNvPr id="2" name="Picture 6">
          <a:extLst>
            <a:ext uri="{FF2B5EF4-FFF2-40B4-BE49-F238E27FC236}">
              <a16:creationId xmlns:a16="http://schemas.microsoft.com/office/drawing/2014/main" id="{FD3C3617-76A5-0842-BFDD-6D62CE5D93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687" y="0"/>
          <a:ext cx="1972214" cy="1224683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481</xdr:row>
      <xdr:rowOff>151405</xdr:rowOff>
    </xdr:from>
    <xdr:ext cx="505558" cy="170980"/>
    <xdr:pic>
      <xdr:nvPicPr>
        <xdr:cNvPr id="175" name="Picture 242">
          <a:extLst>
            <a:ext uri="{FF2B5EF4-FFF2-40B4-BE49-F238E27FC236}">
              <a16:creationId xmlns:a16="http://schemas.microsoft.com/office/drawing/2014/main" id="{36710908-B7FB-477F-AC1E-BF90C15A5FE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" r="6283" b="9442"/>
        <a:stretch>
          <a:fillRect/>
        </a:stretch>
      </xdr:blipFill>
      <xdr:spPr>
        <a:xfrm>
          <a:off x="0" y="95760424"/>
          <a:ext cx="505558" cy="170980"/>
        </a:xfrm>
        <a:prstGeom prst="rect">
          <a:avLst/>
        </a:prstGeom>
      </xdr:spPr>
    </xdr:pic>
    <xdr:clientData/>
  </xdr:oneCellAnchor>
  <xdr:oneCellAnchor>
    <xdr:from>
      <xdr:col>0</xdr:col>
      <xdr:colOff>27101</xdr:colOff>
      <xdr:row>624</xdr:row>
      <xdr:rowOff>43033</xdr:rowOff>
    </xdr:from>
    <xdr:ext cx="297179" cy="362188"/>
    <xdr:pic>
      <xdr:nvPicPr>
        <xdr:cNvPr id="2" name="Picture 2">
          <a:extLst>
            <a:ext uri="{FF2B5EF4-FFF2-40B4-BE49-F238E27FC236}">
              <a16:creationId xmlns:a16="http://schemas.microsoft.com/office/drawing/2014/main" id="{262A0DCF-B248-480E-89E8-0B63E88FA4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0276" y="164609633"/>
          <a:ext cx="297179" cy="362188"/>
        </a:xfrm>
        <a:prstGeom prst="rect">
          <a:avLst/>
        </a:prstGeom>
      </xdr:spPr>
    </xdr:pic>
    <xdr:clientData/>
  </xdr:oneCellAnchor>
  <xdr:twoCellAnchor editAs="oneCell">
    <xdr:from>
      <xdr:col>0</xdr:col>
      <xdr:colOff>8580</xdr:colOff>
      <xdr:row>10</xdr:row>
      <xdr:rowOff>359771</xdr:rowOff>
    </xdr:from>
    <xdr:to>
      <xdr:col>0</xdr:col>
      <xdr:colOff>350795</xdr:colOff>
      <xdr:row>13</xdr:row>
      <xdr:rowOff>66604</xdr:rowOff>
    </xdr:to>
    <xdr:pic>
      <xdr:nvPicPr>
        <xdr:cNvPr id="3" name="Picture 7">
          <a:extLst>
            <a:ext uri="{FF2B5EF4-FFF2-40B4-BE49-F238E27FC236}">
              <a16:creationId xmlns:a16="http://schemas.microsoft.com/office/drawing/2014/main" id="{1E6D9510-AF23-4C02-B1B4-9C77A29A1C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755" y="3150596"/>
          <a:ext cx="339040" cy="476649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82</xdr:row>
      <xdr:rowOff>224497</xdr:rowOff>
    </xdr:from>
    <xdr:ext cx="423333" cy="423333"/>
    <xdr:pic>
      <xdr:nvPicPr>
        <xdr:cNvPr id="4" name="Picture 17">
          <a:extLst>
            <a:ext uri="{FF2B5EF4-FFF2-40B4-BE49-F238E27FC236}">
              <a16:creationId xmlns:a16="http://schemas.microsoft.com/office/drawing/2014/main" id="{3811B161-3547-489D-A1BF-1D3885D5F2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21443022"/>
          <a:ext cx="423333" cy="423333"/>
        </a:xfrm>
        <a:prstGeom prst="rect">
          <a:avLst/>
        </a:prstGeom>
      </xdr:spPr>
    </xdr:pic>
    <xdr:clientData/>
  </xdr:oneCellAnchor>
  <xdr:oneCellAnchor>
    <xdr:from>
      <xdr:col>0</xdr:col>
      <xdr:colOff>13505</xdr:colOff>
      <xdr:row>114</xdr:row>
      <xdr:rowOff>11042</xdr:rowOff>
    </xdr:from>
    <xdr:ext cx="450146" cy="450146"/>
    <xdr:pic>
      <xdr:nvPicPr>
        <xdr:cNvPr id="5" name="Picture 33">
          <a:extLst>
            <a:ext uri="{FF2B5EF4-FFF2-40B4-BE49-F238E27FC236}">
              <a16:creationId xmlns:a16="http://schemas.microsoft.com/office/drawing/2014/main" id="{15E7A0EA-2DEB-49BC-8EAA-A18D860C9D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330" y="29411542"/>
          <a:ext cx="450146" cy="450146"/>
        </a:xfrm>
        <a:prstGeom prst="rect">
          <a:avLst/>
        </a:prstGeom>
      </xdr:spPr>
    </xdr:pic>
    <xdr:clientData/>
  </xdr:oneCellAnchor>
  <xdr:twoCellAnchor editAs="oneCell">
    <xdr:from>
      <xdr:col>0</xdr:col>
      <xdr:colOff>3485</xdr:colOff>
      <xdr:row>44</xdr:row>
      <xdr:rowOff>348270</xdr:rowOff>
    </xdr:from>
    <xdr:to>
      <xdr:col>0</xdr:col>
      <xdr:colOff>335262</xdr:colOff>
      <xdr:row>47</xdr:row>
      <xdr:rowOff>67641</xdr:rowOff>
    </xdr:to>
    <xdr:pic>
      <xdr:nvPicPr>
        <xdr:cNvPr id="6" name="Picture 34">
          <a:extLst>
            <a:ext uri="{FF2B5EF4-FFF2-40B4-BE49-F238E27FC236}">
              <a16:creationId xmlns:a16="http://schemas.microsoft.com/office/drawing/2014/main" id="{6AD875DE-9F99-4174-BD7B-A2545369DC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660" y="11771920"/>
          <a:ext cx="328602" cy="479416"/>
        </a:xfrm>
        <a:prstGeom prst="rect">
          <a:avLst/>
        </a:prstGeom>
      </xdr:spPr>
    </xdr:pic>
    <xdr:clientData/>
  </xdr:twoCellAnchor>
  <xdr:twoCellAnchor editAs="oneCell">
    <xdr:from>
      <xdr:col>0</xdr:col>
      <xdr:colOff>7045</xdr:colOff>
      <xdr:row>30</xdr:row>
      <xdr:rowOff>427</xdr:rowOff>
    </xdr:from>
    <xdr:to>
      <xdr:col>0</xdr:col>
      <xdr:colOff>335398</xdr:colOff>
      <xdr:row>32</xdr:row>
      <xdr:rowOff>82891</xdr:rowOff>
    </xdr:to>
    <xdr:pic>
      <xdr:nvPicPr>
        <xdr:cNvPr id="7" name="Picture 35">
          <a:extLst>
            <a:ext uri="{FF2B5EF4-FFF2-40B4-BE49-F238E27FC236}">
              <a16:creationId xmlns:a16="http://schemas.microsoft.com/office/drawing/2014/main" id="{68FD8197-34EF-479C-9E58-BB7331DA28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220" y="7887127"/>
          <a:ext cx="325178" cy="468836"/>
        </a:xfrm>
        <a:prstGeom prst="rect">
          <a:avLst/>
        </a:prstGeom>
      </xdr:spPr>
    </xdr:pic>
    <xdr:clientData/>
  </xdr:twoCellAnchor>
  <xdr:oneCellAnchor>
    <xdr:from>
      <xdr:col>0</xdr:col>
      <xdr:colOff>27069</xdr:colOff>
      <xdr:row>249</xdr:row>
      <xdr:rowOff>318129</xdr:rowOff>
    </xdr:from>
    <xdr:ext cx="346616" cy="496094"/>
    <xdr:pic>
      <xdr:nvPicPr>
        <xdr:cNvPr id="8" name="Picture 9">
          <a:extLst>
            <a:ext uri="{FF2B5EF4-FFF2-40B4-BE49-F238E27FC236}">
              <a16:creationId xmlns:a16="http://schemas.microsoft.com/office/drawing/2014/main" id="{F4C462B9-278B-4C8F-9E28-021AFCD1A9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0244" y="65237354"/>
          <a:ext cx="346616" cy="496094"/>
        </a:xfrm>
        <a:prstGeom prst="rect">
          <a:avLst/>
        </a:prstGeom>
      </xdr:spPr>
    </xdr:pic>
    <xdr:clientData/>
  </xdr:oneCellAnchor>
  <xdr:oneCellAnchor>
    <xdr:from>
      <xdr:col>0</xdr:col>
      <xdr:colOff>27069</xdr:colOff>
      <xdr:row>360</xdr:row>
      <xdr:rowOff>361750</xdr:rowOff>
    </xdr:from>
    <xdr:ext cx="346615" cy="496094"/>
    <xdr:pic>
      <xdr:nvPicPr>
        <xdr:cNvPr id="9" name="Picture 16">
          <a:extLst>
            <a:ext uri="{FF2B5EF4-FFF2-40B4-BE49-F238E27FC236}">
              <a16:creationId xmlns:a16="http://schemas.microsoft.com/office/drawing/2014/main" id="{DFF4562E-F055-4A7D-96E9-6494216D66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0244" y="94402075"/>
          <a:ext cx="346615" cy="496094"/>
        </a:xfrm>
        <a:prstGeom prst="rect">
          <a:avLst/>
        </a:prstGeom>
      </xdr:spPr>
    </xdr:pic>
    <xdr:clientData/>
  </xdr:oneCellAnchor>
  <xdr:oneCellAnchor>
    <xdr:from>
      <xdr:col>0</xdr:col>
      <xdr:colOff>21814</xdr:colOff>
      <xdr:row>411</xdr:row>
      <xdr:rowOff>33243</xdr:rowOff>
    </xdr:from>
    <xdr:ext cx="346616" cy="318453"/>
    <xdr:pic>
      <xdr:nvPicPr>
        <xdr:cNvPr id="10" name="Picture 58">
          <a:extLst>
            <a:ext uri="{FF2B5EF4-FFF2-40B4-BE49-F238E27FC236}">
              <a16:creationId xmlns:a16="http://schemas.microsoft.com/office/drawing/2014/main" id="{DF286366-B2EC-4775-A389-2905E23971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1814" y="107357768"/>
          <a:ext cx="346616" cy="318453"/>
        </a:xfrm>
        <a:prstGeom prst="rect">
          <a:avLst/>
        </a:prstGeom>
      </xdr:spPr>
    </xdr:pic>
    <xdr:clientData/>
  </xdr:oneCellAnchor>
  <xdr:oneCellAnchor>
    <xdr:from>
      <xdr:col>0</xdr:col>
      <xdr:colOff>50783</xdr:colOff>
      <xdr:row>417</xdr:row>
      <xdr:rowOff>25736</xdr:rowOff>
    </xdr:from>
    <xdr:ext cx="289501" cy="318452"/>
    <xdr:pic>
      <xdr:nvPicPr>
        <xdr:cNvPr id="11" name="Picture 69">
          <a:extLst>
            <a:ext uri="{FF2B5EF4-FFF2-40B4-BE49-F238E27FC236}">
              <a16:creationId xmlns:a16="http://schemas.microsoft.com/office/drawing/2014/main" id="{82FA13A8-0956-4CCF-8A22-53C8DDA280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7608" y="108632961"/>
          <a:ext cx="289501" cy="318452"/>
        </a:xfrm>
        <a:prstGeom prst="rect">
          <a:avLst/>
        </a:prstGeom>
      </xdr:spPr>
    </xdr:pic>
    <xdr:clientData/>
  </xdr:oneCellAnchor>
  <xdr:oneCellAnchor>
    <xdr:from>
      <xdr:col>0</xdr:col>
      <xdr:colOff>85331</xdr:colOff>
      <xdr:row>429</xdr:row>
      <xdr:rowOff>6472</xdr:rowOff>
    </xdr:from>
    <xdr:ext cx="324073" cy="311921"/>
    <xdr:pic>
      <xdr:nvPicPr>
        <xdr:cNvPr id="12" name="Picture 75">
          <a:extLst>
            <a:ext uri="{FF2B5EF4-FFF2-40B4-BE49-F238E27FC236}">
              <a16:creationId xmlns:a16="http://schemas.microsoft.com/office/drawing/2014/main" id="{5627A740-9D67-4607-95F8-C678A11EA8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8506" y="111937922"/>
          <a:ext cx="324073" cy="311921"/>
        </a:xfrm>
        <a:prstGeom prst="rect">
          <a:avLst/>
        </a:prstGeom>
      </xdr:spPr>
    </xdr:pic>
    <xdr:clientData/>
  </xdr:oneCellAnchor>
  <xdr:oneCellAnchor>
    <xdr:from>
      <xdr:col>0</xdr:col>
      <xdr:colOff>28400</xdr:colOff>
      <xdr:row>437</xdr:row>
      <xdr:rowOff>8062</xdr:rowOff>
    </xdr:from>
    <xdr:ext cx="319059" cy="350966"/>
    <xdr:pic>
      <xdr:nvPicPr>
        <xdr:cNvPr id="13" name="Picture 104">
          <a:extLst>
            <a:ext uri="{FF2B5EF4-FFF2-40B4-BE49-F238E27FC236}">
              <a16:creationId xmlns:a16="http://schemas.microsoft.com/office/drawing/2014/main" id="{C2BB8446-CEA3-46AB-A73F-700017A865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575" y="113806412"/>
          <a:ext cx="319059" cy="35096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443</xdr:row>
      <xdr:rowOff>316955</xdr:rowOff>
    </xdr:from>
    <xdr:ext cx="421535" cy="421535"/>
    <xdr:pic>
      <xdr:nvPicPr>
        <xdr:cNvPr id="14" name="Picture 19">
          <a:extLst>
            <a:ext uri="{FF2B5EF4-FFF2-40B4-BE49-F238E27FC236}">
              <a16:creationId xmlns:a16="http://schemas.microsoft.com/office/drawing/2014/main" id="{FA89880D-6F4E-4584-9284-036312464E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115756780"/>
          <a:ext cx="421535" cy="421535"/>
        </a:xfrm>
        <a:prstGeom prst="rect">
          <a:avLst/>
        </a:prstGeom>
      </xdr:spPr>
    </xdr:pic>
    <xdr:clientData/>
  </xdr:oneCellAnchor>
  <xdr:oneCellAnchor>
    <xdr:from>
      <xdr:col>0</xdr:col>
      <xdr:colOff>18635</xdr:colOff>
      <xdr:row>470</xdr:row>
      <xdr:rowOff>11490</xdr:rowOff>
    </xdr:from>
    <xdr:ext cx="354329" cy="431838"/>
    <xdr:pic>
      <xdr:nvPicPr>
        <xdr:cNvPr id="15" name="Picture 48">
          <a:extLst>
            <a:ext uri="{FF2B5EF4-FFF2-40B4-BE49-F238E27FC236}">
              <a16:creationId xmlns:a16="http://schemas.microsoft.com/office/drawing/2014/main" id="{9923EAAB-E240-4D12-82D7-B43FABBF33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8635" y="123661865"/>
          <a:ext cx="354329" cy="431838"/>
        </a:xfrm>
        <a:prstGeom prst="rect">
          <a:avLst/>
        </a:prstGeom>
      </xdr:spPr>
    </xdr:pic>
    <xdr:clientData/>
  </xdr:oneCellAnchor>
  <xdr:oneCellAnchor>
    <xdr:from>
      <xdr:col>0</xdr:col>
      <xdr:colOff>18635</xdr:colOff>
      <xdr:row>549</xdr:row>
      <xdr:rowOff>46582</xdr:rowOff>
    </xdr:from>
    <xdr:ext cx="354328" cy="431838"/>
    <xdr:pic>
      <xdr:nvPicPr>
        <xdr:cNvPr id="16" name="Picture 84">
          <a:extLst>
            <a:ext uri="{FF2B5EF4-FFF2-40B4-BE49-F238E27FC236}">
              <a16:creationId xmlns:a16="http://schemas.microsoft.com/office/drawing/2014/main" id="{A55819CC-D043-46C1-B516-91CA79C909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8635" y="128209120"/>
          <a:ext cx="354328" cy="431838"/>
        </a:xfrm>
        <a:prstGeom prst="rect">
          <a:avLst/>
        </a:prstGeom>
      </xdr:spPr>
    </xdr:pic>
    <xdr:clientData/>
  </xdr:oneCellAnchor>
  <xdr:oneCellAnchor>
    <xdr:from>
      <xdr:col>0</xdr:col>
      <xdr:colOff>30277</xdr:colOff>
      <xdr:row>628</xdr:row>
      <xdr:rowOff>313217</xdr:rowOff>
    </xdr:from>
    <xdr:ext cx="297180" cy="377190"/>
    <xdr:pic>
      <xdr:nvPicPr>
        <xdr:cNvPr id="17" name="Picture 109">
          <a:extLst>
            <a:ext uri="{FF2B5EF4-FFF2-40B4-BE49-F238E27FC236}">
              <a16:creationId xmlns:a16="http://schemas.microsoft.com/office/drawing/2014/main" id="{0C65DEA5-EB6D-482F-980C-0458946BBE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0277" y="127237505"/>
          <a:ext cx="297180" cy="377190"/>
        </a:xfrm>
        <a:prstGeom prst="rect">
          <a:avLst/>
        </a:prstGeom>
      </xdr:spPr>
    </xdr:pic>
    <xdr:clientData/>
  </xdr:oneCellAnchor>
  <xdr:oneCellAnchor>
    <xdr:from>
      <xdr:col>0</xdr:col>
      <xdr:colOff>30277</xdr:colOff>
      <xdr:row>632</xdr:row>
      <xdr:rowOff>59534</xdr:rowOff>
    </xdr:from>
    <xdr:ext cx="297180" cy="377190"/>
    <xdr:pic>
      <xdr:nvPicPr>
        <xdr:cNvPr id="18" name="Picture 115">
          <a:extLst>
            <a:ext uri="{FF2B5EF4-FFF2-40B4-BE49-F238E27FC236}">
              <a16:creationId xmlns:a16="http://schemas.microsoft.com/office/drawing/2014/main" id="{92F7C6F7-0818-4F83-B28C-88AC4A9B0D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0277" y="127782457"/>
          <a:ext cx="297180" cy="377190"/>
        </a:xfrm>
        <a:prstGeom prst="rect">
          <a:avLst/>
        </a:prstGeom>
      </xdr:spPr>
    </xdr:pic>
    <xdr:clientData/>
  </xdr:oneCellAnchor>
  <xdr:twoCellAnchor editAs="oneCell">
    <xdr:from>
      <xdr:col>10</xdr:col>
      <xdr:colOff>121143</xdr:colOff>
      <xdr:row>43</xdr:row>
      <xdr:rowOff>122596</xdr:rowOff>
    </xdr:from>
    <xdr:to>
      <xdr:col>10</xdr:col>
      <xdr:colOff>268743</xdr:colOff>
      <xdr:row>43</xdr:row>
      <xdr:rowOff>269771</xdr:rowOff>
    </xdr:to>
    <xdr:sp macro="" textlink="" fLocksText="0">
      <xdr:nvSpPr>
        <xdr:cNvPr id="19" name="Oval 126">
          <a:extLst>
            <a:ext uri="{FF2B5EF4-FFF2-40B4-BE49-F238E27FC236}">
              <a16:creationId xmlns:a16="http://schemas.microsoft.com/office/drawing/2014/main" id="{FEF61596-A3A3-42DA-ADA3-542A412D6C6C}"/>
            </a:ext>
          </a:extLst>
        </xdr:cNvPr>
        <xdr:cNvSpPr>
          <a:spLocks/>
        </xdr:cNvSpPr>
      </xdr:nvSpPr>
      <xdr:spPr>
        <a:xfrm>
          <a:off x="4583239" y="11222884"/>
          <a:ext cx="147600" cy="147175"/>
        </a:xfrm>
        <a:prstGeom prst="ellipse">
          <a:avLst/>
        </a:prstGeom>
        <a:solidFill>
          <a:srgbClr val="316C3B"/>
        </a:solidFill>
        <a:ln w="38100" cap="flat">
          <a:noFill/>
          <a:prstDash val="solid"/>
          <a:round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Overflow="overflow" horzOverflow="overflow" vert="horz" wrap="square" lIns="45719" tIns="45719" rIns="45719" bIns="45719" numCol="1" spcCol="38100" rtlCol="0" anchor="ctr">
          <a:noAutofit/>
        </a:bodyPr>
        <a:lstStyle/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endParaRPr kumimoji="0" lang="en-GB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endParaRPr>
        </a:p>
      </xdr:txBody>
    </xdr:sp>
    <xdr:clientData/>
  </xdr:twoCellAnchor>
  <xdr:twoCellAnchor editAs="oneCell">
    <xdr:from>
      <xdr:col>11</xdr:col>
      <xdr:colOff>115569</xdr:colOff>
      <xdr:row>43</xdr:row>
      <xdr:rowOff>125768</xdr:rowOff>
    </xdr:from>
    <xdr:to>
      <xdr:col>11</xdr:col>
      <xdr:colOff>266769</xdr:colOff>
      <xdr:row>43</xdr:row>
      <xdr:rowOff>269768</xdr:rowOff>
    </xdr:to>
    <xdr:sp macro="" textlink="">
      <xdr:nvSpPr>
        <xdr:cNvPr id="20" name="Oval 127">
          <a:extLst>
            <a:ext uri="{FF2B5EF4-FFF2-40B4-BE49-F238E27FC236}">
              <a16:creationId xmlns:a16="http://schemas.microsoft.com/office/drawing/2014/main" id="{986FFFF4-D178-430D-B31F-9CCBABA4515B}"/>
            </a:ext>
          </a:extLst>
        </xdr:cNvPr>
        <xdr:cNvSpPr>
          <a:spLocks/>
        </xdr:cNvSpPr>
      </xdr:nvSpPr>
      <xdr:spPr>
        <a:xfrm>
          <a:off x="4951338" y="11226056"/>
          <a:ext cx="151200" cy="144000"/>
        </a:xfrm>
        <a:prstGeom prst="ellipse">
          <a:avLst/>
        </a:prstGeom>
        <a:solidFill>
          <a:srgbClr val="EEAF4C"/>
        </a:solidFill>
        <a:ln w="38100" cap="flat">
          <a:noFill/>
          <a:prstDash val="solid"/>
          <a:round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Overflow="overflow" horzOverflow="overflow" vert="horz" wrap="square" lIns="45719" tIns="45719" rIns="45719" bIns="45719" numCol="1" spcCol="38100" rtlCol="0" anchor="ctr">
          <a:noAutofit/>
        </a:bodyPr>
        <a:lstStyle/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endParaRPr kumimoji="0" lang="en-GB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endParaRPr>
        </a:p>
      </xdr:txBody>
    </xdr:sp>
    <xdr:clientData/>
  </xdr:twoCellAnchor>
  <xdr:twoCellAnchor editAs="oneCell">
    <xdr:from>
      <xdr:col>12</xdr:col>
      <xdr:colOff>113496</xdr:colOff>
      <xdr:row>43</xdr:row>
      <xdr:rowOff>122596</xdr:rowOff>
    </xdr:from>
    <xdr:to>
      <xdr:col>12</xdr:col>
      <xdr:colOff>257921</xdr:colOff>
      <xdr:row>43</xdr:row>
      <xdr:rowOff>269771</xdr:rowOff>
    </xdr:to>
    <xdr:sp macro="" textlink="">
      <xdr:nvSpPr>
        <xdr:cNvPr id="21" name="Oval 129">
          <a:extLst>
            <a:ext uri="{FF2B5EF4-FFF2-40B4-BE49-F238E27FC236}">
              <a16:creationId xmlns:a16="http://schemas.microsoft.com/office/drawing/2014/main" id="{64E5DC15-8FF1-47FA-A9C0-50EE33869847}"/>
            </a:ext>
          </a:extLst>
        </xdr:cNvPr>
        <xdr:cNvSpPr>
          <a:spLocks/>
        </xdr:cNvSpPr>
      </xdr:nvSpPr>
      <xdr:spPr>
        <a:xfrm>
          <a:off x="5322938" y="11222884"/>
          <a:ext cx="147600" cy="147175"/>
        </a:xfrm>
        <a:prstGeom prst="ellipse">
          <a:avLst/>
        </a:prstGeom>
        <a:solidFill>
          <a:srgbClr val="E7E5C8"/>
        </a:solidFill>
        <a:ln w="38100" cap="flat">
          <a:noFill/>
          <a:prstDash val="solid"/>
          <a:round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Overflow="overflow" horzOverflow="overflow" vert="horz" wrap="square" lIns="45719" tIns="45719" rIns="45719" bIns="45719" numCol="1" spcCol="38100" rtlCol="0" anchor="ctr">
          <a:noAutofit/>
        </a:bodyPr>
        <a:lstStyle/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endParaRPr kumimoji="0" lang="en-GB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endParaRPr>
        </a:p>
      </xdr:txBody>
    </xdr:sp>
    <xdr:clientData/>
  </xdr:twoCellAnchor>
  <xdr:twoCellAnchor>
    <xdr:from>
      <xdr:col>13</xdr:col>
      <xdr:colOff>102716</xdr:colOff>
      <xdr:row>43</xdr:row>
      <xdr:rowOff>130966</xdr:rowOff>
    </xdr:from>
    <xdr:to>
      <xdr:col>13</xdr:col>
      <xdr:colOff>250316</xdr:colOff>
      <xdr:row>43</xdr:row>
      <xdr:rowOff>278141</xdr:rowOff>
    </xdr:to>
    <xdr:sp macro="" textlink="">
      <xdr:nvSpPr>
        <xdr:cNvPr id="22" name="Oval 14">
          <a:extLst>
            <a:ext uri="{FF2B5EF4-FFF2-40B4-BE49-F238E27FC236}">
              <a16:creationId xmlns:a16="http://schemas.microsoft.com/office/drawing/2014/main" id="{2802D456-53E2-4234-A2ED-655B60259CEC}"/>
            </a:ext>
          </a:extLst>
        </xdr:cNvPr>
        <xdr:cNvSpPr>
          <a:spLocks/>
        </xdr:cNvSpPr>
      </xdr:nvSpPr>
      <xdr:spPr>
        <a:xfrm>
          <a:off x="5685831" y="11231254"/>
          <a:ext cx="147600" cy="147175"/>
        </a:xfrm>
        <a:prstGeom prst="ellipse">
          <a:avLst/>
        </a:prstGeom>
        <a:solidFill>
          <a:srgbClr val="FFFFFF"/>
        </a:solidFill>
        <a:ln w="6350" cap="flat">
          <a:solidFill>
            <a:schemeClr val="tx1">
              <a:lumMod val="50000"/>
              <a:lumOff val="50000"/>
            </a:schemeClr>
          </a:solidFill>
          <a:prstDash val="solid"/>
          <a:round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Overflow="overflow" horzOverflow="overflow" vert="horz" wrap="square" lIns="45719" tIns="45719" rIns="45719" bIns="45719" numCol="1" spcCol="38100" rtlCol="0" anchor="ctr">
          <a:noAutofit/>
        </a:bodyPr>
        <a:lstStyle/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endParaRPr kumimoji="0" lang="en-GB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endParaRPr>
        </a:p>
      </xdr:txBody>
    </xdr:sp>
    <xdr:clientData/>
  </xdr:twoCellAnchor>
  <xdr:twoCellAnchor editAs="oneCell">
    <xdr:from>
      <xdr:col>10</xdr:col>
      <xdr:colOff>115388</xdr:colOff>
      <xdr:row>247</xdr:row>
      <xdr:rowOff>169330</xdr:rowOff>
    </xdr:from>
    <xdr:to>
      <xdr:col>10</xdr:col>
      <xdr:colOff>256213</xdr:colOff>
      <xdr:row>249</xdr:row>
      <xdr:rowOff>473</xdr:rowOff>
    </xdr:to>
    <xdr:sp macro="" textlink="" fLocksText="0">
      <xdr:nvSpPr>
        <xdr:cNvPr id="23" name="Oval 156">
          <a:extLst>
            <a:ext uri="{FF2B5EF4-FFF2-40B4-BE49-F238E27FC236}">
              <a16:creationId xmlns:a16="http://schemas.microsoft.com/office/drawing/2014/main" id="{9F77C13F-5895-47F2-8993-69A6BFE3AC4B}"/>
            </a:ext>
          </a:extLst>
        </xdr:cNvPr>
        <xdr:cNvSpPr>
          <a:spLocks noChangeAspect="1"/>
        </xdr:cNvSpPr>
      </xdr:nvSpPr>
      <xdr:spPr>
        <a:xfrm>
          <a:off x="4577484" y="47830965"/>
          <a:ext cx="140825" cy="153527"/>
        </a:xfrm>
        <a:prstGeom prst="ellipse">
          <a:avLst/>
        </a:prstGeom>
        <a:solidFill>
          <a:srgbClr val="ECA98D"/>
        </a:solidFill>
        <a:ln w="38100" cap="flat">
          <a:noFill/>
          <a:prstDash val="solid"/>
          <a:round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Overflow="overflow" horzOverflow="overflow" vert="horz" wrap="square" lIns="45719" tIns="45719" rIns="45719" bIns="45719" numCol="1" spcCol="38100" rtlCol="0" anchor="ctr">
          <a:noAutofit/>
        </a:bodyPr>
        <a:lstStyle/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endParaRPr kumimoji="0" lang="en-GB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endParaRPr>
        </a:p>
      </xdr:txBody>
    </xdr:sp>
    <xdr:clientData/>
  </xdr:twoCellAnchor>
  <xdr:twoCellAnchor editAs="oneCell">
    <xdr:from>
      <xdr:col>11</xdr:col>
      <xdr:colOff>104585</xdr:colOff>
      <xdr:row>247</xdr:row>
      <xdr:rowOff>169330</xdr:rowOff>
    </xdr:from>
    <xdr:to>
      <xdr:col>11</xdr:col>
      <xdr:colOff>264460</xdr:colOff>
      <xdr:row>249</xdr:row>
      <xdr:rowOff>473</xdr:rowOff>
    </xdr:to>
    <xdr:sp macro="" textlink="" fLocksText="0">
      <xdr:nvSpPr>
        <xdr:cNvPr id="24" name="Oval 157">
          <a:extLst>
            <a:ext uri="{FF2B5EF4-FFF2-40B4-BE49-F238E27FC236}">
              <a16:creationId xmlns:a16="http://schemas.microsoft.com/office/drawing/2014/main" id="{71740F8E-AC21-445E-B5E3-2F205B971033}"/>
            </a:ext>
          </a:extLst>
        </xdr:cNvPr>
        <xdr:cNvSpPr>
          <a:spLocks noChangeAspect="1"/>
        </xdr:cNvSpPr>
      </xdr:nvSpPr>
      <xdr:spPr>
        <a:xfrm>
          <a:off x="4940354" y="47830965"/>
          <a:ext cx="159875" cy="153527"/>
        </a:xfrm>
        <a:prstGeom prst="ellipse">
          <a:avLst/>
        </a:prstGeom>
        <a:solidFill>
          <a:srgbClr val="9F9395"/>
        </a:solidFill>
        <a:ln w="38100" cap="flat">
          <a:noFill/>
          <a:prstDash val="solid"/>
          <a:round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Overflow="overflow" horzOverflow="overflow" vert="horz" wrap="square" lIns="45719" tIns="45719" rIns="45719" bIns="45719" numCol="1" spcCol="38100" rtlCol="0" anchor="ctr">
          <a:noAutofit/>
        </a:bodyPr>
        <a:lstStyle/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endParaRPr kumimoji="0" lang="en-GB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endParaRPr>
        </a:p>
      </xdr:txBody>
    </xdr:sp>
    <xdr:clientData/>
  </xdr:twoCellAnchor>
  <xdr:twoCellAnchor editAs="oneCell">
    <xdr:from>
      <xdr:col>10</xdr:col>
      <xdr:colOff>125575</xdr:colOff>
      <xdr:row>408</xdr:row>
      <xdr:rowOff>229306</xdr:rowOff>
    </xdr:from>
    <xdr:to>
      <xdr:col>10</xdr:col>
      <xdr:colOff>273600</xdr:colOff>
      <xdr:row>409</xdr:row>
      <xdr:rowOff>126502</xdr:rowOff>
    </xdr:to>
    <xdr:sp macro="" textlink="" fLocksText="0">
      <xdr:nvSpPr>
        <xdr:cNvPr id="25" name="Oval 181">
          <a:extLst>
            <a:ext uri="{FF2B5EF4-FFF2-40B4-BE49-F238E27FC236}">
              <a16:creationId xmlns:a16="http://schemas.microsoft.com/office/drawing/2014/main" id="{BCDC7CE7-7E9E-4814-B088-7C4BFBB7285F}"/>
            </a:ext>
          </a:extLst>
        </xdr:cNvPr>
        <xdr:cNvSpPr>
          <a:spLocks noChangeAspect="1"/>
        </xdr:cNvSpPr>
      </xdr:nvSpPr>
      <xdr:spPr>
        <a:xfrm>
          <a:off x="4726883" y="79477306"/>
          <a:ext cx="148025" cy="153638"/>
        </a:xfrm>
        <a:prstGeom prst="ellipse">
          <a:avLst/>
        </a:prstGeom>
        <a:solidFill>
          <a:srgbClr val="ECA98D"/>
        </a:solidFill>
        <a:ln w="38100" cap="flat">
          <a:noFill/>
          <a:prstDash val="solid"/>
          <a:round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Overflow="overflow" horzOverflow="overflow" vert="horz" wrap="square" lIns="45719" tIns="45719" rIns="45719" bIns="45719" numCol="1" spcCol="38100" rtlCol="0" anchor="ctr">
          <a:noAutofit/>
        </a:bodyPr>
        <a:lstStyle/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endParaRPr kumimoji="0" lang="en-GB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endParaRPr>
        </a:p>
      </xdr:txBody>
    </xdr:sp>
    <xdr:clientData/>
  </xdr:twoCellAnchor>
  <xdr:twoCellAnchor editAs="oneCell">
    <xdr:from>
      <xdr:col>11</xdr:col>
      <xdr:colOff>123861</xdr:colOff>
      <xdr:row>408</xdr:row>
      <xdr:rowOff>229306</xdr:rowOff>
    </xdr:from>
    <xdr:to>
      <xdr:col>11</xdr:col>
      <xdr:colOff>278236</xdr:colOff>
      <xdr:row>409</xdr:row>
      <xdr:rowOff>126502</xdr:rowOff>
    </xdr:to>
    <xdr:sp macro="" textlink="" fLocksText="0">
      <xdr:nvSpPr>
        <xdr:cNvPr id="26" name="Oval 182">
          <a:extLst>
            <a:ext uri="{FF2B5EF4-FFF2-40B4-BE49-F238E27FC236}">
              <a16:creationId xmlns:a16="http://schemas.microsoft.com/office/drawing/2014/main" id="{64F5DD8F-A614-4F27-A451-C83AAF731EAD}"/>
            </a:ext>
          </a:extLst>
        </xdr:cNvPr>
        <xdr:cNvSpPr>
          <a:spLocks noChangeAspect="1"/>
        </xdr:cNvSpPr>
      </xdr:nvSpPr>
      <xdr:spPr>
        <a:xfrm>
          <a:off x="5098842" y="79477306"/>
          <a:ext cx="154375" cy="153638"/>
        </a:xfrm>
        <a:prstGeom prst="ellipse">
          <a:avLst/>
        </a:prstGeom>
        <a:solidFill>
          <a:srgbClr val="9F9395"/>
        </a:solidFill>
        <a:ln w="38100" cap="flat">
          <a:noFill/>
          <a:prstDash val="solid"/>
          <a:round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Overflow="overflow" horzOverflow="overflow" vert="horz" wrap="square" lIns="45719" tIns="45719" rIns="45719" bIns="45719" numCol="1" spcCol="38100" rtlCol="0" anchor="ctr">
          <a:noAutofit/>
        </a:bodyPr>
        <a:lstStyle/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endParaRPr kumimoji="0" lang="en-GB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endParaRPr>
        </a:p>
      </xdr:txBody>
    </xdr:sp>
    <xdr:clientData/>
  </xdr:twoCellAnchor>
  <xdr:twoCellAnchor editAs="oneCell">
    <xdr:from>
      <xdr:col>10</xdr:col>
      <xdr:colOff>125856</xdr:colOff>
      <xdr:row>468</xdr:row>
      <xdr:rowOff>36866</xdr:rowOff>
    </xdr:from>
    <xdr:to>
      <xdr:col>10</xdr:col>
      <xdr:colOff>288183</xdr:colOff>
      <xdr:row>468</xdr:row>
      <xdr:rowOff>180974</xdr:rowOff>
    </xdr:to>
    <xdr:sp macro="" textlink="" fLocksText="0">
      <xdr:nvSpPr>
        <xdr:cNvPr id="27" name="Oval 206">
          <a:extLst>
            <a:ext uri="{FF2B5EF4-FFF2-40B4-BE49-F238E27FC236}">
              <a16:creationId xmlns:a16="http://schemas.microsoft.com/office/drawing/2014/main" id="{E970D1D8-1150-4270-BD5A-0AE37434D92C}"/>
            </a:ext>
          </a:extLst>
        </xdr:cNvPr>
        <xdr:cNvSpPr>
          <a:spLocks noChangeAspect="1"/>
        </xdr:cNvSpPr>
      </xdr:nvSpPr>
      <xdr:spPr>
        <a:xfrm>
          <a:off x="4727164" y="92905616"/>
          <a:ext cx="162327" cy="150458"/>
        </a:xfrm>
        <a:prstGeom prst="ellipse">
          <a:avLst/>
        </a:prstGeom>
        <a:solidFill>
          <a:srgbClr val="ECA98D"/>
        </a:solidFill>
        <a:ln w="38100" cap="flat">
          <a:noFill/>
          <a:prstDash val="solid"/>
          <a:round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Overflow="overflow" horzOverflow="overflow" vert="horz" wrap="square" lIns="45719" tIns="45719" rIns="45719" bIns="45719" numCol="1" spcCol="38100" rtlCol="0" anchor="ctr">
          <a:noAutofit/>
        </a:bodyPr>
        <a:lstStyle/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endParaRPr kumimoji="0" lang="en-GB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endParaRPr>
        </a:p>
      </xdr:txBody>
    </xdr:sp>
    <xdr:clientData/>
  </xdr:twoCellAnchor>
  <xdr:twoCellAnchor editAs="oneCell">
    <xdr:from>
      <xdr:col>11</xdr:col>
      <xdr:colOff>111437</xdr:colOff>
      <xdr:row>468</xdr:row>
      <xdr:rowOff>36870</xdr:rowOff>
    </xdr:from>
    <xdr:to>
      <xdr:col>11</xdr:col>
      <xdr:colOff>276263</xdr:colOff>
      <xdr:row>468</xdr:row>
      <xdr:rowOff>178545</xdr:rowOff>
    </xdr:to>
    <xdr:sp macro="" textlink="" fLocksText="0">
      <xdr:nvSpPr>
        <xdr:cNvPr id="28" name="Oval 207">
          <a:extLst>
            <a:ext uri="{FF2B5EF4-FFF2-40B4-BE49-F238E27FC236}">
              <a16:creationId xmlns:a16="http://schemas.microsoft.com/office/drawing/2014/main" id="{44D6333E-FEB8-4A8B-B559-FB7B1CB4DF68}"/>
            </a:ext>
          </a:extLst>
        </xdr:cNvPr>
        <xdr:cNvSpPr>
          <a:spLocks noChangeAspect="1"/>
        </xdr:cNvSpPr>
      </xdr:nvSpPr>
      <xdr:spPr>
        <a:xfrm>
          <a:off x="5086418" y="92905620"/>
          <a:ext cx="164826" cy="148025"/>
        </a:xfrm>
        <a:prstGeom prst="ellipse">
          <a:avLst/>
        </a:prstGeom>
        <a:solidFill>
          <a:srgbClr val="9F9395"/>
        </a:solidFill>
        <a:ln w="38100" cap="flat">
          <a:noFill/>
          <a:prstDash val="solid"/>
          <a:round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Overflow="overflow" horzOverflow="overflow" vert="horz" wrap="square" lIns="45719" tIns="45719" rIns="45719" bIns="45719" numCol="1" spcCol="38100" rtlCol="0" anchor="ctr">
          <a:noAutofit/>
        </a:bodyPr>
        <a:lstStyle/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endParaRPr kumimoji="0" lang="en-GB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endParaRPr>
        </a:p>
      </xdr:txBody>
    </xdr:sp>
    <xdr:clientData/>
  </xdr:twoCellAnchor>
  <xdr:twoCellAnchor editAs="oneCell">
    <xdr:from>
      <xdr:col>10</xdr:col>
      <xdr:colOff>107171</xdr:colOff>
      <xdr:row>621</xdr:row>
      <xdr:rowOff>197722</xdr:rowOff>
    </xdr:from>
    <xdr:to>
      <xdr:col>10</xdr:col>
      <xdr:colOff>244821</xdr:colOff>
      <xdr:row>623</xdr:row>
      <xdr:rowOff>46447</xdr:rowOff>
    </xdr:to>
    <xdr:sp macro="" textlink="" fLocksText="0">
      <xdr:nvSpPr>
        <xdr:cNvPr id="29" name="Oval 211">
          <a:extLst>
            <a:ext uri="{FF2B5EF4-FFF2-40B4-BE49-F238E27FC236}">
              <a16:creationId xmlns:a16="http://schemas.microsoft.com/office/drawing/2014/main" id="{749A88C8-2420-4BD8-8D64-7FE79588689F}"/>
            </a:ext>
          </a:extLst>
        </xdr:cNvPr>
        <xdr:cNvSpPr>
          <a:spLocks noChangeAspect="1"/>
        </xdr:cNvSpPr>
      </xdr:nvSpPr>
      <xdr:spPr>
        <a:xfrm>
          <a:off x="4708479" y="125568703"/>
          <a:ext cx="137650" cy="131300"/>
        </a:xfrm>
        <a:prstGeom prst="ellipse">
          <a:avLst/>
        </a:prstGeom>
        <a:solidFill>
          <a:srgbClr val="ECA98D"/>
        </a:solidFill>
        <a:ln w="38100" cap="flat">
          <a:noFill/>
          <a:prstDash val="solid"/>
          <a:round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Overflow="overflow" horzOverflow="overflow" vert="horz" wrap="square" lIns="45719" tIns="45719" rIns="45719" bIns="45719" numCol="1" spcCol="38100" rtlCol="0" anchor="ctr">
          <a:noAutofit/>
        </a:bodyPr>
        <a:lstStyle/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endParaRPr kumimoji="0" lang="en-GB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endParaRPr>
        </a:p>
      </xdr:txBody>
    </xdr:sp>
    <xdr:clientData/>
  </xdr:twoCellAnchor>
  <xdr:twoCellAnchor editAs="oneCell">
    <xdr:from>
      <xdr:col>11</xdr:col>
      <xdr:colOff>92751</xdr:colOff>
      <xdr:row>621</xdr:row>
      <xdr:rowOff>197722</xdr:rowOff>
    </xdr:from>
    <xdr:to>
      <xdr:col>11</xdr:col>
      <xdr:colOff>239926</xdr:colOff>
      <xdr:row>623</xdr:row>
      <xdr:rowOff>46447</xdr:rowOff>
    </xdr:to>
    <xdr:sp macro="" textlink="" fLocksText="0">
      <xdr:nvSpPr>
        <xdr:cNvPr id="30" name="Oval 212">
          <a:extLst>
            <a:ext uri="{FF2B5EF4-FFF2-40B4-BE49-F238E27FC236}">
              <a16:creationId xmlns:a16="http://schemas.microsoft.com/office/drawing/2014/main" id="{4FC343A6-BCFA-4FE5-A7B8-12F8DC75E207}"/>
            </a:ext>
          </a:extLst>
        </xdr:cNvPr>
        <xdr:cNvSpPr>
          <a:spLocks noChangeAspect="1"/>
        </xdr:cNvSpPr>
      </xdr:nvSpPr>
      <xdr:spPr>
        <a:xfrm>
          <a:off x="5067732" y="125568703"/>
          <a:ext cx="147175" cy="131300"/>
        </a:xfrm>
        <a:prstGeom prst="ellipse">
          <a:avLst/>
        </a:prstGeom>
        <a:solidFill>
          <a:srgbClr val="9F9395"/>
        </a:solidFill>
        <a:ln w="38100" cap="flat">
          <a:noFill/>
          <a:prstDash val="solid"/>
          <a:round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Overflow="overflow" horzOverflow="overflow" vert="horz" wrap="square" lIns="45719" tIns="45719" rIns="45719" bIns="45719" numCol="1" spcCol="38100" rtlCol="0" anchor="ctr">
          <a:noAutofit/>
        </a:bodyPr>
        <a:lstStyle/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endParaRPr kumimoji="0" lang="en-GB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endParaRPr>
        </a:p>
      </xdr:txBody>
    </xdr:sp>
    <xdr:clientData/>
  </xdr:twoCellAnchor>
  <xdr:twoCellAnchor editAs="oneCell">
    <xdr:from>
      <xdr:col>10</xdr:col>
      <xdr:colOff>93069</xdr:colOff>
      <xdr:row>644</xdr:row>
      <xdr:rowOff>133693</xdr:rowOff>
    </xdr:from>
    <xdr:to>
      <xdr:col>10</xdr:col>
      <xdr:colOff>235771</xdr:colOff>
      <xdr:row>645</xdr:row>
      <xdr:rowOff>31201</xdr:rowOff>
    </xdr:to>
    <xdr:sp macro="" textlink="">
      <xdr:nvSpPr>
        <xdr:cNvPr id="31" name="Oval 215">
          <a:extLst>
            <a:ext uri="{FF2B5EF4-FFF2-40B4-BE49-F238E27FC236}">
              <a16:creationId xmlns:a16="http://schemas.microsoft.com/office/drawing/2014/main" id="{F3BBA95D-15FA-493C-8861-B37C42C4917C}"/>
            </a:ext>
          </a:extLst>
        </xdr:cNvPr>
        <xdr:cNvSpPr>
          <a:spLocks noChangeAspect="1"/>
        </xdr:cNvSpPr>
      </xdr:nvSpPr>
      <xdr:spPr>
        <a:xfrm>
          <a:off x="4694377" y="130149943"/>
          <a:ext cx="142702" cy="147600"/>
        </a:xfrm>
        <a:prstGeom prst="ellipse">
          <a:avLst/>
        </a:prstGeom>
        <a:solidFill>
          <a:srgbClr val="FFFFFF"/>
        </a:solidFill>
        <a:ln w="6350" cap="flat">
          <a:solidFill>
            <a:schemeClr val="tx1">
              <a:lumMod val="50000"/>
              <a:lumOff val="50000"/>
            </a:schemeClr>
          </a:solidFill>
          <a:prstDash val="solid"/>
          <a:round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Overflow="overflow" horzOverflow="overflow" vert="horz" wrap="square" lIns="45719" tIns="45719" rIns="45719" bIns="45719" numCol="1" spcCol="38100" rtlCol="0" anchor="ctr">
          <a:noAutofit/>
        </a:bodyPr>
        <a:lstStyle/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endParaRPr kumimoji="0" lang="en-GB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endParaRPr>
        </a:p>
      </xdr:txBody>
    </xdr:sp>
    <xdr:clientData/>
  </xdr:twoCellAnchor>
  <xdr:oneCellAnchor>
    <xdr:from>
      <xdr:col>0</xdr:col>
      <xdr:colOff>0</xdr:colOff>
      <xdr:row>646</xdr:row>
      <xdr:rowOff>246715</xdr:rowOff>
    </xdr:from>
    <xdr:ext cx="381000" cy="457200"/>
    <xdr:pic>
      <xdr:nvPicPr>
        <xdr:cNvPr id="32" name="Picture 217">
          <a:extLst>
            <a:ext uri="{FF2B5EF4-FFF2-40B4-BE49-F238E27FC236}">
              <a16:creationId xmlns:a16="http://schemas.microsoft.com/office/drawing/2014/main" id="{01DB497E-C977-4165-821A-98009C9CE2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170820415"/>
          <a:ext cx="381000" cy="457200"/>
        </a:xfrm>
        <a:prstGeom prst="rect">
          <a:avLst/>
        </a:prstGeom>
      </xdr:spPr>
    </xdr:pic>
    <xdr:clientData/>
  </xdr:oneCellAnchor>
  <xdr:oneCellAnchor>
    <xdr:from>
      <xdr:col>0</xdr:col>
      <xdr:colOff>27069</xdr:colOff>
      <xdr:row>276</xdr:row>
      <xdr:rowOff>345076</xdr:rowOff>
    </xdr:from>
    <xdr:ext cx="346616" cy="496094"/>
    <xdr:pic>
      <xdr:nvPicPr>
        <xdr:cNvPr id="34" name="Picture 12">
          <a:extLst>
            <a:ext uri="{FF2B5EF4-FFF2-40B4-BE49-F238E27FC236}">
              <a16:creationId xmlns:a16="http://schemas.microsoft.com/office/drawing/2014/main" id="{45646003-3E3C-40A8-A588-1739521B7B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0244" y="72211201"/>
          <a:ext cx="346616" cy="496094"/>
        </a:xfrm>
        <a:prstGeom prst="rect">
          <a:avLst/>
        </a:prstGeom>
      </xdr:spPr>
    </xdr:pic>
    <xdr:clientData/>
  </xdr:oneCellAnchor>
  <xdr:twoCellAnchor editAs="oneCell">
    <xdr:from>
      <xdr:col>10</xdr:col>
      <xdr:colOff>121068</xdr:colOff>
      <xdr:row>275</xdr:row>
      <xdr:rowOff>25814</xdr:rowOff>
    </xdr:from>
    <xdr:to>
      <xdr:col>10</xdr:col>
      <xdr:colOff>265068</xdr:colOff>
      <xdr:row>275</xdr:row>
      <xdr:rowOff>160714</xdr:rowOff>
    </xdr:to>
    <xdr:sp macro="" textlink="" fLocksText="0">
      <xdr:nvSpPr>
        <xdr:cNvPr id="35" name="Oval 26">
          <a:extLst>
            <a:ext uri="{FF2B5EF4-FFF2-40B4-BE49-F238E27FC236}">
              <a16:creationId xmlns:a16="http://schemas.microsoft.com/office/drawing/2014/main" id="{5B592BE9-B2C1-42D5-A89E-F71179C18DE9}"/>
            </a:ext>
          </a:extLst>
        </xdr:cNvPr>
        <xdr:cNvSpPr>
          <a:spLocks noChangeAspect="1"/>
        </xdr:cNvSpPr>
      </xdr:nvSpPr>
      <xdr:spPr>
        <a:xfrm>
          <a:off x="4583164" y="62546449"/>
          <a:ext cx="144000" cy="131725"/>
        </a:xfrm>
        <a:prstGeom prst="ellipse">
          <a:avLst/>
        </a:prstGeom>
        <a:solidFill>
          <a:srgbClr val="ECA98D"/>
        </a:solidFill>
        <a:ln w="38100" cap="flat">
          <a:noFill/>
          <a:prstDash val="solid"/>
          <a:round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Overflow="overflow" horzOverflow="overflow" vert="horz" wrap="square" lIns="45719" tIns="45719" rIns="45719" bIns="45719" numCol="1" spcCol="38100" rtlCol="0" anchor="ctr">
          <a:noAutofit/>
        </a:bodyPr>
        <a:lstStyle/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endParaRPr kumimoji="0" lang="en-GB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endParaRPr>
        </a:p>
      </xdr:txBody>
    </xdr:sp>
    <xdr:clientData/>
  </xdr:twoCellAnchor>
  <xdr:twoCellAnchor editAs="oneCell">
    <xdr:from>
      <xdr:col>11</xdr:col>
      <xdr:colOff>106353</xdr:colOff>
      <xdr:row>275</xdr:row>
      <xdr:rowOff>25814</xdr:rowOff>
    </xdr:from>
    <xdr:to>
      <xdr:col>11</xdr:col>
      <xdr:colOff>256703</xdr:colOff>
      <xdr:row>275</xdr:row>
      <xdr:rowOff>160714</xdr:rowOff>
    </xdr:to>
    <xdr:sp macro="" textlink="" fLocksText="0">
      <xdr:nvSpPr>
        <xdr:cNvPr id="36" name="Oval 28">
          <a:extLst>
            <a:ext uri="{FF2B5EF4-FFF2-40B4-BE49-F238E27FC236}">
              <a16:creationId xmlns:a16="http://schemas.microsoft.com/office/drawing/2014/main" id="{2CAFB384-A6F2-436A-AF7F-4BFDBC457499}"/>
            </a:ext>
          </a:extLst>
        </xdr:cNvPr>
        <xdr:cNvSpPr>
          <a:spLocks noChangeAspect="1"/>
        </xdr:cNvSpPr>
      </xdr:nvSpPr>
      <xdr:spPr>
        <a:xfrm>
          <a:off x="4942122" y="62546449"/>
          <a:ext cx="153525" cy="131725"/>
        </a:xfrm>
        <a:prstGeom prst="ellipse">
          <a:avLst/>
        </a:prstGeom>
        <a:solidFill>
          <a:srgbClr val="9F9395"/>
        </a:solidFill>
        <a:ln w="38100" cap="flat">
          <a:noFill/>
          <a:prstDash val="solid"/>
          <a:round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Overflow="overflow" horzOverflow="overflow" vert="horz" wrap="square" lIns="45719" tIns="45719" rIns="45719" bIns="45719" numCol="1" spcCol="38100" rtlCol="0" anchor="ctr">
          <a:noAutofit/>
        </a:bodyPr>
        <a:lstStyle/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endParaRPr kumimoji="0" lang="en-GB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endParaRPr>
        </a:p>
      </xdr:txBody>
    </xdr:sp>
    <xdr:clientData/>
  </xdr:twoCellAnchor>
  <xdr:oneCellAnchor>
    <xdr:from>
      <xdr:col>0</xdr:col>
      <xdr:colOff>27069</xdr:colOff>
      <xdr:row>286</xdr:row>
      <xdr:rowOff>353885</xdr:rowOff>
    </xdr:from>
    <xdr:ext cx="346616" cy="496094"/>
    <xdr:pic>
      <xdr:nvPicPr>
        <xdr:cNvPr id="37" name="Picture 44">
          <a:extLst>
            <a:ext uri="{FF2B5EF4-FFF2-40B4-BE49-F238E27FC236}">
              <a16:creationId xmlns:a16="http://schemas.microsoft.com/office/drawing/2014/main" id="{0D3FAAE3-5B68-4AF1-A64C-A3DD9813E0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0244" y="74740960"/>
          <a:ext cx="346616" cy="496094"/>
        </a:xfrm>
        <a:prstGeom prst="rect">
          <a:avLst/>
        </a:prstGeom>
      </xdr:spPr>
    </xdr:pic>
    <xdr:clientData/>
  </xdr:oneCellAnchor>
  <xdr:twoCellAnchor editAs="oneCell">
    <xdr:from>
      <xdr:col>0</xdr:col>
      <xdr:colOff>20315</xdr:colOff>
      <xdr:row>96</xdr:row>
      <xdr:rowOff>142983</xdr:rowOff>
    </xdr:from>
    <xdr:to>
      <xdr:col>0</xdr:col>
      <xdr:colOff>419920</xdr:colOff>
      <xdr:row>99</xdr:row>
      <xdr:rowOff>49385</xdr:rowOff>
    </xdr:to>
    <xdr:pic>
      <xdr:nvPicPr>
        <xdr:cNvPr id="38" name="Picture 132">
          <a:extLst>
            <a:ext uri="{FF2B5EF4-FFF2-40B4-BE49-F238E27FC236}">
              <a16:creationId xmlns:a16="http://schemas.microsoft.com/office/drawing/2014/main" id="{9E289ACB-502E-48AE-8414-DC5A0A67CA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0315" y="24904808"/>
          <a:ext cx="409130" cy="425271"/>
        </a:xfrm>
        <a:prstGeom prst="rect">
          <a:avLst/>
        </a:prstGeom>
      </xdr:spPr>
    </xdr:pic>
    <xdr:clientData/>
  </xdr:twoCellAnchor>
  <xdr:oneCellAnchor>
    <xdr:from>
      <xdr:col>0</xdr:col>
      <xdr:colOff>57728</xdr:colOff>
      <xdr:row>269</xdr:row>
      <xdr:rowOff>1644</xdr:rowOff>
    </xdr:from>
    <xdr:ext cx="346615" cy="496094"/>
    <xdr:pic>
      <xdr:nvPicPr>
        <xdr:cNvPr id="39" name="Picture 108">
          <a:extLst>
            <a:ext uri="{FF2B5EF4-FFF2-40B4-BE49-F238E27FC236}">
              <a16:creationId xmlns:a16="http://schemas.microsoft.com/office/drawing/2014/main" id="{FA2A4325-CD96-43C4-8B22-8E9F7C92A8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7728" y="62881298"/>
          <a:ext cx="346615" cy="496094"/>
        </a:xfrm>
        <a:prstGeom prst="rect">
          <a:avLst/>
        </a:prstGeom>
      </xdr:spPr>
    </xdr:pic>
    <xdr:clientData/>
  </xdr:oneCellAnchor>
  <xdr:oneCellAnchor>
    <xdr:from>
      <xdr:col>0</xdr:col>
      <xdr:colOff>76370</xdr:colOff>
      <xdr:row>272</xdr:row>
      <xdr:rowOff>85243</xdr:rowOff>
    </xdr:from>
    <xdr:ext cx="288973" cy="396000"/>
    <xdr:pic>
      <xdr:nvPicPr>
        <xdr:cNvPr id="40" name="Picture 112">
          <a:extLst>
            <a:ext uri="{FF2B5EF4-FFF2-40B4-BE49-F238E27FC236}">
              <a16:creationId xmlns:a16="http://schemas.microsoft.com/office/drawing/2014/main" id="{102323A8-51F8-420D-AAE3-0C2026714F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6370" y="63602339"/>
          <a:ext cx="288973" cy="396000"/>
        </a:xfrm>
        <a:prstGeom prst="rect">
          <a:avLst/>
        </a:prstGeom>
      </xdr:spPr>
    </xdr:pic>
    <xdr:clientData/>
  </xdr:oneCellAnchor>
  <xdr:oneCellAnchor>
    <xdr:from>
      <xdr:col>0</xdr:col>
      <xdr:colOff>25246</xdr:colOff>
      <xdr:row>376</xdr:row>
      <xdr:rowOff>1509</xdr:rowOff>
    </xdr:from>
    <xdr:ext cx="346615" cy="496092"/>
    <xdr:pic>
      <xdr:nvPicPr>
        <xdr:cNvPr id="41" name="Picture 116">
          <a:extLst>
            <a:ext uri="{FF2B5EF4-FFF2-40B4-BE49-F238E27FC236}">
              <a16:creationId xmlns:a16="http://schemas.microsoft.com/office/drawing/2014/main" id="{F2B44800-D31F-48A2-B2D3-C8706A0D29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8421" y="98156634"/>
          <a:ext cx="346615" cy="496092"/>
        </a:xfrm>
        <a:prstGeom prst="rect">
          <a:avLst/>
        </a:prstGeom>
      </xdr:spPr>
    </xdr:pic>
    <xdr:clientData/>
  </xdr:oneCellAnchor>
  <xdr:oneCellAnchor>
    <xdr:from>
      <xdr:col>0</xdr:col>
      <xdr:colOff>10085</xdr:colOff>
      <xdr:row>639</xdr:row>
      <xdr:rowOff>107239</xdr:rowOff>
    </xdr:from>
    <xdr:ext cx="348281" cy="113191"/>
    <xdr:pic>
      <xdr:nvPicPr>
        <xdr:cNvPr id="42" name="Picture 143">
          <a:extLst>
            <a:ext uri="{FF2B5EF4-FFF2-40B4-BE49-F238E27FC236}">
              <a16:creationId xmlns:a16="http://schemas.microsoft.com/office/drawing/2014/main" id="{C05E334E-BD57-466B-9F97-65FAC6D7DB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910" y="168991839"/>
          <a:ext cx="348281" cy="113191"/>
        </a:xfrm>
        <a:prstGeom prst="rect">
          <a:avLst/>
        </a:prstGeom>
      </xdr:spPr>
    </xdr:pic>
    <xdr:clientData/>
  </xdr:oneCellAnchor>
  <xdr:oneCellAnchor>
    <xdr:from>
      <xdr:col>11</xdr:col>
      <xdr:colOff>92976</xdr:colOff>
      <xdr:row>636</xdr:row>
      <xdr:rowOff>167244</xdr:rowOff>
    </xdr:from>
    <xdr:ext cx="145440" cy="145863"/>
    <xdr:sp macro="" textlink="" fLocksText="0">
      <xdr:nvSpPr>
        <xdr:cNvPr id="43" name="Oval 145">
          <a:extLst>
            <a:ext uri="{FF2B5EF4-FFF2-40B4-BE49-F238E27FC236}">
              <a16:creationId xmlns:a16="http://schemas.microsoft.com/office/drawing/2014/main" id="{E1851F9A-3A51-4756-A9EF-0F50A3B5B9D3}"/>
            </a:ext>
          </a:extLst>
        </xdr:cNvPr>
        <xdr:cNvSpPr>
          <a:spLocks/>
        </xdr:cNvSpPr>
      </xdr:nvSpPr>
      <xdr:spPr>
        <a:xfrm>
          <a:off x="5067957" y="128278494"/>
          <a:ext cx="145440" cy="145863"/>
        </a:xfrm>
        <a:prstGeom prst="ellipse">
          <a:avLst/>
        </a:prstGeom>
        <a:solidFill>
          <a:schemeClr val="tx1">
            <a:lumMod val="65000"/>
            <a:lumOff val="35000"/>
          </a:schemeClr>
        </a:solidFill>
        <a:ln w="38100" cap="flat">
          <a:noFill/>
          <a:prstDash val="solid"/>
          <a:round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Overflow="overflow" horzOverflow="overflow" vert="horz" wrap="square" lIns="45719" tIns="45719" rIns="45719" bIns="45719" numCol="1" spcCol="38100" rtlCol="0" anchor="ctr">
          <a:noAutofit/>
        </a:bodyPr>
        <a:lstStyle/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endParaRPr kumimoji="0" lang="en-GB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endParaRPr>
        </a:p>
      </xdr:txBody>
    </xdr:sp>
    <xdr:clientData/>
  </xdr:oneCellAnchor>
  <xdr:oneCellAnchor>
    <xdr:from>
      <xdr:col>10</xdr:col>
      <xdr:colOff>102512</xdr:colOff>
      <xdr:row>636</xdr:row>
      <xdr:rowOff>170419</xdr:rowOff>
    </xdr:from>
    <xdr:ext cx="144000" cy="144060"/>
    <xdr:sp macro="" textlink="">
      <xdr:nvSpPr>
        <xdr:cNvPr id="44" name="Oval 146">
          <a:extLst>
            <a:ext uri="{FF2B5EF4-FFF2-40B4-BE49-F238E27FC236}">
              <a16:creationId xmlns:a16="http://schemas.microsoft.com/office/drawing/2014/main" id="{DE6AA512-5BA0-4304-9D26-9ADDC01EBA8C}"/>
            </a:ext>
          </a:extLst>
        </xdr:cNvPr>
        <xdr:cNvSpPr>
          <a:spLocks noChangeAspect="1"/>
        </xdr:cNvSpPr>
      </xdr:nvSpPr>
      <xdr:spPr>
        <a:xfrm>
          <a:off x="4703820" y="128281669"/>
          <a:ext cx="144000" cy="144060"/>
        </a:xfrm>
        <a:prstGeom prst="ellipse">
          <a:avLst/>
        </a:prstGeom>
        <a:solidFill>
          <a:srgbClr val="FFFFFF"/>
        </a:solidFill>
        <a:ln w="6350" cap="flat">
          <a:solidFill>
            <a:schemeClr val="tx1">
              <a:lumMod val="50000"/>
              <a:lumOff val="50000"/>
            </a:schemeClr>
          </a:solidFill>
          <a:prstDash val="solid"/>
          <a:round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Overflow="overflow" horzOverflow="overflow" vert="horz" wrap="square" lIns="45719" tIns="45719" rIns="45719" bIns="45719" numCol="1" spcCol="38100" rtlCol="0" anchor="ctr">
          <a:noAutofit/>
        </a:bodyPr>
        <a:lstStyle/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endParaRPr kumimoji="0" lang="en-GB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endParaRPr>
        </a:p>
      </xdr:txBody>
    </xdr:sp>
    <xdr:clientData/>
  </xdr:oneCellAnchor>
  <xdr:oneCellAnchor>
    <xdr:from>
      <xdr:col>10</xdr:col>
      <xdr:colOff>119165</xdr:colOff>
      <xdr:row>131</xdr:row>
      <xdr:rowOff>54293</xdr:rowOff>
    </xdr:from>
    <xdr:ext cx="144000" cy="144000"/>
    <xdr:sp macro="" textlink="">
      <xdr:nvSpPr>
        <xdr:cNvPr id="45" name="Oval 68">
          <a:extLst>
            <a:ext uri="{FF2B5EF4-FFF2-40B4-BE49-F238E27FC236}">
              <a16:creationId xmlns:a16="http://schemas.microsoft.com/office/drawing/2014/main" id="{ED89CAAC-7C2A-4ADF-ADD7-0965BC3BD5FE}"/>
            </a:ext>
          </a:extLst>
        </xdr:cNvPr>
        <xdr:cNvSpPr>
          <a:spLocks noChangeAspect="1"/>
        </xdr:cNvSpPr>
      </xdr:nvSpPr>
      <xdr:spPr>
        <a:xfrm>
          <a:off x="4589565" y="33525143"/>
          <a:ext cx="144000" cy="144000"/>
        </a:xfrm>
        <a:prstGeom prst="ellipse">
          <a:avLst/>
        </a:prstGeom>
        <a:solidFill>
          <a:srgbClr val="316C3B"/>
        </a:solidFill>
        <a:ln w="38100" cap="flat">
          <a:noFill/>
          <a:prstDash val="solid"/>
          <a:round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Overflow="overflow" horzOverflow="overflow" vert="horz" wrap="square" lIns="45719" tIns="45719" rIns="45719" bIns="45719" numCol="1" spcCol="38100" rtlCol="0" anchor="ctr">
          <a:noAutofit/>
        </a:bodyPr>
        <a:lstStyle/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endParaRPr kumimoji="0" lang="en-GB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endParaRPr>
        </a:p>
      </xdr:txBody>
    </xdr:sp>
    <xdr:clientData/>
  </xdr:oneCellAnchor>
  <xdr:oneCellAnchor>
    <xdr:from>
      <xdr:col>10</xdr:col>
      <xdr:colOff>117992</xdr:colOff>
      <xdr:row>285</xdr:row>
      <xdr:rowOff>160265</xdr:rowOff>
    </xdr:from>
    <xdr:ext cx="144000" cy="144000"/>
    <xdr:sp macro="" textlink="" fLocksText="0">
      <xdr:nvSpPr>
        <xdr:cNvPr id="46" name="Oval 16582">
          <a:extLst>
            <a:ext uri="{FF2B5EF4-FFF2-40B4-BE49-F238E27FC236}">
              <a16:creationId xmlns:a16="http://schemas.microsoft.com/office/drawing/2014/main" id="{BE5B1DF0-7985-4D90-B263-DF2F4491D552}"/>
            </a:ext>
          </a:extLst>
        </xdr:cNvPr>
        <xdr:cNvSpPr>
          <a:spLocks noChangeAspect="1"/>
        </xdr:cNvSpPr>
      </xdr:nvSpPr>
      <xdr:spPr>
        <a:xfrm>
          <a:off x="4588392" y="74344140"/>
          <a:ext cx="144000" cy="144000"/>
        </a:xfrm>
        <a:prstGeom prst="ellipse">
          <a:avLst/>
        </a:prstGeom>
        <a:solidFill>
          <a:srgbClr val="316C3B"/>
        </a:solidFill>
        <a:ln w="38100" cap="flat">
          <a:noFill/>
          <a:prstDash val="solid"/>
          <a:round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Overflow="overflow" horzOverflow="overflow" vert="horz" wrap="square" lIns="45719" tIns="45719" rIns="45719" bIns="45719" numCol="1" spcCol="38100" rtlCol="0" anchor="ctr">
          <a:noAutofit/>
        </a:bodyPr>
        <a:lstStyle/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endParaRPr kumimoji="0" lang="en-GB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endParaRPr>
        </a:p>
      </xdr:txBody>
    </xdr:sp>
    <xdr:clientData/>
  </xdr:oneCellAnchor>
  <xdr:oneCellAnchor>
    <xdr:from>
      <xdr:col>11</xdr:col>
      <xdr:colOff>110650</xdr:colOff>
      <xdr:row>285</xdr:row>
      <xdr:rowOff>160265</xdr:rowOff>
    </xdr:from>
    <xdr:ext cx="144000" cy="144000"/>
    <xdr:sp macro="" textlink="">
      <xdr:nvSpPr>
        <xdr:cNvPr id="47" name="Oval 16583">
          <a:extLst>
            <a:ext uri="{FF2B5EF4-FFF2-40B4-BE49-F238E27FC236}">
              <a16:creationId xmlns:a16="http://schemas.microsoft.com/office/drawing/2014/main" id="{9EF8D3BC-3281-47B8-85DB-9550D19E4433}"/>
            </a:ext>
          </a:extLst>
        </xdr:cNvPr>
        <xdr:cNvSpPr>
          <a:spLocks noChangeAspect="1"/>
        </xdr:cNvSpPr>
      </xdr:nvSpPr>
      <xdr:spPr>
        <a:xfrm>
          <a:off x="4946175" y="74344140"/>
          <a:ext cx="144000" cy="144000"/>
        </a:xfrm>
        <a:prstGeom prst="ellipse">
          <a:avLst/>
        </a:prstGeom>
        <a:solidFill>
          <a:srgbClr val="EEAF4C"/>
        </a:solidFill>
        <a:ln w="38100" cap="flat">
          <a:noFill/>
          <a:prstDash val="solid"/>
          <a:round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Overflow="overflow" horzOverflow="overflow" vert="horz" wrap="square" lIns="45719" tIns="45719" rIns="45719" bIns="45719" numCol="1" spcCol="38100" rtlCol="0" anchor="ctr">
          <a:noAutofit/>
        </a:bodyPr>
        <a:lstStyle/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endParaRPr kumimoji="0" lang="en-GB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endParaRPr>
        </a:p>
      </xdr:txBody>
    </xdr:sp>
    <xdr:clientData/>
  </xdr:oneCellAnchor>
  <xdr:oneCellAnchor>
    <xdr:from>
      <xdr:col>10</xdr:col>
      <xdr:colOff>114689</xdr:colOff>
      <xdr:row>415</xdr:row>
      <xdr:rowOff>125420</xdr:rowOff>
    </xdr:from>
    <xdr:ext cx="144000" cy="144000"/>
    <xdr:sp macro="" textlink="" fLocksText="0">
      <xdr:nvSpPr>
        <xdr:cNvPr id="48" name="Oval 18">
          <a:extLst>
            <a:ext uri="{FF2B5EF4-FFF2-40B4-BE49-F238E27FC236}">
              <a16:creationId xmlns:a16="http://schemas.microsoft.com/office/drawing/2014/main" id="{3C7A0839-925F-49BE-9AE6-E1D6F679589A}"/>
            </a:ext>
          </a:extLst>
        </xdr:cNvPr>
        <xdr:cNvSpPr>
          <a:spLocks noChangeAspect="1"/>
        </xdr:cNvSpPr>
      </xdr:nvSpPr>
      <xdr:spPr>
        <a:xfrm>
          <a:off x="4715997" y="81014651"/>
          <a:ext cx="144000" cy="144000"/>
        </a:xfrm>
        <a:prstGeom prst="ellipse">
          <a:avLst/>
        </a:prstGeom>
        <a:solidFill>
          <a:srgbClr val="316C3B"/>
        </a:solidFill>
        <a:ln w="38100" cap="flat">
          <a:noFill/>
          <a:prstDash val="solid"/>
          <a:round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Overflow="overflow" horzOverflow="overflow" vert="horz" wrap="square" lIns="45719" tIns="45719" rIns="45719" bIns="45719" numCol="1" spcCol="38100" rtlCol="0" anchor="ctr">
          <a:noAutofit/>
        </a:bodyPr>
        <a:lstStyle/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endParaRPr kumimoji="0" lang="en-GB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endParaRPr>
        </a:p>
      </xdr:txBody>
    </xdr:sp>
    <xdr:clientData/>
  </xdr:oneCellAnchor>
  <xdr:oneCellAnchor>
    <xdr:from>
      <xdr:col>10</xdr:col>
      <xdr:colOff>106332</xdr:colOff>
      <xdr:row>435</xdr:row>
      <xdr:rowOff>142978</xdr:rowOff>
    </xdr:from>
    <xdr:ext cx="144000" cy="144000"/>
    <xdr:sp macro="" textlink="" fLocksText="0">
      <xdr:nvSpPr>
        <xdr:cNvPr id="49" name="Oval 16587">
          <a:extLst>
            <a:ext uri="{FF2B5EF4-FFF2-40B4-BE49-F238E27FC236}">
              <a16:creationId xmlns:a16="http://schemas.microsoft.com/office/drawing/2014/main" id="{6D640D8C-F1E6-4FFF-9D2F-50D3C5E97D43}"/>
            </a:ext>
          </a:extLst>
        </xdr:cNvPr>
        <xdr:cNvSpPr>
          <a:spLocks noChangeAspect="1"/>
        </xdr:cNvSpPr>
      </xdr:nvSpPr>
      <xdr:spPr>
        <a:xfrm>
          <a:off x="4568428" y="113922766"/>
          <a:ext cx="144000" cy="144000"/>
        </a:xfrm>
        <a:prstGeom prst="ellipse">
          <a:avLst/>
        </a:prstGeom>
        <a:solidFill>
          <a:srgbClr val="316C3B"/>
        </a:solidFill>
        <a:ln w="38100" cap="flat">
          <a:noFill/>
          <a:prstDash val="solid"/>
          <a:round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Overflow="overflow" horzOverflow="overflow" vert="horz" wrap="square" lIns="45719" tIns="45719" rIns="45719" bIns="45719" numCol="1" spcCol="38100" rtlCol="0" anchor="ctr">
          <a:noAutofit/>
        </a:bodyPr>
        <a:lstStyle/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endParaRPr kumimoji="0" lang="en-GB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endParaRPr>
        </a:p>
      </xdr:txBody>
    </xdr:sp>
    <xdr:clientData/>
  </xdr:oneCellAnchor>
  <xdr:oneCellAnchor>
    <xdr:from>
      <xdr:col>0</xdr:col>
      <xdr:colOff>40616</xdr:colOff>
      <xdr:row>536</xdr:row>
      <xdr:rowOff>320640</xdr:rowOff>
    </xdr:from>
    <xdr:ext cx="354330" cy="445770"/>
    <xdr:pic>
      <xdr:nvPicPr>
        <xdr:cNvPr id="50" name="Picture 177">
          <a:extLst>
            <a:ext uri="{FF2B5EF4-FFF2-40B4-BE49-F238E27FC236}">
              <a16:creationId xmlns:a16="http://schemas.microsoft.com/office/drawing/2014/main" id="{FA63239A-C200-445A-A497-3E6946656B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616" y="141182690"/>
          <a:ext cx="354330" cy="445770"/>
        </a:xfrm>
        <a:prstGeom prst="rect">
          <a:avLst/>
        </a:prstGeom>
      </xdr:spPr>
    </xdr:pic>
    <xdr:clientData/>
  </xdr:oneCellAnchor>
  <xdr:oneCellAnchor>
    <xdr:from>
      <xdr:col>10</xdr:col>
      <xdr:colOff>122278</xdr:colOff>
      <xdr:row>534</xdr:row>
      <xdr:rowOff>230004</xdr:rowOff>
    </xdr:from>
    <xdr:ext cx="145715" cy="146115"/>
    <xdr:sp macro="" textlink="" fLocksText="0">
      <xdr:nvSpPr>
        <xdr:cNvPr id="51" name="Oval 178">
          <a:extLst>
            <a:ext uri="{FF2B5EF4-FFF2-40B4-BE49-F238E27FC236}">
              <a16:creationId xmlns:a16="http://schemas.microsoft.com/office/drawing/2014/main" id="{E30C6C74-2244-4AF8-88DC-5D4165481610}"/>
            </a:ext>
          </a:extLst>
        </xdr:cNvPr>
        <xdr:cNvSpPr>
          <a:spLocks noChangeAspect="1"/>
        </xdr:cNvSpPr>
      </xdr:nvSpPr>
      <xdr:spPr>
        <a:xfrm>
          <a:off x="4723586" y="106177312"/>
          <a:ext cx="145715" cy="146115"/>
        </a:xfrm>
        <a:prstGeom prst="ellipse">
          <a:avLst/>
        </a:prstGeom>
        <a:solidFill>
          <a:srgbClr val="ECA98D"/>
        </a:solidFill>
        <a:ln w="38100" cap="flat">
          <a:noFill/>
          <a:prstDash val="solid"/>
          <a:round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Overflow="overflow" horzOverflow="overflow" vert="horz" wrap="square" lIns="45719" tIns="45719" rIns="45719" bIns="45719" numCol="1" spcCol="38100" rtlCol="0" anchor="ctr">
          <a:noAutofit/>
        </a:bodyPr>
        <a:lstStyle/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endParaRPr kumimoji="0" lang="en-GB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endParaRPr>
        </a:p>
      </xdr:txBody>
    </xdr:sp>
    <xdr:clientData/>
  </xdr:oneCellAnchor>
  <xdr:oneCellAnchor>
    <xdr:from>
      <xdr:col>11</xdr:col>
      <xdr:colOff>104317</xdr:colOff>
      <xdr:row>534</xdr:row>
      <xdr:rowOff>228400</xdr:rowOff>
    </xdr:from>
    <xdr:ext cx="145715" cy="146115"/>
    <xdr:sp macro="" textlink="" fLocksText="0">
      <xdr:nvSpPr>
        <xdr:cNvPr id="52" name="Oval 179">
          <a:extLst>
            <a:ext uri="{FF2B5EF4-FFF2-40B4-BE49-F238E27FC236}">
              <a16:creationId xmlns:a16="http://schemas.microsoft.com/office/drawing/2014/main" id="{D8D9C860-8332-4934-8F71-8C4B32E60384}"/>
            </a:ext>
          </a:extLst>
        </xdr:cNvPr>
        <xdr:cNvSpPr>
          <a:spLocks noChangeAspect="1"/>
        </xdr:cNvSpPr>
      </xdr:nvSpPr>
      <xdr:spPr>
        <a:xfrm>
          <a:off x="5079298" y="106175708"/>
          <a:ext cx="145715" cy="146115"/>
        </a:xfrm>
        <a:prstGeom prst="ellipse">
          <a:avLst/>
        </a:prstGeom>
        <a:solidFill>
          <a:srgbClr val="9F9395"/>
        </a:solidFill>
        <a:ln w="38100" cap="flat">
          <a:noFill/>
          <a:prstDash val="solid"/>
          <a:round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Overflow="overflow" horzOverflow="overflow" vert="horz" wrap="square" lIns="45719" tIns="45719" rIns="45719" bIns="45719" numCol="1" spcCol="38100" rtlCol="0" anchor="ctr">
          <a:noAutofit/>
        </a:bodyPr>
        <a:lstStyle/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endParaRPr kumimoji="0" lang="en-GB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endParaRPr>
        </a:p>
      </xdr:txBody>
    </xdr:sp>
    <xdr:clientData/>
  </xdr:oneCellAnchor>
  <xdr:twoCellAnchor editAs="oneCell">
    <xdr:from>
      <xdr:col>0</xdr:col>
      <xdr:colOff>141</xdr:colOff>
      <xdr:row>37</xdr:row>
      <xdr:rowOff>57974</xdr:rowOff>
    </xdr:from>
    <xdr:to>
      <xdr:col>0</xdr:col>
      <xdr:colOff>341513</xdr:colOff>
      <xdr:row>38</xdr:row>
      <xdr:rowOff>187818</xdr:rowOff>
    </xdr:to>
    <xdr:pic>
      <xdr:nvPicPr>
        <xdr:cNvPr id="53" name="Picture 106">
          <a:extLst>
            <a:ext uri="{FF2B5EF4-FFF2-40B4-BE49-F238E27FC236}">
              <a16:creationId xmlns:a16="http://schemas.microsoft.com/office/drawing/2014/main" id="{CCA4ED3E-490A-4767-B2E2-C67EAAF1AA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41" y="9640124"/>
          <a:ext cx="341372" cy="324984"/>
        </a:xfrm>
        <a:prstGeom prst="rect">
          <a:avLst/>
        </a:prstGeom>
      </xdr:spPr>
    </xdr:pic>
    <xdr:clientData/>
  </xdr:twoCellAnchor>
  <xdr:oneCellAnchor>
    <xdr:from>
      <xdr:col>10</xdr:col>
      <xdr:colOff>126020</xdr:colOff>
      <xdr:row>478</xdr:row>
      <xdr:rowOff>128577</xdr:rowOff>
    </xdr:from>
    <xdr:ext cx="144000" cy="144000"/>
    <xdr:sp macro="" textlink="" fLocksText="0">
      <xdr:nvSpPr>
        <xdr:cNvPr id="54" name="Oval 220">
          <a:extLst>
            <a:ext uri="{FF2B5EF4-FFF2-40B4-BE49-F238E27FC236}">
              <a16:creationId xmlns:a16="http://schemas.microsoft.com/office/drawing/2014/main" id="{DF3750F0-AF0E-49BA-B578-6301C5B51D4F}"/>
            </a:ext>
          </a:extLst>
        </xdr:cNvPr>
        <xdr:cNvSpPr>
          <a:spLocks noChangeAspect="1"/>
        </xdr:cNvSpPr>
      </xdr:nvSpPr>
      <xdr:spPr>
        <a:xfrm>
          <a:off x="4727328" y="95210058"/>
          <a:ext cx="144000" cy="144000"/>
        </a:xfrm>
        <a:prstGeom prst="ellipse">
          <a:avLst/>
        </a:prstGeom>
        <a:solidFill>
          <a:srgbClr val="ECA98D"/>
        </a:solidFill>
        <a:ln w="38100" cap="flat">
          <a:noFill/>
          <a:prstDash val="solid"/>
          <a:round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Overflow="overflow" horzOverflow="overflow" vert="horz" wrap="square" lIns="45719" tIns="45719" rIns="45719" bIns="45719" numCol="1" spcCol="38100" rtlCol="0" anchor="ctr">
          <a:noAutofit/>
        </a:bodyPr>
        <a:lstStyle/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endParaRPr kumimoji="0" lang="en-GB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endParaRPr>
        </a:p>
      </xdr:txBody>
    </xdr:sp>
    <xdr:clientData/>
  </xdr:oneCellAnchor>
  <xdr:oneCellAnchor>
    <xdr:from>
      <xdr:col>11</xdr:col>
      <xdr:colOff>121125</xdr:colOff>
      <xdr:row>478</xdr:row>
      <xdr:rowOff>128577</xdr:rowOff>
    </xdr:from>
    <xdr:ext cx="147600" cy="144000"/>
    <xdr:sp macro="" textlink="" fLocksText="0">
      <xdr:nvSpPr>
        <xdr:cNvPr id="55" name="Oval 221">
          <a:extLst>
            <a:ext uri="{FF2B5EF4-FFF2-40B4-BE49-F238E27FC236}">
              <a16:creationId xmlns:a16="http://schemas.microsoft.com/office/drawing/2014/main" id="{4015D5D9-2ED8-4FD0-8A11-F00939842369}"/>
            </a:ext>
          </a:extLst>
        </xdr:cNvPr>
        <xdr:cNvSpPr>
          <a:spLocks noChangeAspect="1"/>
        </xdr:cNvSpPr>
      </xdr:nvSpPr>
      <xdr:spPr>
        <a:xfrm>
          <a:off x="5096106" y="95210058"/>
          <a:ext cx="147600" cy="144000"/>
        </a:xfrm>
        <a:prstGeom prst="ellipse">
          <a:avLst/>
        </a:prstGeom>
        <a:solidFill>
          <a:srgbClr val="9F9395"/>
        </a:solidFill>
        <a:ln w="38100" cap="flat">
          <a:noFill/>
          <a:prstDash val="solid"/>
          <a:round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Overflow="overflow" horzOverflow="overflow" vert="horz" wrap="square" lIns="45719" tIns="45719" rIns="45719" bIns="45719" numCol="1" spcCol="38100" rtlCol="0" anchor="ctr">
          <a:noAutofit/>
        </a:bodyPr>
        <a:lstStyle/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endParaRPr kumimoji="0" lang="en-GB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endParaRPr>
        </a:p>
      </xdr:txBody>
    </xdr:sp>
    <xdr:clientData/>
  </xdr:oneCellAnchor>
  <xdr:twoCellAnchor editAs="oneCell">
    <xdr:from>
      <xdr:col>11</xdr:col>
      <xdr:colOff>106119</xdr:colOff>
      <xdr:row>592</xdr:row>
      <xdr:rowOff>18821</xdr:rowOff>
    </xdr:from>
    <xdr:to>
      <xdr:col>11</xdr:col>
      <xdr:colOff>256469</xdr:colOff>
      <xdr:row>592</xdr:row>
      <xdr:rowOff>181871</xdr:rowOff>
    </xdr:to>
    <xdr:sp macro="" textlink="">
      <xdr:nvSpPr>
        <xdr:cNvPr id="56" name="Oval 16525">
          <a:extLst>
            <a:ext uri="{FF2B5EF4-FFF2-40B4-BE49-F238E27FC236}">
              <a16:creationId xmlns:a16="http://schemas.microsoft.com/office/drawing/2014/main" id="{83B05026-A178-423F-93F4-570BCD232CBB}"/>
            </a:ext>
          </a:extLst>
        </xdr:cNvPr>
        <xdr:cNvSpPr>
          <a:spLocks noChangeAspect="1"/>
        </xdr:cNvSpPr>
      </xdr:nvSpPr>
      <xdr:spPr>
        <a:xfrm>
          <a:off x="5081100" y="118480513"/>
          <a:ext cx="150350" cy="156700"/>
        </a:xfrm>
        <a:prstGeom prst="ellipse">
          <a:avLst/>
        </a:prstGeom>
        <a:solidFill>
          <a:srgbClr val="9F9395"/>
        </a:solidFill>
        <a:ln w="38100" cap="flat">
          <a:noFill/>
          <a:prstDash val="solid"/>
          <a:round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="horz" wrap="square" lIns="45719" tIns="45719" rIns="45719" bIns="45719" numCol="1" spcCol="38100" rtlCol="0" anchor="ctr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endParaRPr kumimoji="0" lang="en-GB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endParaRPr>
        </a:p>
      </xdr:txBody>
    </xdr:sp>
    <xdr:clientData/>
  </xdr:twoCellAnchor>
  <xdr:oneCellAnchor>
    <xdr:from>
      <xdr:col>0</xdr:col>
      <xdr:colOff>0</xdr:colOff>
      <xdr:row>594</xdr:row>
      <xdr:rowOff>71977</xdr:rowOff>
    </xdr:from>
    <xdr:ext cx="378227" cy="122924"/>
    <xdr:pic>
      <xdr:nvPicPr>
        <xdr:cNvPr id="57" name="Picture 16557">
          <a:extLst>
            <a:ext uri="{FF2B5EF4-FFF2-40B4-BE49-F238E27FC236}">
              <a16:creationId xmlns:a16="http://schemas.microsoft.com/office/drawing/2014/main" id="{67DA41D0-EEB5-4C00-AE72-01BDD3E3EB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156335952"/>
          <a:ext cx="378227" cy="122924"/>
        </a:xfrm>
        <a:prstGeom prst="rect">
          <a:avLst/>
        </a:prstGeom>
      </xdr:spPr>
    </xdr:pic>
    <xdr:clientData/>
  </xdr:oneCellAnchor>
  <xdr:oneCellAnchor>
    <xdr:from>
      <xdr:col>10</xdr:col>
      <xdr:colOff>112375</xdr:colOff>
      <xdr:row>9</xdr:row>
      <xdr:rowOff>96488</xdr:rowOff>
    </xdr:from>
    <xdr:ext cx="144000" cy="144000"/>
    <xdr:sp macro="" textlink="" fLocksText="0">
      <xdr:nvSpPr>
        <xdr:cNvPr id="58" name="Oval 31">
          <a:extLst>
            <a:ext uri="{FF2B5EF4-FFF2-40B4-BE49-F238E27FC236}">
              <a16:creationId xmlns:a16="http://schemas.microsoft.com/office/drawing/2014/main" id="{1A6604A6-2025-4ECF-A876-A2B61A3F2C7F}"/>
            </a:ext>
          </a:extLst>
        </xdr:cNvPr>
        <xdr:cNvSpPr/>
      </xdr:nvSpPr>
      <xdr:spPr>
        <a:xfrm>
          <a:off x="4579600" y="2620613"/>
          <a:ext cx="144000" cy="144000"/>
        </a:xfrm>
        <a:prstGeom prst="ellipse">
          <a:avLst/>
        </a:prstGeom>
        <a:solidFill>
          <a:srgbClr val="ECA98D"/>
        </a:solidFill>
        <a:ln w="38100" cap="flat">
          <a:noFill/>
          <a:prstDash val="solid"/>
          <a:round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Overflow="overflow" horzOverflow="overflow" vert="horz" wrap="square" lIns="45719" tIns="45719" rIns="45719" bIns="45719" numCol="1" spcCol="38100" rtlCol="0" anchor="ctr">
          <a:noAutofit/>
        </a:bodyPr>
        <a:lstStyle/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endParaRPr kumimoji="0" lang="en-GB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endParaRPr>
        </a:p>
      </xdr:txBody>
    </xdr:sp>
    <xdr:clientData/>
  </xdr:oneCellAnchor>
  <xdr:oneCellAnchor>
    <xdr:from>
      <xdr:col>11</xdr:col>
      <xdr:colOff>110227</xdr:colOff>
      <xdr:row>9</xdr:row>
      <xdr:rowOff>96488</xdr:rowOff>
    </xdr:from>
    <xdr:ext cx="144000" cy="144000"/>
    <xdr:sp macro="" textlink="" fLocksText="0">
      <xdr:nvSpPr>
        <xdr:cNvPr id="59" name="Oval 16630">
          <a:extLst>
            <a:ext uri="{FF2B5EF4-FFF2-40B4-BE49-F238E27FC236}">
              <a16:creationId xmlns:a16="http://schemas.microsoft.com/office/drawing/2014/main" id="{CE349FFA-C77D-4723-81C4-47BC2EF6863C}"/>
            </a:ext>
          </a:extLst>
        </xdr:cNvPr>
        <xdr:cNvSpPr/>
      </xdr:nvSpPr>
      <xdr:spPr>
        <a:xfrm>
          <a:off x="4945752" y="2620613"/>
          <a:ext cx="144000" cy="144000"/>
        </a:xfrm>
        <a:prstGeom prst="ellipse">
          <a:avLst/>
        </a:prstGeom>
        <a:solidFill>
          <a:srgbClr val="9F9395"/>
        </a:solidFill>
        <a:ln w="38100" cap="flat">
          <a:noFill/>
          <a:prstDash val="solid"/>
          <a:round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Overflow="overflow" horzOverflow="overflow" vert="horz" wrap="square" lIns="45719" tIns="45719" rIns="45719" bIns="45719" numCol="1" spcCol="38100" rtlCol="0" anchor="ctr">
          <a:noAutofit/>
        </a:bodyPr>
        <a:lstStyle/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endParaRPr kumimoji="0" lang="en-GB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endParaRPr>
        </a:p>
      </xdr:txBody>
    </xdr:sp>
    <xdr:clientData/>
  </xdr:oneCellAnchor>
  <xdr:oneCellAnchor>
    <xdr:from>
      <xdr:col>0</xdr:col>
      <xdr:colOff>21814</xdr:colOff>
      <xdr:row>411</xdr:row>
      <xdr:rowOff>33243</xdr:rowOff>
    </xdr:from>
    <xdr:ext cx="346616" cy="318453"/>
    <xdr:pic>
      <xdr:nvPicPr>
        <xdr:cNvPr id="60" name="Picture 1">
          <a:extLst>
            <a:ext uri="{FF2B5EF4-FFF2-40B4-BE49-F238E27FC236}">
              <a16:creationId xmlns:a16="http://schemas.microsoft.com/office/drawing/2014/main" id="{0CBE130A-9059-4AAF-9080-5104ED7113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1814" y="107357768"/>
          <a:ext cx="346616" cy="318453"/>
        </a:xfrm>
        <a:prstGeom prst="rect">
          <a:avLst/>
        </a:prstGeom>
      </xdr:spPr>
    </xdr:pic>
    <xdr:clientData/>
  </xdr:oneCellAnchor>
  <xdr:twoCellAnchor editAs="oneCell">
    <xdr:from>
      <xdr:col>0</xdr:col>
      <xdr:colOff>169</xdr:colOff>
      <xdr:row>505</xdr:row>
      <xdr:rowOff>219152</xdr:rowOff>
    </xdr:from>
    <xdr:to>
      <xdr:col>0</xdr:col>
      <xdr:colOff>408086</xdr:colOff>
      <xdr:row>507</xdr:row>
      <xdr:rowOff>123652</xdr:rowOff>
    </xdr:to>
    <xdr:pic>
      <xdr:nvPicPr>
        <xdr:cNvPr id="61" name="Picture 4">
          <a:extLst>
            <a:ext uri="{FF2B5EF4-FFF2-40B4-BE49-F238E27FC236}">
              <a16:creationId xmlns:a16="http://schemas.microsoft.com/office/drawing/2014/main" id="{831031FF-07E9-482E-A496-F4E719A2A9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69" y="100619979"/>
          <a:ext cx="411092" cy="414210"/>
        </a:xfrm>
        <a:prstGeom prst="rect">
          <a:avLst/>
        </a:prstGeom>
      </xdr:spPr>
    </xdr:pic>
    <xdr:clientData/>
  </xdr:twoCellAnchor>
  <xdr:twoCellAnchor editAs="oneCell">
    <xdr:from>
      <xdr:col>10</xdr:col>
      <xdr:colOff>112118</xdr:colOff>
      <xdr:row>504</xdr:row>
      <xdr:rowOff>12043</xdr:rowOff>
    </xdr:from>
    <xdr:to>
      <xdr:col>10</xdr:col>
      <xdr:colOff>266918</xdr:colOff>
      <xdr:row>504</xdr:row>
      <xdr:rowOff>164508</xdr:rowOff>
    </xdr:to>
    <xdr:sp macro="" textlink="">
      <xdr:nvSpPr>
        <xdr:cNvPr id="62" name="Oval 10">
          <a:extLst>
            <a:ext uri="{FF2B5EF4-FFF2-40B4-BE49-F238E27FC236}">
              <a16:creationId xmlns:a16="http://schemas.microsoft.com/office/drawing/2014/main" id="{FA0CBC40-B5F9-4EDF-8FF4-578C67042E74}"/>
            </a:ext>
          </a:extLst>
        </xdr:cNvPr>
        <xdr:cNvSpPr>
          <a:spLocks noChangeAspect="1"/>
        </xdr:cNvSpPr>
      </xdr:nvSpPr>
      <xdr:spPr>
        <a:xfrm>
          <a:off x="4713426" y="100764562"/>
          <a:ext cx="154800" cy="155640"/>
        </a:xfrm>
        <a:prstGeom prst="ellipse">
          <a:avLst/>
        </a:prstGeom>
        <a:solidFill>
          <a:srgbClr val="ECA98D"/>
        </a:solidFill>
        <a:ln w="38100" cap="flat">
          <a:noFill/>
          <a:prstDash val="solid"/>
          <a:round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="horz" wrap="square" lIns="45719" tIns="45719" rIns="45719" bIns="45719" numCol="1" spcCol="38100" rtlCol="0" anchor="ctr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endParaRPr kumimoji="0" lang="en-GB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endParaRPr>
        </a:p>
      </xdr:txBody>
    </xdr:sp>
    <xdr:clientData/>
  </xdr:twoCellAnchor>
  <xdr:twoCellAnchor editAs="oneCell">
    <xdr:from>
      <xdr:col>11</xdr:col>
      <xdr:colOff>106739</xdr:colOff>
      <xdr:row>504</xdr:row>
      <xdr:rowOff>15218</xdr:rowOff>
    </xdr:from>
    <xdr:to>
      <xdr:col>11</xdr:col>
      <xdr:colOff>263864</xdr:colOff>
      <xdr:row>504</xdr:row>
      <xdr:rowOff>161333</xdr:rowOff>
    </xdr:to>
    <xdr:sp macro="" textlink="">
      <xdr:nvSpPr>
        <xdr:cNvPr id="63" name="Oval 11">
          <a:extLst>
            <a:ext uri="{FF2B5EF4-FFF2-40B4-BE49-F238E27FC236}">
              <a16:creationId xmlns:a16="http://schemas.microsoft.com/office/drawing/2014/main" id="{AC62B7A2-58FE-4321-AAB3-BC4099191685}"/>
            </a:ext>
          </a:extLst>
        </xdr:cNvPr>
        <xdr:cNvSpPr>
          <a:spLocks noChangeAspect="1"/>
        </xdr:cNvSpPr>
      </xdr:nvSpPr>
      <xdr:spPr>
        <a:xfrm>
          <a:off x="5081720" y="100767737"/>
          <a:ext cx="157125" cy="149290"/>
        </a:xfrm>
        <a:prstGeom prst="ellipse">
          <a:avLst/>
        </a:prstGeom>
        <a:solidFill>
          <a:srgbClr val="9F9395"/>
        </a:solidFill>
        <a:ln w="38100" cap="flat">
          <a:noFill/>
          <a:prstDash val="solid"/>
          <a:round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="horz" wrap="square" lIns="45719" tIns="45719" rIns="45719" bIns="45719" numCol="1" spcCol="38100" rtlCol="0" anchor="ctr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endParaRPr kumimoji="0" lang="en-GB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endParaRPr>
        </a:p>
      </xdr:txBody>
    </xdr:sp>
    <xdr:clientData/>
  </xdr:twoCellAnchor>
  <xdr:oneCellAnchor>
    <xdr:from>
      <xdr:col>0</xdr:col>
      <xdr:colOff>9569</xdr:colOff>
      <xdr:row>516</xdr:row>
      <xdr:rowOff>213273</xdr:rowOff>
    </xdr:from>
    <xdr:ext cx="392037" cy="392037"/>
    <xdr:pic>
      <xdr:nvPicPr>
        <xdr:cNvPr id="64" name="Picture 13">
          <a:extLst>
            <a:ext uri="{FF2B5EF4-FFF2-40B4-BE49-F238E27FC236}">
              <a16:creationId xmlns:a16="http://schemas.microsoft.com/office/drawing/2014/main" id="{55BE5615-0254-4D58-8CC2-1EC399BD68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569" y="103603485"/>
          <a:ext cx="392037" cy="392037"/>
        </a:xfrm>
        <a:prstGeom prst="rect">
          <a:avLst/>
        </a:prstGeom>
      </xdr:spPr>
    </xdr:pic>
    <xdr:clientData/>
  </xdr:oneCellAnchor>
  <xdr:oneCellAnchor>
    <xdr:from>
      <xdr:col>10</xdr:col>
      <xdr:colOff>115551</xdr:colOff>
      <xdr:row>514</xdr:row>
      <xdr:rowOff>130026</xdr:rowOff>
    </xdr:from>
    <xdr:ext cx="147600" cy="146115"/>
    <xdr:sp macro="" textlink="">
      <xdr:nvSpPr>
        <xdr:cNvPr id="65" name="Oval 15">
          <a:extLst>
            <a:ext uri="{FF2B5EF4-FFF2-40B4-BE49-F238E27FC236}">
              <a16:creationId xmlns:a16="http://schemas.microsoft.com/office/drawing/2014/main" id="{2D73B1EF-6987-4FDF-A76D-829A8A3DC4BA}"/>
            </a:ext>
          </a:extLst>
        </xdr:cNvPr>
        <xdr:cNvSpPr>
          <a:spLocks noChangeAspect="1"/>
        </xdr:cNvSpPr>
      </xdr:nvSpPr>
      <xdr:spPr>
        <a:xfrm>
          <a:off x="4716859" y="102399218"/>
          <a:ext cx="147600" cy="146115"/>
        </a:xfrm>
        <a:prstGeom prst="ellipse">
          <a:avLst/>
        </a:prstGeom>
        <a:solidFill>
          <a:srgbClr val="ECA98D"/>
        </a:solidFill>
        <a:ln w="38100" cap="flat">
          <a:noFill/>
          <a:prstDash val="solid"/>
          <a:round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="horz" wrap="square" lIns="45719" tIns="45719" rIns="45719" bIns="45719" numCol="1" spcCol="38100" rtlCol="0" anchor="ctr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endParaRPr kumimoji="0" lang="en-GB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endParaRPr>
        </a:p>
      </xdr:txBody>
    </xdr:sp>
    <xdr:clientData/>
  </xdr:oneCellAnchor>
  <xdr:oneCellAnchor>
    <xdr:from>
      <xdr:col>11</xdr:col>
      <xdr:colOff>113347</xdr:colOff>
      <xdr:row>514</xdr:row>
      <xdr:rowOff>130026</xdr:rowOff>
    </xdr:from>
    <xdr:ext cx="147600" cy="146115"/>
    <xdr:sp macro="" textlink="">
      <xdr:nvSpPr>
        <xdr:cNvPr id="66" name="Oval 20">
          <a:extLst>
            <a:ext uri="{FF2B5EF4-FFF2-40B4-BE49-F238E27FC236}">
              <a16:creationId xmlns:a16="http://schemas.microsoft.com/office/drawing/2014/main" id="{3BBA7D9A-F4DD-482D-9D82-E6E5CE96A5A0}"/>
            </a:ext>
          </a:extLst>
        </xdr:cNvPr>
        <xdr:cNvSpPr>
          <a:spLocks noChangeAspect="1"/>
        </xdr:cNvSpPr>
      </xdr:nvSpPr>
      <xdr:spPr>
        <a:xfrm>
          <a:off x="5088328" y="102399218"/>
          <a:ext cx="147600" cy="146115"/>
        </a:xfrm>
        <a:prstGeom prst="ellipse">
          <a:avLst/>
        </a:prstGeom>
        <a:solidFill>
          <a:srgbClr val="9F9395"/>
        </a:solidFill>
        <a:ln w="38100" cap="flat">
          <a:noFill/>
          <a:prstDash val="solid"/>
          <a:round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="horz" wrap="square" lIns="45719" tIns="45719" rIns="45719" bIns="45719" numCol="1" spcCol="38100" rtlCol="0" anchor="ctr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endParaRPr kumimoji="0" lang="en-GB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endParaRPr>
        </a:p>
      </xdr:txBody>
    </xdr:sp>
    <xdr:clientData/>
  </xdr:oneCellAnchor>
  <xdr:oneCellAnchor>
    <xdr:from>
      <xdr:col>10</xdr:col>
      <xdr:colOff>112997</xdr:colOff>
      <xdr:row>295</xdr:row>
      <xdr:rowOff>305033</xdr:rowOff>
    </xdr:from>
    <xdr:ext cx="147600" cy="147600"/>
    <xdr:sp macro="" textlink="" fLocksText="0">
      <xdr:nvSpPr>
        <xdr:cNvPr id="67" name="Oval 22">
          <a:extLst>
            <a:ext uri="{FF2B5EF4-FFF2-40B4-BE49-F238E27FC236}">
              <a16:creationId xmlns:a16="http://schemas.microsoft.com/office/drawing/2014/main" id="{C06B4C91-E08F-4970-A749-5721E0C3DFA8}"/>
            </a:ext>
          </a:extLst>
        </xdr:cNvPr>
        <xdr:cNvSpPr>
          <a:spLocks noChangeAspect="1"/>
        </xdr:cNvSpPr>
      </xdr:nvSpPr>
      <xdr:spPr>
        <a:xfrm>
          <a:off x="4575093" y="67346379"/>
          <a:ext cx="147600" cy="147600"/>
        </a:xfrm>
        <a:prstGeom prst="ellipse">
          <a:avLst/>
        </a:prstGeom>
        <a:solidFill>
          <a:srgbClr val="ECA98D"/>
        </a:solidFill>
        <a:ln w="38100" cap="flat">
          <a:noFill/>
          <a:prstDash val="solid"/>
          <a:round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Overflow="overflow" horzOverflow="overflow" vert="horz" wrap="square" lIns="45719" tIns="45719" rIns="45719" bIns="45719" numCol="1" spcCol="38100" rtlCol="0" anchor="ctr">
          <a:noAutofit/>
        </a:bodyPr>
        <a:lstStyle/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endParaRPr kumimoji="0" lang="en-GB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endParaRPr>
        </a:p>
      </xdr:txBody>
    </xdr:sp>
    <xdr:clientData/>
  </xdr:oneCellAnchor>
  <xdr:oneCellAnchor>
    <xdr:from>
      <xdr:col>11</xdr:col>
      <xdr:colOff>104336</xdr:colOff>
      <xdr:row>295</xdr:row>
      <xdr:rowOff>305033</xdr:rowOff>
    </xdr:from>
    <xdr:ext cx="147600" cy="147600"/>
    <xdr:sp macro="" textlink="" fLocksText="0">
      <xdr:nvSpPr>
        <xdr:cNvPr id="68" name="Oval 23">
          <a:extLst>
            <a:ext uri="{FF2B5EF4-FFF2-40B4-BE49-F238E27FC236}">
              <a16:creationId xmlns:a16="http://schemas.microsoft.com/office/drawing/2014/main" id="{0EF98D8C-106E-4BFF-81F3-3C6F43A2DEAC}"/>
            </a:ext>
          </a:extLst>
        </xdr:cNvPr>
        <xdr:cNvSpPr>
          <a:spLocks noChangeAspect="1"/>
        </xdr:cNvSpPr>
      </xdr:nvSpPr>
      <xdr:spPr>
        <a:xfrm>
          <a:off x="4940105" y="67346379"/>
          <a:ext cx="147600" cy="147600"/>
        </a:xfrm>
        <a:prstGeom prst="ellipse">
          <a:avLst/>
        </a:prstGeom>
        <a:solidFill>
          <a:srgbClr val="9F9395"/>
        </a:solidFill>
        <a:ln w="38100" cap="flat">
          <a:noFill/>
          <a:prstDash val="solid"/>
          <a:round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Overflow="overflow" horzOverflow="overflow" vert="horz" wrap="square" lIns="45719" tIns="45719" rIns="45719" bIns="45719" numCol="1" spcCol="38100" rtlCol="0" anchor="ctr">
          <a:noAutofit/>
        </a:bodyPr>
        <a:lstStyle/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endParaRPr kumimoji="0" lang="en-GB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endParaRPr>
        </a:p>
      </xdr:txBody>
    </xdr:sp>
    <xdr:clientData/>
  </xdr:oneCellAnchor>
  <xdr:oneCellAnchor>
    <xdr:from>
      <xdr:col>0</xdr:col>
      <xdr:colOff>68017</xdr:colOff>
      <xdr:row>298</xdr:row>
      <xdr:rowOff>9861</xdr:rowOff>
    </xdr:from>
    <xdr:ext cx="328151" cy="351708"/>
    <xdr:pic>
      <xdr:nvPicPr>
        <xdr:cNvPr id="69" name="Picture 25">
          <a:extLst>
            <a:ext uri="{FF2B5EF4-FFF2-40B4-BE49-F238E27FC236}">
              <a16:creationId xmlns:a16="http://schemas.microsoft.com/office/drawing/2014/main" id="{CC1756A5-FD3C-47DE-8157-54E01503B6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4842" y="77854511"/>
          <a:ext cx="328151" cy="351708"/>
        </a:xfrm>
        <a:prstGeom prst="rect">
          <a:avLst/>
        </a:prstGeom>
      </xdr:spPr>
    </xdr:pic>
    <xdr:clientData/>
  </xdr:oneCellAnchor>
  <xdr:oneCellAnchor>
    <xdr:from>
      <xdr:col>0</xdr:col>
      <xdr:colOff>5873</xdr:colOff>
      <xdr:row>521</xdr:row>
      <xdr:rowOff>43332</xdr:rowOff>
    </xdr:from>
    <xdr:ext cx="363347" cy="442256"/>
    <xdr:pic>
      <xdr:nvPicPr>
        <xdr:cNvPr id="70" name="Picture 27">
          <a:extLst>
            <a:ext uri="{FF2B5EF4-FFF2-40B4-BE49-F238E27FC236}">
              <a16:creationId xmlns:a16="http://schemas.microsoft.com/office/drawing/2014/main" id="{44BA4CFE-FA02-4A41-9EBD-21236600AF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048" y="136939807"/>
          <a:ext cx="363347" cy="442256"/>
        </a:xfrm>
        <a:prstGeom prst="rect">
          <a:avLst/>
        </a:prstGeom>
      </xdr:spPr>
    </xdr:pic>
    <xdr:clientData/>
  </xdr:oneCellAnchor>
  <xdr:twoCellAnchor editAs="oneCell">
    <xdr:from>
      <xdr:col>0</xdr:col>
      <xdr:colOff>8375</xdr:colOff>
      <xdr:row>510</xdr:row>
      <xdr:rowOff>46520</xdr:rowOff>
    </xdr:from>
    <xdr:to>
      <xdr:col>0</xdr:col>
      <xdr:colOff>407139</xdr:colOff>
      <xdr:row>512</xdr:row>
      <xdr:rowOff>161317</xdr:rowOff>
    </xdr:to>
    <xdr:pic>
      <xdr:nvPicPr>
        <xdr:cNvPr id="71" name="Picture 30">
          <a:extLst>
            <a:ext uri="{FF2B5EF4-FFF2-40B4-BE49-F238E27FC236}">
              <a16:creationId xmlns:a16="http://schemas.microsoft.com/office/drawing/2014/main" id="{292A3BE7-15BD-4E79-BAD6-2A4421D838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550" y="134018820"/>
          <a:ext cx="386064" cy="472105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527</xdr:row>
      <xdr:rowOff>167872</xdr:rowOff>
    </xdr:from>
    <xdr:ext cx="474966" cy="501088"/>
    <xdr:pic>
      <xdr:nvPicPr>
        <xdr:cNvPr id="72" name="Picture 32">
          <a:extLst>
            <a:ext uri="{FF2B5EF4-FFF2-40B4-BE49-F238E27FC236}">
              <a16:creationId xmlns:a16="http://schemas.microsoft.com/office/drawing/2014/main" id="{89824124-89F7-45D1-BF17-F9F8941912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104613160"/>
          <a:ext cx="474966" cy="501088"/>
        </a:xfrm>
        <a:prstGeom prst="rect">
          <a:avLst/>
        </a:prstGeom>
      </xdr:spPr>
    </xdr:pic>
    <xdr:clientData/>
  </xdr:oneCellAnchor>
  <xdr:oneCellAnchor>
    <xdr:from>
      <xdr:col>10</xdr:col>
      <xdr:colOff>116085</xdr:colOff>
      <xdr:row>526</xdr:row>
      <xdr:rowOff>85235</xdr:rowOff>
    </xdr:from>
    <xdr:ext cx="147600" cy="146115"/>
    <xdr:sp macro="" textlink="">
      <xdr:nvSpPr>
        <xdr:cNvPr id="73" name="Oval 40">
          <a:extLst>
            <a:ext uri="{FF2B5EF4-FFF2-40B4-BE49-F238E27FC236}">
              <a16:creationId xmlns:a16="http://schemas.microsoft.com/office/drawing/2014/main" id="{EF4F5E88-86D3-4FAB-8245-809B47C8F308}"/>
            </a:ext>
          </a:extLst>
        </xdr:cNvPr>
        <xdr:cNvSpPr>
          <a:spLocks noChangeAspect="1"/>
        </xdr:cNvSpPr>
      </xdr:nvSpPr>
      <xdr:spPr>
        <a:xfrm>
          <a:off x="4583310" y="138162810"/>
          <a:ext cx="147600" cy="146115"/>
        </a:xfrm>
        <a:prstGeom prst="ellipse">
          <a:avLst/>
        </a:prstGeom>
        <a:solidFill>
          <a:srgbClr val="ECA98D"/>
        </a:solidFill>
        <a:ln w="38100" cap="flat">
          <a:noFill/>
          <a:prstDash val="solid"/>
          <a:round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="horz" wrap="square" lIns="45719" tIns="45719" rIns="45719" bIns="45719" numCol="1" spcCol="38100" rtlCol="0" anchor="ctr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endParaRPr kumimoji="0" lang="en-GB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endParaRPr>
        </a:p>
      </xdr:txBody>
    </xdr:sp>
    <xdr:clientData/>
  </xdr:oneCellAnchor>
  <xdr:oneCellAnchor>
    <xdr:from>
      <xdr:col>11</xdr:col>
      <xdr:colOff>113881</xdr:colOff>
      <xdr:row>526</xdr:row>
      <xdr:rowOff>85235</xdr:rowOff>
    </xdr:from>
    <xdr:ext cx="147600" cy="146115"/>
    <xdr:sp macro="" textlink="">
      <xdr:nvSpPr>
        <xdr:cNvPr id="74" name="Oval 41">
          <a:extLst>
            <a:ext uri="{FF2B5EF4-FFF2-40B4-BE49-F238E27FC236}">
              <a16:creationId xmlns:a16="http://schemas.microsoft.com/office/drawing/2014/main" id="{BF83A8A9-847D-46DC-B397-97A3E7ED1D19}"/>
            </a:ext>
          </a:extLst>
        </xdr:cNvPr>
        <xdr:cNvSpPr>
          <a:spLocks noChangeAspect="1"/>
        </xdr:cNvSpPr>
      </xdr:nvSpPr>
      <xdr:spPr>
        <a:xfrm>
          <a:off x="4952581" y="138162810"/>
          <a:ext cx="147600" cy="146115"/>
        </a:xfrm>
        <a:prstGeom prst="ellipse">
          <a:avLst/>
        </a:prstGeom>
        <a:solidFill>
          <a:srgbClr val="9F9395"/>
        </a:solidFill>
        <a:ln w="38100" cap="flat">
          <a:noFill/>
          <a:prstDash val="solid"/>
          <a:round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="horz" wrap="square" lIns="45719" tIns="45719" rIns="45719" bIns="45719" numCol="1" spcCol="38100" rtlCol="0" anchor="ctr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endParaRPr kumimoji="0" lang="en-GB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endParaRPr>
        </a:p>
      </xdr:txBody>
    </xdr:sp>
    <xdr:clientData/>
  </xdr:oneCellAnchor>
  <xdr:oneCellAnchor>
    <xdr:from>
      <xdr:col>11</xdr:col>
      <xdr:colOff>96995</xdr:colOff>
      <xdr:row>131</xdr:row>
      <xdr:rowOff>54963</xdr:rowOff>
    </xdr:from>
    <xdr:ext cx="144000" cy="144000"/>
    <xdr:sp macro="" textlink="">
      <xdr:nvSpPr>
        <xdr:cNvPr id="75" name="Oval 42">
          <a:extLst>
            <a:ext uri="{FF2B5EF4-FFF2-40B4-BE49-F238E27FC236}">
              <a16:creationId xmlns:a16="http://schemas.microsoft.com/office/drawing/2014/main" id="{7DA0780D-1D13-4977-945D-026E7F00482B}"/>
            </a:ext>
          </a:extLst>
        </xdr:cNvPr>
        <xdr:cNvSpPr>
          <a:spLocks noChangeAspect="1"/>
        </xdr:cNvSpPr>
      </xdr:nvSpPr>
      <xdr:spPr>
        <a:xfrm>
          <a:off x="4935695" y="33525813"/>
          <a:ext cx="144000" cy="144000"/>
        </a:xfrm>
        <a:prstGeom prst="ellipse">
          <a:avLst/>
        </a:prstGeom>
        <a:solidFill>
          <a:srgbClr val="93405D"/>
        </a:solidFill>
        <a:ln w="38100" cap="flat">
          <a:noFill/>
          <a:prstDash val="solid"/>
          <a:round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Overflow="overflow" horzOverflow="overflow" vert="horz" wrap="square" lIns="45719" tIns="45719" rIns="45719" bIns="45719" numCol="1" spcCol="38100" rtlCol="0" anchor="ctr">
          <a:noAutofit/>
        </a:bodyPr>
        <a:lstStyle/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endParaRPr kumimoji="0" lang="en-GB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endParaRPr>
        </a:p>
      </xdr:txBody>
    </xdr:sp>
    <xdr:clientData/>
  </xdr:oneCellAnchor>
  <xdr:oneCellAnchor>
    <xdr:from>
      <xdr:col>12</xdr:col>
      <xdr:colOff>103031</xdr:colOff>
      <xdr:row>131</xdr:row>
      <xdr:rowOff>49190</xdr:rowOff>
    </xdr:from>
    <xdr:ext cx="144000" cy="144000"/>
    <xdr:sp macro="" textlink="">
      <xdr:nvSpPr>
        <xdr:cNvPr id="76" name="Oval 49">
          <a:extLst>
            <a:ext uri="{FF2B5EF4-FFF2-40B4-BE49-F238E27FC236}">
              <a16:creationId xmlns:a16="http://schemas.microsoft.com/office/drawing/2014/main" id="{D1DBD03F-EFE4-4C55-BFB9-EDD558185A11}"/>
            </a:ext>
          </a:extLst>
        </xdr:cNvPr>
        <xdr:cNvSpPr>
          <a:spLocks noChangeAspect="1"/>
        </xdr:cNvSpPr>
      </xdr:nvSpPr>
      <xdr:spPr>
        <a:xfrm>
          <a:off x="5316381" y="33516865"/>
          <a:ext cx="144000" cy="144000"/>
        </a:xfrm>
        <a:prstGeom prst="ellipse">
          <a:avLst/>
        </a:prstGeom>
        <a:solidFill>
          <a:srgbClr val="B9D6DB"/>
        </a:solidFill>
        <a:ln w="38100" cap="flat">
          <a:noFill/>
          <a:prstDash val="solid"/>
          <a:round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Overflow="overflow" horzOverflow="overflow" vert="horz" wrap="square" lIns="45719" tIns="45719" rIns="45719" bIns="45719" numCol="1" spcCol="38100" rtlCol="0" anchor="ctr">
          <a:noAutofit/>
        </a:bodyPr>
        <a:lstStyle/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endParaRPr kumimoji="0" lang="en-GB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endParaRPr>
        </a:p>
      </xdr:txBody>
    </xdr:sp>
    <xdr:clientData/>
  </xdr:oneCellAnchor>
  <xdr:oneCellAnchor>
    <xdr:from>
      <xdr:col>13</xdr:col>
      <xdr:colOff>91565</xdr:colOff>
      <xdr:row>131</xdr:row>
      <xdr:rowOff>54962</xdr:rowOff>
    </xdr:from>
    <xdr:ext cx="144000" cy="144000"/>
    <xdr:sp macro="" textlink="">
      <xdr:nvSpPr>
        <xdr:cNvPr id="77" name="Oval 51">
          <a:extLst>
            <a:ext uri="{FF2B5EF4-FFF2-40B4-BE49-F238E27FC236}">
              <a16:creationId xmlns:a16="http://schemas.microsoft.com/office/drawing/2014/main" id="{F1B0B7A4-31F3-4BBA-A7F9-872D95635ED1}"/>
            </a:ext>
          </a:extLst>
        </xdr:cNvPr>
        <xdr:cNvSpPr>
          <a:spLocks noChangeAspect="1"/>
        </xdr:cNvSpPr>
      </xdr:nvSpPr>
      <xdr:spPr>
        <a:xfrm>
          <a:off x="5670040" y="33525812"/>
          <a:ext cx="144000" cy="144000"/>
        </a:xfrm>
        <a:prstGeom prst="ellipse">
          <a:avLst/>
        </a:prstGeom>
        <a:solidFill>
          <a:srgbClr val="F3E9B0"/>
        </a:solidFill>
        <a:ln w="38100" cap="flat">
          <a:noFill/>
          <a:prstDash val="solid"/>
          <a:round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Overflow="overflow" horzOverflow="overflow" vert="horz" wrap="square" lIns="45719" tIns="45719" rIns="45719" bIns="45719" numCol="1" spcCol="38100" rtlCol="0" anchor="ctr">
          <a:noAutofit/>
        </a:bodyPr>
        <a:lstStyle/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endParaRPr kumimoji="0" lang="en-GB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endParaRPr>
        </a:p>
      </xdr:txBody>
    </xdr:sp>
    <xdr:clientData/>
  </xdr:oneCellAnchor>
  <xdr:oneCellAnchor>
    <xdr:from>
      <xdr:col>10</xdr:col>
      <xdr:colOff>126595</xdr:colOff>
      <xdr:row>490</xdr:row>
      <xdr:rowOff>185658</xdr:rowOff>
    </xdr:from>
    <xdr:ext cx="145715" cy="149494"/>
    <xdr:sp macro="" textlink="">
      <xdr:nvSpPr>
        <xdr:cNvPr id="78" name="Oval 61">
          <a:extLst>
            <a:ext uri="{FF2B5EF4-FFF2-40B4-BE49-F238E27FC236}">
              <a16:creationId xmlns:a16="http://schemas.microsoft.com/office/drawing/2014/main" id="{823C825A-4CCA-4F30-B44E-920B15C44105}"/>
            </a:ext>
          </a:extLst>
        </xdr:cNvPr>
        <xdr:cNvSpPr>
          <a:spLocks noChangeAspect="1"/>
        </xdr:cNvSpPr>
      </xdr:nvSpPr>
      <xdr:spPr>
        <a:xfrm>
          <a:off x="4727903" y="97655716"/>
          <a:ext cx="145715" cy="149494"/>
        </a:xfrm>
        <a:prstGeom prst="ellipse">
          <a:avLst/>
        </a:prstGeom>
        <a:solidFill>
          <a:srgbClr val="ECA98D"/>
        </a:solidFill>
        <a:ln w="38100" cap="flat">
          <a:noFill/>
          <a:prstDash val="solid"/>
          <a:round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="horz" wrap="square" lIns="45719" tIns="45719" rIns="45719" bIns="45719" numCol="1" spcCol="38100" rtlCol="0" anchor="ctr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endParaRPr kumimoji="0" lang="en-GB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endParaRPr>
        </a:p>
      </xdr:txBody>
    </xdr:sp>
    <xdr:clientData/>
  </xdr:oneCellAnchor>
  <xdr:oneCellAnchor>
    <xdr:from>
      <xdr:col>11</xdr:col>
      <xdr:colOff>112561</xdr:colOff>
      <xdr:row>490</xdr:row>
      <xdr:rowOff>185658</xdr:rowOff>
    </xdr:from>
    <xdr:ext cx="145715" cy="149494"/>
    <xdr:sp macro="" textlink="">
      <xdr:nvSpPr>
        <xdr:cNvPr id="79" name="Oval 62">
          <a:extLst>
            <a:ext uri="{FF2B5EF4-FFF2-40B4-BE49-F238E27FC236}">
              <a16:creationId xmlns:a16="http://schemas.microsoft.com/office/drawing/2014/main" id="{E38D792E-653D-4F2A-B200-EEEA419CA296}"/>
            </a:ext>
          </a:extLst>
        </xdr:cNvPr>
        <xdr:cNvSpPr>
          <a:spLocks noChangeAspect="1"/>
        </xdr:cNvSpPr>
      </xdr:nvSpPr>
      <xdr:spPr>
        <a:xfrm>
          <a:off x="5087542" y="97655716"/>
          <a:ext cx="145715" cy="149494"/>
        </a:xfrm>
        <a:prstGeom prst="ellipse">
          <a:avLst/>
        </a:prstGeom>
        <a:solidFill>
          <a:srgbClr val="9F9395"/>
        </a:solidFill>
        <a:ln w="38100" cap="flat">
          <a:noFill/>
          <a:prstDash val="solid"/>
          <a:round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="horz" wrap="square" lIns="45719" tIns="45719" rIns="45719" bIns="45719" numCol="1" spcCol="38100" rtlCol="0" anchor="ctr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endParaRPr kumimoji="0" lang="en-GB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endParaRPr>
        </a:p>
      </xdr:txBody>
    </xdr:sp>
    <xdr:clientData/>
  </xdr:oneCellAnchor>
  <xdr:oneCellAnchor>
    <xdr:from>
      <xdr:col>0</xdr:col>
      <xdr:colOff>0</xdr:colOff>
      <xdr:row>492</xdr:row>
      <xdr:rowOff>219839</xdr:rowOff>
    </xdr:from>
    <xdr:ext cx="429672" cy="429673"/>
    <xdr:pic>
      <xdr:nvPicPr>
        <xdr:cNvPr id="80" name="Picture 16576">
          <a:extLst>
            <a:ext uri="{FF2B5EF4-FFF2-40B4-BE49-F238E27FC236}">
              <a16:creationId xmlns:a16="http://schemas.microsoft.com/office/drawing/2014/main" id="{BC72B4DD-3841-414C-AF7D-95A66B5775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98341993"/>
          <a:ext cx="429672" cy="429673"/>
        </a:xfrm>
        <a:prstGeom prst="rect">
          <a:avLst/>
        </a:prstGeom>
      </xdr:spPr>
    </xdr:pic>
    <xdr:clientData/>
  </xdr:oneCellAnchor>
  <xdr:oneCellAnchor>
    <xdr:from>
      <xdr:col>10</xdr:col>
      <xdr:colOff>123375</xdr:colOff>
      <xdr:row>99</xdr:row>
      <xdr:rowOff>50468</xdr:rowOff>
    </xdr:from>
    <xdr:ext cx="144000" cy="144000"/>
    <xdr:sp macro="" textlink="">
      <xdr:nvSpPr>
        <xdr:cNvPr id="81" name="Oval 16585">
          <a:extLst>
            <a:ext uri="{FF2B5EF4-FFF2-40B4-BE49-F238E27FC236}">
              <a16:creationId xmlns:a16="http://schemas.microsoft.com/office/drawing/2014/main" id="{49221187-ABB6-4C12-9830-25DDCC3D2B13}"/>
            </a:ext>
          </a:extLst>
        </xdr:cNvPr>
        <xdr:cNvSpPr>
          <a:spLocks noChangeAspect="1"/>
        </xdr:cNvSpPr>
      </xdr:nvSpPr>
      <xdr:spPr>
        <a:xfrm>
          <a:off x="4585471" y="20390006"/>
          <a:ext cx="144000" cy="144000"/>
        </a:xfrm>
        <a:prstGeom prst="ellipse">
          <a:avLst/>
        </a:prstGeom>
        <a:solidFill>
          <a:srgbClr val="316C3B"/>
        </a:solidFill>
        <a:ln w="38100" cap="flat">
          <a:noFill/>
          <a:prstDash val="solid"/>
          <a:round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Overflow="overflow" horzOverflow="overflow" vert="horz" wrap="square" lIns="45719" tIns="45719" rIns="45719" bIns="45719" numCol="1" spcCol="38100" rtlCol="0" anchor="ctr">
          <a:noAutofit/>
        </a:bodyPr>
        <a:lstStyle/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endParaRPr kumimoji="0" lang="en-GB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endParaRPr>
        </a:p>
      </xdr:txBody>
    </xdr:sp>
    <xdr:clientData/>
  </xdr:oneCellAnchor>
  <xdr:oneCellAnchor>
    <xdr:from>
      <xdr:col>10</xdr:col>
      <xdr:colOff>111791</xdr:colOff>
      <xdr:row>113</xdr:row>
      <xdr:rowOff>48358</xdr:rowOff>
    </xdr:from>
    <xdr:ext cx="150350" cy="154946"/>
    <xdr:sp macro="" textlink="" fLocksText="0">
      <xdr:nvSpPr>
        <xdr:cNvPr id="82" name="Oval 36">
          <a:extLst>
            <a:ext uri="{FF2B5EF4-FFF2-40B4-BE49-F238E27FC236}">
              <a16:creationId xmlns:a16="http://schemas.microsoft.com/office/drawing/2014/main" id="{AED1E01F-8C78-4A39-A2B5-7BA1CD1BA62E}"/>
            </a:ext>
          </a:extLst>
        </xdr:cNvPr>
        <xdr:cNvSpPr>
          <a:spLocks noChangeAspect="1"/>
        </xdr:cNvSpPr>
      </xdr:nvSpPr>
      <xdr:spPr>
        <a:xfrm>
          <a:off x="4573887" y="23223416"/>
          <a:ext cx="150350" cy="154946"/>
        </a:xfrm>
        <a:prstGeom prst="ellipse">
          <a:avLst/>
        </a:prstGeom>
        <a:solidFill>
          <a:srgbClr val="ECA98D"/>
        </a:solidFill>
        <a:ln w="38100" cap="flat">
          <a:noFill/>
          <a:prstDash val="solid"/>
          <a:round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Overflow="overflow" horzOverflow="overflow" vert="horz" wrap="square" lIns="45719" tIns="45719" rIns="45719" bIns="45719" numCol="1" spcCol="38100" rtlCol="0" anchor="ctr">
          <a:noAutofit/>
        </a:bodyPr>
        <a:lstStyle/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endParaRPr kumimoji="0" lang="en-GB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endParaRPr>
        </a:p>
      </xdr:txBody>
    </xdr:sp>
    <xdr:clientData/>
  </xdr:oneCellAnchor>
  <xdr:oneCellAnchor>
    <xdr:from>
      <xdr:col>11</xdr:col>
      <xdr:colOff>103130</xdr:colOff>
      <xdr:row>113</xdr:row>
      <xdr:rowOff>48358</xdr:rowOff>
    </xdr:from>
    <xdr:ext cx="157144" cy="155696"/>
    <xdr:sp macro="" textlink="" fLocksText="0">
      <xdr:nvSpPr>
        <xdr:cNvPr id="83" name="Oval 52">
          <a:extLst>
            <a:ext uri="{FF2B5EF4-FFF2-40B4-BE49-F238E27FC236}">
              <a16:creationId xmlns:a16="http://schemas.microsoft.com/office/drawing/2014/main" id="{8DE7AFF3-1579-4112-BB45-FAF31DA6C50E}"/>
            </a:ext>
          </a:extLst>
        </xdr:cNvPr>
        <xdr:cNvSpPr>
          <a:spLocks noChangeAspect="1"/>
        </xdr:cNvSpPr>
      </xdr:nvSpPr>
      <xdr:spPr>
        <a:xfrm>
          <a:off x="4938899" y="23223416"/>
          <a:ext cx="157144" cy="155696"/>
        </a:xfrm>
        <a:prstGeom prst="ellipse">
          <a:avLst/>
        </a:prstGeom>
        <a:solidFill>
          <a:srgbClr val="9F9395"/>
        </a:solidFill>
        <a:ln w="38100" cap="flat">
          <a:noFill/>
          <a:prstDash val="solid"/>
          <a:round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Overflow="overflow" horzOverflow="overflow" vert="horz" wrap="square" lIns="45719" tIns="45719" rIns="45719" bIns="45719" numCol="1" spcCol="38100" rtlCol="0" anchor="ctr">
          <a:noAutofit/>
        </a:bodyPr>
        <a:lstStyle/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endParaRPr kumimoji="0" lang="en-GB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endParaRPr>
        </a:p>
      </xdr:txBody>
    </xdr:sp>
    <xdr:clientData/>
  </xdr:oneCellAnchor>
  <xdr:twoCellAnchor editAs="oneCell">
    <xdr:from>
      <xdr:col>10</xdr:col>
      <xdr:colOff>124355</xdr:colOff>
      <xdr:row>592</xdr:row>
      <xdr:rowOff>21980</xdr:rowOff>
    </xdr:from>
    <xdr:to>
      <xdr:col>10</xdr:col>
      <xdr:colOff>278730</xdr:colOff>
      <xdr:row>592</xdr:row>
      <xdr:rowOff>181855</xdr:rowOff>
    </xdr:to>
    <xdr:sp macro="" textlink="" fLocksText="0">
      <xdr:nvSpPr>
        <xdr:cNvPr id="84" name="Oval 55">
          <a:extLst>
            <a:ext uri="{FF2B5EF4-FFF2-40B4-BE49-F238E27FC236}">
              <a16:creationId xmlns:a16="http://schemas.microsoft.com/office/drawing/2014/main" id="{9AEA1A00-DBF4-4E3F-95D2-C6BABEA3CB59}"/>
            </a:ext>
          </a:extLst>
        </xdr:cNvPr>
        <xdr:cNvSpPr>
          <a:spLocks noChangeAspect="1"/>
        </xdr:cNvSpPr>
      </xdr:nvSpPr>
      <xdr:spPr>
        <a:xfrm>
          <a:off x="4725663" y="118483672"/>
          <a:ext cx="154375" cy="153525"/>
        </a:xfrm>
        <a:prstGeom prst="ellipse">
          <a:avLst/>
        </a:prstGeom>
        <a:solidFill>
          <a:srgbClr val="ECA98D"/>
        </a:solidFill>
        <a:ln w="38100" cap="flat">
          <a:noFill/>
          <a:prstDash val="solid"/>
          <a:round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Overflow="overflow" horzOverflow="overflow" vert="horz" wrap="square" lIns="45719" tIns="45719" rIns="45719" bIns="45719" numCol="1" spcCol="38100" rtlCol="0" anchor="ctr">
          <a:noAutofit/>
        </a:bodyPr>
        <a:lstStyle/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endParaRPr kumimoji="0" lang="en-GB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endParaRPr>
        </a:p>
      </xdr:txBody>
    </xdr:sp>
    <xdr:clientData/>
  </xdr:twoCellAnchor>
  <xdr:twoCellAnchor editAs="oneCell">
    <xdr:from>
      <xdr:col>10</xdr:col>
      <xdr:colOff>122457</xdr:colOff>
      <xdr:row>426</xdr:row>
      <xdr:rowOff>175744</xdr:rowOff>
    </xdr:from>
    <xdr:to>
      <xdr:col>10</xdr:col>
      <xdr:colOff>277682</xdr:colOff>
      <xdr:row>428</xdr:row>
      <xdr:rowOff>11398</xdr:rowOff>
    </xdr:to>
    <xdr:sp macro="" textlink="" fLocksText="0">
      <xdr:nvSpPr>
        <xdr:cNvPr id="85" name="Oval 16595">
          <a:extLst>
            <a:ext uri="{FF2B5EF4-FFF2-40B4-BE49-F238E27FC236}">
              <a16:creationId xmlns:a16="http://schemas.microsoft.com/office/drawing/2014/main" id="{3BA31F0B-3C57-46FF-88E7-632D63E244CC}"/>
            </a:ext>
          </a:extLst>
        </xdr:cNvPr>
        <xdr:cNvSpPr>
          <a:spLocks noChangeAspect="1"/>
        </xdr:cNvSpPr>
      </xdr:nvSpPr>
      <xdr:spPr>
        <a:xfrm>
          <a:off x="4723765" y="83834552"/>
          <a:ext cx="152050" cy="154375"/>
        </a:xfrm>
        <a:prstGeom prst="ellipse">
          <a:avLst/>
        </a:prstGeom>
        <a:solidFill>
          <a:srgbClr val="ECA98D"/>
        </a:solidFill>
        <a:ln w="38100" cap="flat">
          <a:noFill/>
          <a:prstDash val="solid"/>
          <a:round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Overflow="overflow" horzOverflow="overflow" vert="horz" wrap="square" lIns="45719" tIns="45719" rIns="45719" bIns="45719" numCol="1" spcCol="38100" rtlCol="0" anchor="ctr">
          <a:noAutofit/>
        </a:bodyPr>
        <a:lstStyle/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endParaRPr kumimoji="0" lang="en-GB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endParaRPr>
        </a:p>
      </xdr:txBody>
    </xdr:sp>
    <xdr:clientData/>
  </xdr:twoCellAnchor>
  <xdr:twoCellAnchor editAs="oneCell">
    <xdr:from>
      <xdr:col>11</xdr:col>
      <xdr:colOff>111210</xdr:colOff>
      <xdr:row>426</xdr:row>
      <xdr:rowOff>172569</xdr:rowOff>
    </xdr:from>
    <xdr:to>
      <xdr:col>11</xdr:col>
      <xdr:colOff>256060</xdr:colOff>
      <xdr:row>428</xdr:row>
      <xdr:rowOff>26848</xdr:rowOff>
    </xdr:to>
    <xdr:sp macro="" textlink="" fLocksText="0">
      <xdr:nvSpPr>
        <xdr:cNvPr id="86" name="Oval 16596">
          <a:extLst>
            <a:ext uri="{FF2B5EF4-FFF2-40B4-BE49-F238E27FC236}">
              <a16:creationId xmlns:a16="http://schemas.microsoft.com/office/drawing/2014/main" id="{D03F51F7-36D7-47F7-BCE4-5F642FFF1BCF}"/>
            </a:ext>
          </a:extLst>
        </xdr:cNvPr>
        <xdr:cNvSpPr>
          <a:spLocks noChangeAspect="1"/>
        </xdr:cNvSpPr>
      </xdr:nvSpPr>
      <xdr:spPr>
        <a:xfrm>
          <a:off x="5086191" y="83831377"/>
          <a:ext cx="148025" cy="157125"/>
        </a:xfrm>
        <a:prstGeom prst="ellipse">
          <a:avLst/>
        </a:prstGeom>
        <a:solidFill>
          <a:srgbClr val="9F9395"/>
        </a:solidFill>
        <a:ln w="38100" cap="flat">
          <a:noFill/>
          <a:prstDash val="solid"/>
          <a:round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Overflow="overflow" horzOverflow="overflow" vert="horz" wrap="square" lIns="45719" tIns="45719" rIns="45719" bIns="45719" numCol="1" spcCol="38100" rtlCol="0" anchor="ctr">
          <a:noAutofit/>
        </a:bodyPr>
        <a:lstStyle/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endParaRPr kumimoji="0" lang="en-GB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endParaRPr>
        </a:p>
      </xdr:txBody>
    </xdr:sp>
    <xdr:clientData/>
  </xdr:twoCellAnchor>
  <xdr:twoCellAnchor editAs="oneCell">
    <xdr:from>
      <xdr:col>10</xdr:col>
      <xdr:colOff>121645</xdr:colOff>
      <xdr:row>80</xdr:row>
      <xdr:rowOff>55258</xdr:rowOff>
    </xdr:from>
    <xdr:to>
      <xdr:col>10</xdr:col>
      <xdr:colOff>268820</xdr:colOff>
      <xdr:row>81</xdr:row>
      <xdr:rowOff>29873</xdr:rowOff>
    </xdr:to>
    <xdr:sp macro="" textlink="" fLocksText="0">
      <xdr:nvSpPr>
        <xdr:cNvPr id="87" name="Oval 16597">
          <a:extLst>
            <a:ext uri="{FF2B5EF4-FFF2-40B4-BE49-F238E27FC236}">
              <a16:creationId xmlns:a16="http://schemas.microsoft.com/office/drawing/2014/main" id="{571DBD9A-A746-488E-A619-A6A2289DEEB6}"/>
            </a:ext>
          </a:extLst>
        </xdr:cNvPr>
        <xdr:cNvSpPr>
          <a:spLocks/>
        </xdr:cNvSpPr>
      </xdr:nvSpPr>
      <xdr:spPr>
        <a:xfrm>
          <a:off x="4583741" y="17002431"/>
          <a:ext cx="147175" cy="138982"/>
        </a:xfrm>
        <a:prstGeom prst="ellipse">
          <a:avLst/>
        </a:prstGeom>
        <a:solidFill>
          <a:srgbClr val="ECA98D"/>
        </a:solidFill>
        <a:ln w="38100" cap="flat">
          <a:noFill/>
          <a:prstDash val="solid"/>
          <a:round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Overflow="overflow" horzOverflow="overflow" vert="horz" wrap="square" lIns="45719" tIns="45719" rIns="45719" bIns="45719" numCol="1" spcCol="38100" rtlCol="0" anchor="ctr">
          <a:noAutofit/>
        </a:bodyPr>
        <a:lstStyle/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endParaRPr kumimoji="0" lang="en-GB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endParaRPr>
        </a:p>
      </xdr:txBody>
    </xdr:sp>
    <xdr:clientData/>
  </xdr:twoCellAnchor>
  <xdr:twoCellAnchor editAs="oneCell">
    <xdr:from>
      <xdr:col>11</xdr:col>
      <xdr:colOff>120664</xdr:colOff>
      <xdr:row>80</xdr:row>
      <xdr:rowOff>58433</xdr:rowOff>
    </xdr:from>
    <xdr:to>
      <xdr:col>11</xdr:col>
      <xdr:colOff>264664</xdr:colOff>
      <xdr:row>81</xdr:row>
      <xdr:rowOff>36223</xdr:rowOff>
    </xdr:to>
    <xdr:sp macro="" textlink="" fLocksText="0">
      <xdr:nvSpPr>
        <xdr:cNvPr id="88" name="Oval 16598">
          <a:extLst>
            <a:ext uri="{FF2B5EF4-FFF2-40B4-BE49-F238E27FC236}">
              <a16:creationId xmlns:a16="http://schemas.microsoft.com/office/drawing/2014/main" id="{4043A846-DE8D-4CE3-AF86-5A655FC0EE1A}"/>
            </a:ext>
          </a:extLst>
        </xdr:cNvPr>
        <xdr:cNvSpPr>
          <a:spLocks/>
        </xdr:cNvSpPr>
      </xdr:nvSpPr>
      <xdr:spPr>
        <a:xfrm>
          <a:off x="4956433" y="17005606"/>
          <a:ext cx="144000" cy="138982"/>
        </a:xfrm>
        <a:prstGeom prst="ellipse">
          <a:avLst/>
        </a:prstGeom>
        <a:solidFill>
          <a:srgbClr val="9F9395"/>
        </a:solidFill>
        <a:ln w="38100" cap="flat">
          <a:noFill/>
          <a:prstDash val="solid"/>
          <a:round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Overflow="overflow" horzOverflow="overflow" vert="horz" wrap="square" lIns="45719" tIns="45719" rIns="45719" bIns="45719" numCol="1" spcCol="38100" rtlCol="0" anchor="ctr">
          <a:noAutofit/>
        </a:bodyPr>
        <a:lstStyle/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endParaRPr kumimoji="0" lang="en-GB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endParaRPr>
        </a:p>
      </xdr:txBody>
    </xdr:sp>
    <xdr:clientData/>
  </xdr:twoCellAnchor>
  <xdr:oneCellAnchor>
    <xdr:from>
      <xdr:col>0</xdr:col>
      <xdr:colOff>7216</xdr:colOff>
      <xdr:row>387</xdr:row>
      <xdr:rowOff>340275</xdr:rowOff>
    </xdr:from>
    <xdr:ext cx="346616" cy="346616"/>
    <xdr:pic>
      <xdr:nvPicPr>
        <xdr:cNvPr id="89" name="Picture 16599">
          <a:extLst>
            <a:ext uri="{FF2B5EF4-FFF2-40B4-BE49-F238E27FC236}">
              <a16:creationId xmlns:a16="http://schemas.microsoft.com/office/drawing/2014/main" id="{10940D60-6F1C-46CE-A51B-E3E0EB39C3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391" y="101324325"/>
          <a:ext cx="346616" cy="346616"/>
        </a:xfrm>
        <a:prstGeom prst="rect">
          <a:avLst/>
        </a:prstGeom>
      </xdr:spPr>
    </xdr:pic>
    <xdr:clientData/>
  </xdr:oneCellAnchor>
  <xdr:oneCellAnchor>
    <xdr:from>
      <xdr:col>10</xdr:col>
      <xdr:colOff>103679</xdr:colOff>
      <xdr:row>386</xdr:row>
      <xdr:rowOff>15569</xdr:rowOff>
    </xdr:from>
    <xdr:ext cx="153950" cy="152465"/>
    <xdr:sp macro="" textlink="" fLocksText="0">
      <xdr:nvSpPr>
        <xdr:cNvPr id="90" name="Oval 16600">
          <a:extLst>
            <a:ext uri="{FF2B5EF4-FFF2-40B4-BE49-F238E27FC236}">
              <a16:creationId xmlns:a16="http://schemas.microsoft.com/office/drawing/2014/main" id="{CA3B4358-942D-4E05-97CD-8FC054FF5326}"/>
            </a:ext>
          </a:extLst>
        </xdr:cNvPr>
        <xdr:cNvSpPr>
          <a:spLocks noChangeAspect="1"/>
        </xdr:cNvSpPr>
      </xdr:nvSpPr>
      <xdr:spPr>
        <a:xfrm>
          <a:off x="4704987" y="74830781"/>
          <a:ext cx="153950" cy="152465"/>
        </a:xfrm>
        <a:prstGeom prst="ellipse">
          <a:avLst/>
        </a:prstGeom>
        <a:solidFill>
          <a:srgbClr val="ECA98D"/>
        </a:solidFill>
        <a:ln w="38100" cap="flat">
          <a:noFill/>
          <a:prstDash val="solid"/>
          <a:round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Overflow="overflow" horzOverflow="overflow" vert="horz" wrap="square" lIns="45719" tIns="45719" rIns="45719" bIns="45719" numCol="1" spcCol="38100" rtlCol="0" anchor="ctr">
          <a:noAutofit/>
        </a:bodyPr>
        <a:lstStyle/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endParaRPr kumimoji="0" lang="en-GB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endParaRPr>
        </a:p>
      </xdr:txBody>
    </xdr:sp>
    <xdr:clientData/>
  </xdr:oneCellAnchor>
  <xdr:oneCellAnchor>
    <xdr:from>
      <xdr:col>11</xdr:col>
      <xdr:colOff>105588</xdr:colOff>
      <xdr:row>386</xdr:row>
      <xdr:rowOff>15569</xdr:rowOff>
    </xdr:from>
    <xdr:ext cx="147600" cy="152465"/>
    <xdr:sp macro="" textlink="" fLocksText="0">
      <xdr:nvSpPr>
        <xdr:cNvPr id="91" name="Oval 16601">
          <a:extLst>
            <a:ext uri="{FF2B5EF4-FFF2-40B4-BE49-F238E27FC236}">
              <a16:creationId xmlns:a16="http://schemas.microsoft.com/office/drawing/2014/main" id="{E819AF4B-0127-421E-B8DD-2AA763200529}"/>
            </a:ext>
          </a:extLst>
        </xdr:cNvPr>
        <xdr:cNvSpPr>
          <a:spLocks noChangeAspect="1"/>
        </xdr:cNvSpPr>
      </xdr:nvSpPr>
      <xdr:spPr>
        <a:xfrm>
          <a:off x="5080569" y="74830781"/>
          <a:ext cx="147600" cy="152465"/>
        </a:xfrm>
        <a:prstGeom prst="ellipse">
          <a:avLst/>
        </a:prstGeom>
        <a:solidFill>
          <a:srgbClr val="9F9395"/>
        </a:solidFill>
        <a:ln w="38100" cap="flat">
          <a:noFill/>
          <a:prstDash val="solid"/>
          <a:round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Overflow="overflow" horzOverflow="overflow" vert="horz" wrap="square" lIns="45719" tIns="45719" rIns="45719" bIns="45719" numCol="1" spcCol="38100" rtlCol="0" anchor="ctr">
          <a:noAutofit/>
        </a:bodyPr>
        <a:lstStyle/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endParaRPr kumimoji="0" lang="en-GB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endParaRPr>
        </a:p>
      </xdr:txBody>
    </xdr:sp>
    <xdr:clientData/>
  </xdr:oneCellAnchor>
  <xdr:oneCellAnchor>
    <xdr:from>
      <xdr:col>0</xdr:col>
      <xdr:colOff>21185</xdr:colOff>
      <xdr:row>446</xdr:row>
      <xdr:rowOff>140566</xdr:rowOff>
    </xdr:from>
    <xdr:ext cx="382907" cy="382907"/>
    <xdr:pic>
      <xdr:nvPicPr>
        <xdr:cNvPr id="92" name="Picture 16603">
          <a:extLst>
            <a:ext uri="{FF2B5EF4-FFF2-40B4-BE49-F238E27FC236}">
              <a16:creationId xmlns:a16="http://schemas.microsoft.com/office/drawing/2014/main" id="{24F3977D-3ED2-4E8A-B568-04E72FBF10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1185" y="116472566"/>
          <a:ext cx="382907" cy="38290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401</xdr:row>
      <xdr:rowOff>304196</xdr:rowOff>
    </xdr:from>
    <xdr:ext cx="440170" cy="440170"/>
    <xdr:pic>
      <xdr:nvPicPr>
        <xdr:cNvPr id="93" name="Picture 16625">
          <a:extLst>
            <a:ext uri="{FF2B5EF4-FFF2-40B4-BE49-F238E27FC236}">
              <a16:creationId xmlns:a16="http://schemas.microsoft.com/office/drawing/2014/main" id="{3EF68B48-D50F-4A42-B827-F4CD577A8C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104850596"/>
          <a:ext cx="440170" cy="440170"/>
        </a:xfrm>
        <a:prstGeom prst="rect">
          <a:avLst/>
        </a:prstGeom>
      </xdr:spPr>
    </xdr:pic>
    <xdr:clientData/>
  </xdr:oneCellAnchor>
  <xdr:oneCellAnchor>
    <xdr:from>
      <xdr:col>10</xdr:col>
      <xdr:colOff>103679</xdr:colOff>
      <xdr:row>399</xdr:row>
      <xdr:rowOff>213741</xdr:rowOff>
    </xdr:from>
    <xdr:ext cx="153950" cy="152465"/>
    <xdr:sp macro="" textlink="" fLocksText="0">
      <xdr:nvSpPr>
        <xdr:cNvPr id="94" name="Oval 16626">
          <a:extLst>
            <a:ext uri="{FF2B5EF4-FFF2-40B4-BE49-F238E27FC236}">
              <a16:creationId xmlns:a16="http://schemas.microsoft.com/office/drawing/2014/main" id="{C26FCA92-B562-40C5-B56D-F8671CE862D1}"/>
            </a:ext>
          </a:extLst>
        </xdr:cNvPr>
        <xdr:cNvSpPr>
          <a:spLocks noChangeAspect="1"/>
        </xdr:cNvSpPr>
      </xdr:nvSpPr>
      <xdr:spPr>
        <a:xfrm>
          <a:off x="4704987" y="77542087"/>
          <a:ext cx="153950" cy="152465"/>
        </a:xfrm>
        <a:prstGeom prst="ellipse">
          <a:avLst/>
        </a:prstGeom>
        <a:solidFill>
          <a:srgbClr val="ECA98D"/>
        </a:solidFill>
        <a:ln w="38100" cap="flat">
          <a:noFill/>
          <a:prstDash val="solid"/>
          <a:round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Overflow="overflow" horzOverflow="overflow" vert="horz" wrap="square" lIns="45719" tIns="45719" rIns="45719" bIns="45719" numCol="1" spcCol="38100" rtlCol="0" anchor="ctr">
          <a:noAutofit/>
        </a:bodyPr>
        <a:lstStyle/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endParaRPr kumimoji="0" lang="en-GB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endParaRPr>
        </a:p>
      </xdr:txBody>
    </xdr:sp>
    <xdr:clientData/>
  </xdr:oneCellAnchor>
  <xdr:oneCellAnchor>
    <xdr:from>
      <xdr:col>11</xdr:col>
      <xdr:colOff>105588</xdr:colOff>
      <xdr:row>399</xdr:row>
      <xdr:rowOff>213741</xdr:rowOff>
    </xdr:from>
    <xdr:ext cx="147600" cy="152465"/>
    <xdr:sp macro="" textlink="" fLocksText="0">
      <xdr:nvSpPr>
        <xdr:cNvPr id="95" name="Oval 16627">
          <a:extLst>
            <a:ext uri="{FF2B5EF4-FFF2-40B4-BE49-F238E27FC236}">
              <a16:creationId xmlns:a16="http://schemas.microsoft.com/office/drawing/2014/main" id="{3512DC60-4701-43C1-ACEA-13E4A4EB3149}"/>
            </a:ext>
          </a:extLst>
        </xdr:cNvPr>
        <xdr:cNvSpPr>
          <a:spLocks noChangeAspect="1"/>
        </xdr:cNvSpPr>
      </xdr:nvSpPr>
      <xdr:spPr>
        <a:xfrm>
          <a:off x="5080569" y="77542087"/>
          <a:ext cx="147600" cy="152465"/>
        </a:xfrm>
        <a:prstGeom prst="ellipse">
          <a:avLst/>
        </a:prstGeom>
        <a:solidFill>
          <a:srgbClr val="9F9395"/>
        </a:solidFill>
        <a:ln w="38100" cap="flat">
          <a:noFill/>
          <a:prstDash val="solid"/>
          <a:round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Overflow="overflow" horzOverflow="overflow" vert="horz" wrap="square" lIns="45719" tIns="45719" rIns="45719" bIns="45719" numCol="1" spcCol="38100" rtlCol="0" anchor="ctr">
          <a:noAutofit/>
        </a:bodyPr>
        <a:lstStyle/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endParaRPr kumimoji="0" lang="en-GB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endParaRPr>
        </a:p>
      </xdr:txBody>
    </xdr:sp>
    <xdr:clientData/>
  </xdr:oneCellAnchor>
  <xdr:oneCellAnchor>
    <xdr:from>
      <xdr:col>0</xdr:col>
      <xdr:colOff>0</xdr:colOff>
      <xdr:row>608</xdr:row>
      <xdr:rowOff>288636</xdr:rowOff>
    </xdr:from>
    <xdr:ext cx="425739" cy="484271"/>
    <xdr:pic>
      <xdr:nvPicPr>
        <xdr:cNvPr id="96" name="Picture 16628">
          <a:extLst>
            <a:ext uri="{FF2B5EF4-FFF2-40B4-BE49-F238E27FC236}">
              <a16:creationId xmlns:a16="http://schemas.microsoft.com/office/drawing/2014/main" id="{49FF7B15-5D10-4317-961F-FE365F9A92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160213386"/>
          <a:ext cx="425739" cy="48427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613</xdr:row>
      <xdr:rowOff>247</xdr:rowOff>
    </xdr:from>
    <xdr:ext cx="425739" cy="425739"/>
    <xdr:pic>
      <xdr:nvPicPr>
        <xdr:cNvPr id="97" name="Picture 64">
          <a:extLst>
            <a:ext uri="{FF2B5EF4-FFF2-40B4-BE49-F238E27FC236}">
              <a16:creationId xmlns:a16="http://schemas.microsoft.com/office/drawing/2014/main" id="{E7D882DC-93C2-427F-8E2D-B6651E97CA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123378305"/>
          <a:ext cx="425739" cy="42573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616</xdr:row>
      <xdr:rowOff>245896</xdr:rowOff>
    </xdr:from>
    <xdr:ext cx="425739" cy="425739"/>
    <xdr:pic>
      <xdr:nvPicPr>
        <xdr:cNvPr id="98" name="Picture 65">
          <a:extLst>
            <a:ext uri="{FF2B5EF4-FFF2-40B4-BE49-F238E27FC236}">
              <a16:creationId xmlns:a16="http://schemas.microsoft.com/office/drawing/2014/main" id="{FF6633A8-8707-4706-BE09-643E182A3D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124415261"/>
          <a:ext cx="425739" cy="425739"/>
        </a:xfrm>
        <a:prstGeom prst="rect">
          <a:avLst/>
        </a:prstGeom>
      </xdr:spPr>
    </xdr:pic>
    <xdr:clientData/>
  </xdr:oneCellAnchor>
  <xdr:oneCellAnchor>
    <xdr:from>
      <xdr:col>11</xdr:col>
      <xdr:colOff>106119</xdr:colOff>
      <xdr:row>586</xdr:row>
      <xdr:rowOff>171712</xdr:rowOff>
    </xdr:from>
    <xdr:ext cx="150350" cy="153525"/>
    <xdr:sp macro="" textlink="">
      <xdr:nvSpPr>
        <xdr:cNvPr id="99" name="Oval 66">
          <a:extLst>
            <a:ext uri="{FF2B5EF4-FFF2-40B4-BE49-F238E27FC236}">
              <a16:creationId xmlns:a16="http://schemas.microsoft.com/office/drawing/2014/main" id="{A4819515-49DC-4B3F-82DE-C2E857A8C9EA}"/>
            </a:ext>
          </a:extLst>
        </xdr:cNvPr>
        <xdr:cNvSpPr>
          <a:spLocks noChangeAspect="1"/>
        </xdr:cNvSpPr>
      </xdr:nvSpPr>
      <xdr:spPr>
        <a:xfrm>
          <a:off x="5081100" y="117285250"/>
          <a:ext cx="150350" cy="153525"/>
        </a:xfrm>
        <a:prstGeom prst="ellipse">
          <a:avLst/>
        </a:prstGeom>
        <a:solidFill>
          <a:srgbClr val="9F9395"/>
        </a:solidFill>
        <a:ln w="38100" cap="flat">
          <a:noFill/>
          <a:prstDash val="solid"/>
          <a:round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="horz" wrap="square" lIns="45719" tIns="45719" rIns="45719" bIns="45719" numCol="1" spcCol="38100" rtlCol="0" anchor="ctr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endParaRPr kumimoji="0" lang="en-GB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endParaRPr>
        </a:p>
      </xdr:txBody>
    </xdr:sp>
    <xdr:clientData/>
  </xdr:oneCellAnchor>
  <xdr:oneCellAnchor>
    <xdr:from>
      <xdr:col>10</xdr:col>
      <xdr:colOff>124355</xdr:colOff>
      <xdr:row>586</xdr:row>
      <xdr:rowOff>171696</xdr:rowOff>
    </xdr:from>
    <xdr:ext cx="147600" cy="144000"/>
    <xdr:sp macro="" textlink="" fLocksText="0">
      <xdr:nvSpPr>
        <xdr:cNvPr id="100" name="Oval 70">
          <a:extLst>
            <a:ext uri="{FF2B5EF4-FFF2-40B4-BE49-F238E27FC236}">
              <a16:creationId xmlns:a16="http://schemas.microsoft.com/office/drawing/2014/main" id="{4A7DB6A3-E075-401F-9999-10B18D8C3557}"/>
            </a:ext>
          </a:extLst>
        </xdr:cNvPr>
        <xdr:cNvSpPr>
          <a:spLocks noChangeAspect="1"/>
        </xdr:cNvSpPr>
      </xdr:nvSpPr>
      <xdr:spPr>
        <a:xfrm>
          <a:off x="4725663" y="117285234"/>
          <a:ext cx="147600" cy="144000"/>
        </a:xfrm>
        <a:prstGeom prst="ellipse">
          <a:avLst/>
        </a:prstGeom>
        <a:solidFill>
          <a:srgbClr val="ECA98D"/>
        </a:solidFill>
        <a:ln w="38100" cap="flat">
          <a:noFill/>
          <a:prstDash val="solid"/>
          <a:round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Overflow="overflow" horzOverflow="overflow" vert="horz" wrap="square" lIns="45719" tIns="45719" rIns="45719" bIns="45719" numCol="1" spcCol="38100" rtlCol="0" anchor="ctr">
          <a:noAutofit/>
        </a:bodyPr>
        <a:lstStyle/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endParaRPr kumimoji="0" lang="en-GB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endParaRPr>
        </a:p>
      </xdr:txBody>
    </xdr:sp>
    <xdr:clientData/>
  </xdr:oneCellAnchor>
  <xdr:oneCellAnchor>
    <xdr:from>
      <xdr:col>0</xdr:col>
      <xdr:colOff>2226</xdr:colOff>
      <xdr:row>588</xdr:row>
      <xdr:rowOff>79217</xdr:rowOff>
    </xdr:from>
    <xdr:ext cx="559661" cy="559661"/>
    <xdr:pic>
      <xdr:nvPicPr>
        <xdr:cNvPr id="101" name="Picture 71">
          <a:extLst>
            <a:ext uri="{FF2B5EF4-FFF2-40B4-BE49-F238E27FC236}">
              <a16:creationId xmlns:a16="http://schemas.microsoft.com/office/drawing/2014/main" id="{7B1B8290-C13B-4553-9400-3379DA1136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226" y="117588409"/>
          <a:ext cx="559661" cy="559661"/>
        </a:xfrm>
        <a:prstGeom prst="rect">
          <a:avLst/>
        </a:prstGeom>
      </xdr:spPr>
    </xdr:pic>
    <xdr:clientData/>
  </xdr:oneCellAnchor>
  <xdr:twoCellAnchor editAs="oneCell">
    <xdr:from>
      <xdr:col>10</xdr:col>
      <xdr:colOff>125843</xdr:colOff>
      <xdr:row>606</xdr:row>
      <xdr:rowOff>243410</xdr:rowOff>
    </xdr:from>
    <xdr:to>
      <xdr:col>10</xdr:col>
      <xdr:colOff>276618</xdr:colOff>
      <xdr:row>608</xdr:row>
      <xdr:rowOff>11416</xdr:rowOff>
    </xdr:to>
    <xdr:sp macro="" textlink="">
      <xdr:nvSpPr>
        <xdr:cNvPr id="102" name="Oval 72">
          <a:extLst>
            <a:ext uri="{FF2B5EF4-FFF2-40B4-BE49-F238E27FC236}">
              <a16:creationId xmlns:a16="http://schemas.microsoft.com/office/drawing/2014/main" id="{433D8FC3-EC84-4F25-9042-F32C1CC8245B}"/>
            </a:ext>
          </a:extLst>
        </xdr:cNvPr>
        <xdr:cNvSpPr>
          <a:spLocks noChangeAspect="1"/>
        </xdr:cNvSpPr>
      </xdr:nvSpPr>
      <xdr:spPr>
        <a:xfrm>
          <a:off x="4727151" y="121789737"/>
          <a:ext cx="147600" cy="149494"/>
        </a:xfrm>
        <a:prstGeom prst="ellipse">
          <a:avLst/>
        </a:prstGeom>
        <a:solidFill>
          <a:srgbClr val="778A49"/>
        </a:solidFill>
        <a:ln w="38100" cap="flat">
          <a:noFill/>
          <a:prstDash val="solid"/>
          <a:round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="horz" wrap="square" lIns="45719" tIns="45719" rIns="45719" bIns="45719" numCol="1" spcCol="38100" rtlCol="0" anchor="ctr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endParaRPr kumimoji="0" lang="en-GB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endParaRPr>
        </a:p>
      </xdr:txBody>
    </xdr:sp>
    <xdr:clientData/>
  </xdr:twoCellAnchor>
  <xdr:oneCellAnchor>
    <xdr:from>
      <xdr:col>11</xdr:col>
      <xdr:colOff>124178</xdr:colOff>
      <xdr:row>606</xdr:row>
      <xdr:rowOff>241101</xdr:rowOff>
    </xdr:from>
    <xdr:ext cx="147600" cy="144000"/>
    <xdr:sp macro="" textlink="">
      <xdr:nvSpPr>
        <xdr:cNvPr id="103" name="Oval 74">
          <a:extLst>
            <a:ext uri="{FF2B5EF4-FFF2-40B4-BE49-F238E27FC236}">
              <a16:creationId xmlns:a16="http://schemas.microsoft.com/office/drawing/2014/main" id="{7FA96123-67E2-4BD2-B368-70A6744889E5}"/>
            </a:ext>
          </a:extLst>
        </xdr:cNvPr>
        <xdr:cNvSpPr>
          <a:spLocks noChangeAspect="1"/>
        </xdr:cNvSpPr>
      </xdr:nvSpPr>
      <xdr:spPr>
        <a:xfrm>
          <a:off x="5099159" y="121787428"/>
          <a:ext cx="147600" cy="144000"/>
        </a:xfrm>
        <a:prstGeom prst="ellipse">
          <a:avLst/>
        </a:prstGeom>
        <a:solidFill>
          <a:srgbClr val="FFFFFF"/>
        </a:solidFill>
        <a:ln w="6350" cap="flat">
          <a:solidFill>
            <a:schemeClr val="tx1">
              <a:lumMod val="50000"/>
              <a:lumOff val="50000"/>
            </a:schemeClr>
          </a:solidFill>
          <a:prstDash val="solid"/>
          <a:round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Overflow="overflow" horzOverflow="overflow" vert="horz" wrap="square" lIns="45719" tIns="45719" rIns="45719" bIns="45719" numCol="1" spcCol="38100" rtlCol="0" anchor="ctr">
          <a:noAutofit/>
        </a:bodyPr>
        <a:lstStyle/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endParaRPr kumimoji="0" lang="en-GB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endParaRPr>
        </a:p>
      </xdr:txBody>
    </xdr:sp>
    <xdr:clientData/>
  </xdr:oneCellAnchor>
  <xdr:oneCellAnchor>
    <xdr:from>
      <xdr:col>0</xdr:col>
      <xdr:colOff>18635</xdr:colOff>
      <xdr:row>451</xdr:row>
      <xdr:rowOff>361287</xdr:rowOff>
    </xdr:from>
    <xdr:ext cx="354330" cy="431839"/>
    <xdr:pic>
      <xdr:nvPicPr>
        <xdr:cNvPr id="104" name="Picture 16594">
          <a:extLst>
            <a:ext uri="{FF2B5EF4-FFF2-40B4-BE49-F238E27FC236}">
              <a16:creationId xmlns:a16="http://schemas.microsoft.com/office/drawing/2014/main" id="{DC09BB47-0566-4D2C-8E16-FD133F1B72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8635" y="118242687"/>
          <a:ext cx="354330" cy="431839"/>
        </a:xfrm>
        <a:prstGeom prst="rect">
          <a:avLst/>
        </a:prstGeom>
      </xdr:spPr>
    </xdr:pic>
    <xdr:clientData/>
  </xdr:oneCellAnchor>
  <xdr:oneCellAnchor>
    <xdr:from>
      <xdr:col>10</xdr:col>
      <xdr:colOff>117455</xdr:colOff>
      <xdr:row>449</xdr:row>
      <xdr:rowOff>458300</xdr:rowOff>
    </xdr:from>
    <xdr:ext cx="154800" cy="155641"/>
    <xdr:sp macro="" textlink="" fLocksText="0">
      <xdr:nvSpPr>
        <xdr:cNvPr id="105" name="Oval 16610">
          <a:extLst>
            <a:ext uri="{FF2B5EF4-FFF2-40B4-BE49-F238E27FC236}">
              <a16:creationId xmlns:a16="http://schemas.microsoft.com/office/drawing/2014/main" id="{1598A209-4400-4FE3-ADED-420A7B2B03FC}"/>
            </a:ext>
          </a:extLst>
        </xdr:cNvPr>
        <xdr:cNvSpPr>
          <a:spLocks noChangeAspect="1"/>
        </xdr:cNvSpPr>
      </xdr:nvSpPr>
      <xdr:spPr>
        <a:xfrm>
          <a:off x="4718763" y="88586531"/>
          <a:ext cx="154800" cy="155641"/>
        </a:xfrm>
        <a:prstGeom prst="ellipse">
          <a:avLst/>
        </a:prstGeom>
        <a:solidFill>
          <a:srgbClr val="ECA98D"/>
        </a:solidFill>
        <a:ln w="38100" cap="flat">
          <a:noFill/>
          <a:prstDash val="solid"/>
          <a:round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Overflow="overflow" horzOverflow="overflow" vert="horz" wrap="square" lIns="45719" tIns="45719" rIns="45719" bIns="45719" numCol="1" spcCol="38100" rtlCol="0" anchor="ctr">
          <a:noAutofit/>
        </a:bodyPr>
        <a:lstStyle/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endParaRPr kumimoji="0" lang="en-GB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endParaRPr>
        </a:p>
      </xdr:txBody>
    </xdr:sp>
    <xdr:clientData/>
  </xdr:oneCellAnchor>
  <xdr:oneCellAnchor>
    <xdr:from>
      <xdr:col>11</xdr:col>
      <xdr:colOff>106211</xdr:colOff>
      <xdr:row>449</xdr:row>
      <xdr:rowOff>458300</xdr:rowOff>
    </xdr:from>
    <xdr:ext cx="148890" cy="155641"/>
    <xdr:sp macro="" textlink="" fLocksText="0">
      <xdr:nvSpPr>
        <xdr:cNvPr id="106" name="Oval 16611">
          <a:extLst>
            <a:ext uri="{FF2B5EF4-FFF2-40B4-BE49-F238E27FC236}">
              <a16:creationId xmlns:a16="http://schemas.microsoft.com/office/drawing/2014/main" id="{56C85226-ACCD-40B6-B4E4-BB23F54D4652}"/>
            </a:ext>
          </a:extLst>
        </xdr:cNvPr>
        <xdr:cNvSpPr>
          <a:spLocks noChangeAspect="1"/>
        </xdr:cNvSpPr>
      </xdr:nvSpPr>
      <xdr:spPr>
        <a:xfrm>
          <a:off x="5081192" y="88586531"/>
          <a:ext cx="148890" cy="155641"/>
        </a:xfrm>
        <a:prstGeom prst="ellipse">
          <a:avLst/>
        </a:prstGeom>
        <a:solidFill>
          <a:srgbClr val="9F9395"/>
        </a:solidFill>
        <a:ln w="38100" cap="flat">
          <a:noFill/>
          <a:prstDash val="solid"/>
          <a:round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Overflow="overflow" horzOverflow="overflow" vert="horz" wrap="square" lIns="45719" tIns="45719" rIns="45719" bIns="45719" numCol="1" spcCol="38100" rtlCol="0" anchor="ctr">
          <a:noAutofit/>
        </a:bodyPr>
        <a:lstStyle/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endParaRPr kumimoji="0" lang="en-GB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endParaRPr>
        </a:p>
      </xdr:txBody>
    </xdr:sp>
    <xdr:clientData/>
  </xdr:oneCellAnchor>
  <xdr:twoCellAnchor editAs="oneCell">
    <xdr:from>
      <xdr:col>10</xdr:col>
      <xdr:colOff>117457</xdr:colOff>
      <xdr:row>441</xdr:row>
      <xdr:rowOff>219099</xdr:rowOff>
    </xdr:from>
    <xdr:to>
      <xdr:col>10</xdr:col>
      <xdr:colOff>268657</xdr:colOff>
      <xdr:row>442</xdr:row>
      <xdr:rowOff>142233</xdr:rowOff>
    </xdr:to>
    <xdr:sp macro="" textlink="" fLocksText="0">
      <xdr:nvSpPr>
        <xdr:cNvPr id="107" name="Oval 16612">
          <a:extLst>
            <a:ext uri="{FF2B5EF4-FFF2-40B4-BE49-F238E27FC236}">
              <a16:creationId xmlns:a16="http://schemas.microsoft.com/office/drawing/2014/main" id="{D80D3225-663E-4931-98FD-2014EFF6A1D2}"/>
            </a:ext>
          </a:extLst>
        </xdr:cNvPr>
        <xdr:cNvSpPr>
          <a:spLocks noChangeAspect="1"/>
        </xdr:cNvSpPr>
      </xdr:nvSpPr>
      <xdr:spPr>
        <a:xfrm>
          <a:off x="4718765" y="86456984"/>
          <a:ext cx="151200" cy="146116"/>
        </a:xfrm>
        <a:prstGeom prst="ellipse">
          <a:avLst/>
        </a:prstGeom>
        <a:solidFill>
          <a:srgbClr val="ECA98D"/>
        </a:solidFill>
        <a:ln w="38100" cap="flat">
          <a:noFill/>
          <a:prstDash val="solid"/>
          <a:round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Overflow="overflow" horzOverflow="overflow" vert="horz" wrap="square" lIns="45719" tIns="45719" rIns="45719" bIns="45719" numCol="1" spcCol="38100" rtlCol="0" anchor="ctr">
          <a:noAutofit/>
        </a:bodyPr>
        <a:lstStyle/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endParaRPr kumimoji="0" lang="en-GB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endParaRPr>
        </a:p>
      </xdr:txBody>
    </xdr:sp>
    <xdr:clientData/>
  </xdr:twoCellAnchor>
  <xdr:oneCellAnchor>
    <xdr:from>
      <xdr:col>0</xdr:col>
      <xdr:colOff>25715</xdr:colOff>
      <xdr:row>460</xdr:row>
      <xdr:rowOff>357177</xdr:rowOff>
    </xdr:from>
    <xdr:ext cx="378042" cy="460739"/>
    <xdr:pic>
      <xdr:nvPicPr>
        <xdr:cNvPr id="108" name="Picture 16614">
          <a:extLst>
            <a:ext uri="{FF2B5EF4-FFF2-40B4-BE49-F238E27FC236}">
              <a16:creationId xmlns:a16="http://schemas.microsoft.com/office/drawing/2014/main" id="{E6B64E96-4848-4C74-A9FE-EA8A3524AD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8890" y="121007177"/>
          <a:ext cx="378042" cy="460739"/>
        </a:xfrm>
        <a:prstGeom prst="rect">
          <a:avLst/>
        </a:prstGeom>
      </xdr:spPr>
    </xdr:pic>
    <xdr:clientData/>
  </xdr:oneCellAnchor>
  <xdr:oneCellAnchor>
    <xdr:from>
      <xdr:col>10</xdr:col>
      <xdr:colOff>117455</xdr:colOff>
      <xdr:row>458</xdr:row>
      <xdr:rowOff>420199</xdr:rowOff>
    </xdr:from>
    <xdr:ext cx="154800" cy="155641"/>
    <xdr:sp macro="" textlink="" fLocksText="0">
      <xdr:nvSpPr>
        <xdr:cNvPr id="109" name="Oval 16618">
          <a:extLst>
            <a:ext uri="{FF2B5EF4-FFF2-40B4-BE49-F238E27FC236}">
              <a16:creationId xmlns:a16="http://schemas.microsoft.com/office/drawing/2014/main" id="{E8918DEB-B903-4138-B577-2F1D9C3D5E74}"/>
            </a:ext>
          </a:extLst>
        </xdr:cNvPr>
        <xdr:cNvSpPr>
          <a:spLocks noChangeAspect="1"/>
        </xdr:cNvSpPr>
      </xdr:nvSpPr>
      <xdr:spPr>
        <a:xfrm>
          <a:off x="4718763" y="90739180"/>
          <a:ext cx="154800" cy="155641"/>
        </a:xfrm>
        <a:prstGeom prst="ellipse">
          <a:avLst/>
        </a:prstGeom>
        <a:solidFill>
          <a:srgbClr val="ECA98D"/>
        </a:solidFill>
        <a:ln w="38100" cap="flat">
          <a:noFill/>
          <a:prstDash val="solid"/>
          <a:round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Overflow="overflow" horzOverflow="overflow" vert="horz" wrap="square" lIns="45719" tIns="45719" rIns="45719" bIns="45719" numCol="1" spcCol="38100" rtlCol="0" anchor="ctr">
          <a:noAutofit/>
        </a:bodyPr>
        <a:lstStyle/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endParaRPr kumimoji="0" lang="en-GB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endParaRPr>
        </a:p>
      </xdr:txBody>
    </xdr:sp>
    <xdr:clientData/>
  </xdr:oneCellAnchor>
  <xdr:oneCellAnchor>
    <xdr:from>
      <xdr:col>11</xdr:col>
      <xdr:colOff>106211</xdr:colOff>
      <xdr:row>458</xdr:row>
      <xdr:rowOff>420199</xdr:rowOff>
    </xdr:from>
    <xdr:ext cx="148890" cy="155641"/>
    <xdr:sp macro="" textlink="" fLocksText="0">
      <xdr:nvSpPr>
        <xdr:cNvPr id="110" name="Oval 16619">
          <a:extLst>
            <a:ext uri="{FF2B5EF4-FFF2-40B4-BE49-F238E27FC236}">
              <a16:creationId xmlns:a16="http://schemas.microsoft.com/office/drawing/2014/main" id="{0647135A-BB28-4921-B000-22C33EFAF3C6}"/>
            </a:ext>
          </a:extLst>
        </xdr:cNvPr>
        <xdr:cNvSpPr>
          <a:spLocks noChangeAspect="1"/>
        </xdr:cNvSpPr>
      </xdr:nvSpPr>
      <xdr:spPr>
        <a:xfrm>
          <a:off x="5081192" y="90739180"/>
          <a:ext cx="148890" cy="155641"/>
        </a:xfrm>
        <a:prstGeom prst="ellipse">
          <a:avLst/>
        </a:prstGeom>
        <a:solidFill>
          <a:srgbClr val="9F9395"/>
        </a:solidFill>
        <a:ln w="38100" cap="flat">
          <a:noFill/>
          <a:prstDash val="solid"/>
          <a:round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Overflow="overflow" horzOverflow="overflow" vert="horz" wrap="square" lIns="45719" tIns="45719" rIns="45719" bIns="45719" numCol="1" spcCol="38100" rtlCol="0" anchor="ctr">
          <a:noAutofit/>
        </a:bodyPr>
        <a:lstStyle/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endParaRPr kumimoji="0" lang="en-GB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endParaRPr>
        </a:p>
      </xdr:txBody>
    </xdr:sp>
    <xdr:clientData/>
  </xdr:oneCellAnchor>
  <xdr:oneCellAnchor>
    <xdr:from>
      <xdr:col>0</xdr:col>
      <xdr:colOff>27069</xdr:colOff>
      <xdr:row>204</xdr:row>
      <xdr:rowOff>352876</xdr:rowOff>
    </xdr:from>
    <xdr:ext cx="346616" cy="422438"/>
    <xdr:pic>
      <xdr:nvPicPr>
        <xdr:cNvPr id="111" name="Picture 16606">
          <a:extLst>
            <a:ext uri="{FF2B5EF4-FFF2-40B4-BE49-F238E27FC236}">
              <a16:creationId xmlns:a16="http://schemas.microsoft.com/office/drawing/2014/main" id="{CDBAFA6C-25B0-4847-922D-A8C9A40A61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0244" y="52946751"/>
          <a:ext cx="346616" cy="422438"/>
        </a:xfrm>
        <a:prstGeom prst="rect">
          <a:avLst/>
        </a:prstGeom>
      </xdr:spPr>
    </xdr:pic>
    <xdr:clientData/>
  </xdr:oneCellAnchor>
  <xdr:oneCellAnchor>
    <xdr:from>
      <xdr:col>10</xdr:col>
      <xdr:colOff>103679</xdr:colOff>
      <xdr:row>202</xdr:row>
      <xdr:rowOff>311185</xdr:rowOff>
    </xdr:from>
    <xdr:ext cx="153950" cy="152465"/>
    <xdr:sp macro="" textlink="" fLocksText="0">
      <xdr:nvSpPr>
        <xdr:cNvPr id="112" name="Oval 16613">
          <a:extLst>
            <a:ext uri="{FF2B5EF4-FFF2-40B4-BE49-F238E27FC236}">
              <a16:creationId xmlns:a16="http://schemas.microsoft.com/office/drawing/2014/main" id="{578F9249-686E-4CA6-8A13-5BD2CF624313}"/>
            </a:ext>
          </a:extLst>
        </xdr:cNvPr>
        <xdr:cNvSpPr>
          <a:spLocks noChangeAspect="1"/>
        </xdr:cNvSpPr>
      </xdr:nvSpPr>
      <xdr:spPr>
        <a:xfrm>
          <a:off x="4565775" y="40689858"/>
          <a:ext cx="153950" cy="152465"/>
        </a:xfrm>
        <a:prstGeom prst="ellipse">
          <a:avLst/>
        </a:prstGeom>
        <a:solidFill>
          <a:srgbClr val="ECA98D"/>
        </a:solidFill>
        <a:ln w="38100" cap="flat">
          <a:noFill/>
          <a:prstDash val="solid"/>
          <a:round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Overflow="overflow" horzOverflow="overflow" vert="horz" wrap="square" lIns="45719" tIns="45719" rIns="45719" bIns="45719" numCol="1" spcCol="38100" rtlCol="0" anchor="ctr">
          <a:noAutofit/>
        </a:bodyPr>
        <a:lstStyle/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endParaRPr kumimoji="0" lang="en-GB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endParaRPr>
        </a:p>
      </xdr:txBody>
    </xdr:sp>
    <xdr:clientData/>
  </xdr:oneCellAnchor>
  <xdr:oneCellAnchor>
    <xdr:from>
      <xdr:col>11</xdr:col>
      <xdr:colOff>105588</xdr:colOff>
      <xdr:row>202</xdr:row>
      <xdr:rowOff>311185</xdr:rowOff>
    </xdr:from>
    <xdr:ext cx="147600" cy="152465"/>
    <xdr:sp macro="" textlink="" fLocksText="0">
      <xdr:nvSpPr>
        <xdr:cNvPr id="113" name="Oval 16620">
          <a:extLst>
            <a:ext uri="{FF2B5EF4-FFF2-40B4-BE49-F238E27FC236}">
              <a16:creationId xmlns:a16="http://schemas.microsoft.com/office/drawing/2014/main" id="{82B89400-9111-4441-993B-5F4A9CD5F5AE}"/>
            </a:ext>
          </a:extLst>
        </xdr:cNvPr>
        <xdr:cNvSpPr>
          <a:spLocks noChangeAspect="1"/>
        </xdr:cNvSpPr>
      </xdr:nvSpPr>
      <xdr:spPr>
        <a:xfrm>
          <a:off x="4941357" y="40689858"/>
          <a:ext cx="147600" cy="152465"/>
        </a:xfrm>
        <a:prstGeom prst="ellipse">
          <a:avLst/>
        </a:prstGeom>
        <a:solidFill>
          <a:srgbClr val="9F9395"/>
        </a:solidFill>
        <a:ln w="38100" cap="flat">
          <a:noFill/>
          <a:prstDash val="solid"/>
          <a:round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Overflow="overflow" horzOverflow="overflow" vert="horz" wrap="square" lIns="45719" tIns="45719" rIns="45719" bIns="45719" numCol="1" spcCol="38100" rtlCol="0" anchor="ctr">
          <a:noAutofit/>
        </a:bodyPr>
        <a:lstStyle/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endParaRPr kumimoji="0" lang="en-GB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endParaRPr>
        </a:p>
      </xdr:txBody>
    </xdr:sp>
    <xdr:clientData/>
  </xdr:oneCellAnchor>
  <xdr:oneCellAnchor>
    <xdr:from>
      <xdr:col>0</xdr:col>
      <xdr:colOff>1</xdr:colOff>
      <xdr:row>421</xdr:row>
      <xdr:rowOff>292613</xdr:rowOff>
    </xdr:from>
    <xdr:ext cx="351582" cy="432887"/>
    <xdr:pic>
      <xdr:nvPicPr>
        <xdr:cNvPr id="114" name="Picture 16624">
          <a:extLst>
            <a:ext uri="{FF2B5EF4-FFF2-40B4-BE49-F238E27FC236}">
              <a16:creationId xmlns:a16="http://schemas.microsoft.com/office/drawing/2014/main" id="{177437FE-4D0A-4070-9BFE-34A9BF0CA2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109928538"/>
          <a:ext cx="351582" cy="432887"/>
        </a:xfrm>
        <a:prstGeom prst="rect">
          <a:avLst/>
        </a:prstGeom>
      </xdr:spPr>
    </xdr:pic>
    <xdr:clientData/>
  </xdr:oneCellAnchor>
  <xdr:oneCellAnchor>
    <xdr:from>
      <xdr:col>10</xdr:col>
      <xdr:colOff>120952</xdr:colOff>
      <xdr:row>419</xdr:row>
      <xdr:rowOff>180118</xdr:rowOff>
    </xdr:from>
    <xdr:ext cx="136800" cy="136799"/>
    <xdr:sp macro="" textlink="">
      <xdr:nvSpPr>
        <xdr:cNvPr id="115" name="Oval 16632">
          <a:extLst>
            <a:ext uri="{FF2B5EF4-FFF2-40B4-BE49-F238E27FC236}">
              <a16:creationId xmlns:a16="http://schemas.microsoft.com/office/drawing/2014/main" id="{89A0E753-2592-4455-921C-AA7D2A702E8C}"/>
            </a:ext>
          </a:extLst>
        </xdr:cNvPr>
        <xdr:cNvSpPr>
          <a:spLocks noChangeAspect="1"/>
        </xdr:cNvSpPr>
      </xdr:nvSpPr>
      <xdr:spPr>
        <a:xfrm>
          <a:off x="4722260" y="81640849"/>
          <a:ext cx="136800" cy="136799"/>
        </a:xfrm>
        <a:prstGeom prst="ellipse">
          <a:avLst/>
        </a:prstGeom>
        <a:solidFill>
          <a:srgbClr val="FFFFFF"/>
        </a:solidFill>
        <a:ln w="6350" cap="flat">
          <a:solidFill>
            <a:schemeClr val="tx1">
              <a:lumMod val="50000"/>
              <a:lumOff val="50000"/>
            </a:schemeClr>
          </a:solidFill>
          <a:prstDash val="solid"/>
          <a:round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Overflow="overflow" horzOverflow="overflow" vert="horz" wrap="square" lIns="45719" tIns="45719" rIns="45719" bIns="45719" numCol="1" spcCol="38100" rtlCol="0" anchor="ctr">
          <a:noAutofit/>
        </a:bodyPr>
        <a:lstStyle/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endParaRPr kumimoji="0" lang="en-GB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endParaRPr>
        </a:p>
      </xdr:txBody>
    </xdr:sp>
    <xdr:clientData/>
  </xdr:oneCellAnchor>
  <xdr:oneCellAnchor>
    <xdr:from>
      <xdr:col>10</xdr:col>
      <xdr:colOff>104775</xdr:colOff>
      <xdr:row>547</xdr:row>
      <xdr:rowOff>9525</xdr:rowOff>
    </xdr:from>
    <xdr:ext cx="145715" cy="146115"/>
    <xdr:sp macro="" textlink="" fLocksText="0">
      <xdr:nvSpPr>
        <xdr:cNvPr id="116" name="Oval 37">
          <a:extLst>
            <a:ext uri="{FF2B5EF4-FFF2-40B4-BE49-F238E27FC236}">
              <a16:creationId xmlns:a16="http://schemas.microsoft.com/office/drawing/2014/main" id="{8A6B030A-4F70-46EF-9D51-6590FE3F3DF8}"/>
            </a:ext>
          </a:extLst>
        </xdr:cNvPr>
        <xdr:cNvSpPr>
          <a:spLocks noChangeAspect="1"/>
        </xdr:cNvSpPr>
      </xdr:nvSpPr>
      <xdr:spPr>
        <a:xfrm>
          <a:off x="4568825" y="143710025"/>
          <a:ext cx="145715" cy="146115"/>
        </a:xfrm>
        <a:prstGeom prst="ellipse">
          <a:avLst/>
        </a:prstGeom>
        <a:solidFill>
          <a:srgbClr val="9F9395"/>
        </a:solidFill>
        <a:ln w="38100" cap="flat">
          <a:noFill/>
          <a:prstDash val="solid"/>
          <a:round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Overflow="overflow" horzOverflow="overflow" vert="horz" wrap="square" lIns="45719" tIns="45719" rIns="45719" bIns="45719" numCol="1" spcCol="38100" rtlCol="0" anchor="ctr">
          <a:noAutofit/>
        </a:bodyPr>
        <a:lstStyle/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endParaRPr kumimoji="0" lang="en-GB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endParaRPr>
        </a:p>
      </xdr:txBody>
    </xdr:sp>
    <xdr:clientData/>
  </xdr:oneCellAnchor>
  <xdr:oneCellAnchor>
    <xdr:from>
      <xdr:col>10</xdr:col>
      <xdr:colOff>105990</xdr:colOff>
      <xdr:row>359</xdr:row>
      <xdr:rowOff>31180</xdr:rowOff>
    </xdr:from>
    <xdr:ext cx="153950" cy="152465"/>
    <xdr:sp macro="" textlink="" fLocksText="0">
      <xdr:nvSpPr>
        <xdr:cNvPr id="117" name="Oval 16604">
          <a:extLst>
            <a:ext uri="{FF2B5EF4-FFF2-40B4-BE49-F238E27FC236}">
              <a16:creationId xmlns:a16="http://schemas.microsoft.com/office/drawing/2014/main" id="{9087B4DE-BC99-4F1C-A31E-5596252B3BAA}"/>
            </a:ext>
          </a:extLst>
        </xdr:cNvPr>
        <xdr:cNvSpPr>
          <a:spLocks noChangeAspect="1"/>
        </xdr:cNvSpPr>
      </xdr:nvSpPr>
      <xdr:spPr>
        <a:xfrm>
          <a:off x="4570040" y="93868305"/>
          <a:ext cx="153950" cy="152465"/>
        </a:xfrm>
        <a:prstGeom prst="ellipse">
          <a:avLst/>
        </a:prstGeom>
        <a:solidFill>
          <a:srgbClr val="ECA98D"/>
        </a:solidFill>
        <a:ln w="38100" cap="flat">
          <a:noFill/>
          <a:prstDash val="solid"/>
          <a:round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Overflow="overflow" horzOverflow="overflow" vert="horz" wrap="square" lIns="45719" tIns="45719" rIns="45719" bIns="45719" numCol="1" spcCol="38100" rtlCol="0" anchor="ctr">
          <a:noAutofit/>
        </a:bodyPr>
        <a:lstStyle/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endParaRPr kumimoji="0" lang="en-GB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endParaRPr>
        </a:p>
      </xdr:txBody>
    </xdr:sp>
    <xdr:clientData/>
  </xdr:oneCellAnchor>
  <xdr:oneCellAnchor>
    <xdr:from>
      <xdr:col>11</xdr:col>
      <xdr:colOff>104724</xdr:colOff>
      <xdr:row>359</xdr:row>
      <xdr:rowOff>28005</xdr:rowOff>
    </xdr:from>
    <xdr:ext cx="151200" cy="152465"/>
    <xdr:sp macro="" textlink="" fLocksText="0">
      <xdr:nvSpPr>
        <xdr:cNvPr id="118" name="Oval 16629">
          <a:extLst>
            <a:ext uri="{FF2B5EF4-FFF2-40B4-BE49-F238E27FC236}">
              <a16:creationId xmlns:a16="http://schemas.microsoft.com/office/drawing/2014/main" id="{BFC61259-C774-4D38-A18A-D55DB4A74D93}"/>
            </a:ext>
          </a:extLst>
        </xdr:cNvPr>
        <xdr:cNvSpPr>
          <a:spLocks noChangeAspect="1"/>
        </xdr:cNvSpPr>
      </xdr:nvSpPr>
      <xdr:spPr>
        <a:xfrm>
          <a:off x="4940493" y="93732024"/>
          <a:ext cx="151200" cy="152465"/>
        </a:xfrm>
        <a:prstGeom prst="ellipse">
          <a:avLst/>
        </a:prstGeom>
        <a:solidFill>
          <a:srgbClr val="9F9395"/>
        </a:solidFill>
        <a:ln w="38100" cap="flat">
          <a:noFill/>
          <a:prstDash val="solid"/>
          <a:round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Overflow="overflow" horzOverflow="overflow" vert="horz" wrap="square" lIns="45719" tIns="45719" rIns="45719" bIns="45719" numCol="1" spcCol="38100" rtlCol="0" anchor="ctr">
          <a:noAutofit/>
        </a:bodyPr>
        <a:lstStyle/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endParaRPr kumimoji="0" lang="en-GB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endParaRPr>
        </a:p>
      </xdr:txBody>
    </xdr:sp>
    <xdr:clientData/>
  </xdr:oneCellAnchor>
  <xdr:oneCellAnchor>
    <xdr:from>
      <xdr:col>0</xdr:col>
      <xdr:colOff>52279</xdr:colOff>
      <xdr:row>576</xdr:row>
      <xdr:rowOff>0</xdr:rowOff>
    </xdr:from>
    <xdr:ext cx="354328" cy="239256"/>
    <xdr:pic>
      <xdr:nvPicPr>
        <xdr:cNvPr id="119" name="Picture 16607">
          <a:extLst>
            <a:ext uri="{FF2B5EF4-FFF2-40B4-BE49-F238E27FC236}">
              <a16:creationId xmlns:a16="http://schemas.microsoft.com/office/drawing/2014/main" id="{8FD56955-D193-44BB-A6D0-A0E900D148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9104" y="151228425"/>
          <a:ext cx="354328" cy="239256"/>
        </a:xfrm>
        <a:prstGeom prst="rect">
          <a:avLst/>
        </a:prstGeom>
      </xdr:spPr>
    </xdr:pic>
    <xdr:clientData/>
  </xdr:oneCellAnchor>
  <xdr:oneCellAnchor>
    <xdr:from>
      <xdr:col>10</xdr:col>
      <xdr:colOff>113977</xdr:colOff>
      <xdr:row>567</xdr:row>
      <xdr:rowOff>129732</xdr:rowOff>
    </xdr:from>
    <xdr:ext cx="151200" cy="146115"/>
    <xdr:sp macro="" textlink="" fLocksText="0">
      <xdr:nvSpPr>
        <xdr:cNvPr id="120" name="Oval 16608">
          <a:extLst>
            <a:ext uri="{FF2B5EF4-FFF2-40B4-BE49-F238E27FC236}">
              <a16:creationId xmlns:a16="http://schemas.microsoft.com/office/drawing/2014/main" id="{3324BD09-A3F0-4061-8C9D-388595CC86AA}"/>
            </a:ext>
          </a:extLst>
        </xdr:cNvPr>
        <xdr:cNvSpPr>
          <a:spLocks noChangeAspect="1"/>
        </xdr:cNvSpPr>
      </xdr:nvSpPr>
      <xdr:spPr>
        <a:xfrm>
          <a:off x="4715285" y="112979001"/>
          <a:ext cx="151200" cy="146115"/>
        </a:xfrm>
        <a:prstGeom prst="ellipse">
          <a:avLst/>
        </a:prstGeom>
        <a:gradFill>
          <a:gsLst>
            <a:gs pos="46000">
              <a:srgbClr val="E9E0CB"/>
            </a:gs>
            <a:gs pos="58000">
              <a:schemeClr val="bg1"/>
            </a:gs>
          </a:gsLst>
          <a:lin ang="5400000" scaled="1"/>
        </a:gradFill>
        <a:ln w="6350" cap="flat">
          <a:solidFill>
            <a:schemeClr val="accent2"/>
          </a:solidFill>
          <a:prstDash val="solid"/>
          <a:round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Overflow="overflow" horzOverflow="overflow" vert="horz" wrap="square" lIns="45719" tIns="45719" rIns="45719" bIns="45719" numCol="1" spcCol="38100" rtlCol="0" anchor="ctr">
          <a:noAutofit/>
        </a:bodyPr>
        <a:lstStyle/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endParaRPr kumimoji="0" lang="en-GB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endParaRPr>
        </a:p>
      </xdr:txBody>
    </xdr:sp>
    <xdr:clientData/>
  </xdr:oneCellAnchor>
  <xdr:oneCellAnchor>
    <xdr:from>
      <xdr:col>11</xdr:col>
      <xdr:colOff>96660</xdr:colOff>
      <xdr:row>567</xdr:row>
      <xdr:rowOff>141565</xdr:rowOff>
    </xdr:from>
    <xdr:ext cx="145715" cy="146115"/>
    <xdr:sp macro="" textlink="" fLocksText="0">
      <xdr:nvSpPr>
        <xdr:cNvPr id="121" name="Oval 16631">
          <a:extLst>
            <a:ext uri="{FF2B5EF4-FFF2-40B4-BE49-F238E27FC236}">
              <a16:creationId xmlns:a16="http://schemas.microsoft.com/office/drawing/2014/main" id="{75969E03-6504-41A4-8003-9FB9710BCEFC}"/>
            </a:ext>
          </a:extLst>
        </xdr:cNvPr>
        <xdr:cNvSpPr>
          <a:spLocks noChangeAspect="1"/>
        </xdr:cNvSpPr>
      </xdr:nvSpPr>
      <xdr:spPr>
        <a:xfrm>
          <a:off x="5071641" y="112990834"/>
          <a:ext cx="145715" cy="146115"/>
        </a:xfrm>
        <a:prstGeom prst="ellipse">
          <a:avLst/>
        </a:prstGeom>
        <a:gradFill>
          <a:gsLst>
            <a:gs pos="46000">
              <a:srgbClr val="E9E0CB"/>
            </a:gs>
            <a:gs pos="58000">
              <a:srgbClr val="93405D"/>
            </a:gs>
          </a:gsLst>
          <a:lin ang="5400000" scaled="1"/>
        </a:gradFill>
        <a:ln w="6350" cap="flat">
          <a:noFill/>
          <a:prstDash val="solid"/>
          <a:round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Overflow="overflow" horzOverflow="overflow" vert="horz" wrap="square" lIns="45719" tIns="45719" rIns="45719" bIns="45719" numCol="1" spcCol="38100" rtlCol="0" anchor="ctr">
          <a:noAutofit/>
        </a:bodyPr>
        <a:lstStyle/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endParaRPr kumimoji="0" lang="en-GB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endParaRPr>
        </a:p>
      </xdr:txBody>
    </xdr:sp>
    <xdr:clientData/>
  </xdr:oneCellAnchor>
  <xdr:oneCellAnchor>
    <xdr:from>
      <xdr:col>12</xdr:col>
      <xdr:colOff>79342</xdr:colOff>
      <xdr:row>567</xdr:row>
      <xdr:rowOff>141566</xdr:rowOff>
    </xdr:from>
    <xdr:ext cx="145715" cy="146115"/>
    <xdr:sp macro="" textlink="" fLocksText="0">
      <xdr:nvSpPr>
        <xdr:cNvPr id="122" name="Oval 16633">
          <a:extLst>
            <a:ext uri="{FF2B5EF4-FFF2-40B4-BE49-F238E27FC236}">
              <a16:creationId xmlns:a16="http://schemas.microsoft.com/office/drawing/2014/main" id="{B016A079-01A3-4422-AA70-8FB1F01B5F0B}"/>
            </a:ext>
          </a:extLst>
        </xdr:cNvPr>
        <xdr:cNvSpPr>
          <a:spLocks noChangeAspect="1"/>
        </xdr:cNvSpPr>
      </xdr:nvSpPr>
      <xdr:spPr>
        <a:xfrm>
          <a:off x="5427996" y="112990835"/>
          <a:ext cx="145715" cy="146115"/>
        </a:xfrm>
        <a:prstGeom prst="ellipse">
          <a:avLst/>
        </a:prstGeom>
        <a:gradFill>
          <a:gsLst>
            <a:gs pos="46000">
              <a:srgbClr val="E9E0CB"/>
            </a:gs>
            <a:gs pos="58000">
              <a:srgbClr val="B0CED1"/>
            </a:gs>
          </a:gsLst>
          <a:lin ang="5400000" scaled="1"/>
        </a:gradFill>
        <a:ln w="6350" cap="flat">
          <a:noFill/>
          <a:prstDash val="solid"/>
          <a:round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Overflow="overflow" horzOverflow="overflow" vert="horz" wrap="square" lIns="45719" tIns="45719" rIns="45719" bIns="45719" numCol="1" spcCol="38100" rtlCol="0" anchor="ctr">
          <a:noAutofit/>
        </a:bodyPr>
        <a:lstStyle/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endParaRPr kumimoji="0" lang="en-GB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endParaRPr>
        </a:p>
      </xdr:txBody>
    </xdr:sp>
    <xdr:clientData/>
  </xdr:oneCellAnchor>
  <xdr:twoCellAnchor editAs="oneCell">
    <xdr:from>
      <xdr:col>14</xdr:col>
      <xdr:colOff>84963</xdr:colOff>
      <xdr:row>43</xdr:row>
      <xdr:rowOff>133108</xdr:rowOff>
    </xdr:from>
    <xdr:to>
      <xdr:col>14</xdr:col>
      <xdr:colOff>240196</xdr:colOff>
      <xdr:row>43</xdr:row>
      <xdr:rowOff>275771</xdr:rowOff>
    </xdr:to>
    <xdr:sp macro="" textlink="">
      <xdr:nvSpPr>
        <xdr:cNvPr id="123" name="Oval 16634">
          <a:extLst>
            <a:ext uri="{FF2B5EF4-FFF2-40B4-BE49-F238E27FC236}">
              <a16:creationId xmlns:a16="http://schemas.microsoft.com/office/drawing/2014/main" id="{19295194-FB69-4585-9426-2A827D0DCC3B}"/>
            </a:ext>
          </a:extLst>
        </xdr:cNvPr>
        <xdr:cNvSpPr>
          <a:spLocks/>
        </xdr:cNvSpPr>
      </xdr:nvSpPr>
      <xdr:spPr>
        <a:xfrm>
          <a:off x="6041751" y="11233396"/>
          <a:ext cx="152058" cy="145838"/>
        </a:xfrm>
        <a:prstGeom prst="ellipse">
          <a:avLst/>
        </a:prstGeom>
        <a:solidFill>
          <a:srgbClr val="112C60"/>
        </a:solidFill>
        <a:ln w="38100" cap="flat">
          <a:noFill/>
          <a:prstDash val="solid"/>
          <a:round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Overflow="overflow" horzOverflow="overflow" vert="horz" wrap="square" lIns="45719" tIns="45719" rIns="45719" bIns="45719" numCol="1" spcCol="38100" rtlCol="0" anchor="ctr">
          <a:noAutofit/>
        </a:bodyPr>
        <a:lstStyle/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endParaRPr kumimoji="0" lang="en-GB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endParaRPr>
        </a:p>
      </xdr:txBody>
    </xdr:sp>
    <xdr:clientData/>
  </xdr:twoCellAnchor>
  <xdr:oneCellAnchor>
    <xdr:from>
      <xdr:col>0</xdr:col>
      <xdr:colOff>84</xdr:colOff>
      <xdr:row>325</xdr:row>
      <xdr:rowOff>361061</xdr:rowOff>
    </xdr:from>
    <xdr:ext cx="479320" cy="294803"/>
    <xdr:pic>
      <xdr:nvPicPr>
        <xdr:cNvPr id="124" name="Picture 16635">
          <a:extLst>
            <a:ext uri="{FF2B5EF4-FFF2-40B4-BE49-F238E27FC236}">
              <a16:creationId xmlns:a16="http://schemas.microsoft.com/office/drawing/2014/main" id="{EBCF9AE8-B5D6-4372-A7CF-DFA7A2432A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4" y="85343111"/>
          <a:ext cx="479320" cy="294803"/>
        </a:xfrm>
        <a:prstGeom prst="rect">
          <a:avLst/>
        </a:prstGeom>
      </xdr:spPr>
    </xdr:pic>
    <xdr:clientData/>
  </xdr:oneCellAnchor>
  <xdr:oneCellAnchor>
    <xdr:from>
      <xdr:col>10</xdr:col>
      <xdr:colOff>106854</xdr:colOff>
      <xdr:row>323</xdr:row>
      <xdr:rowOff>82405</xdr:rowOff>
    </xdr:from>
    <xdr:ext cx="153950" cy="152465"/>
    <xdr:sp macro="" textlink="" fLocksText="0">
      <xdr:nvSpPr>
        <xdr:cNvPr id="125" name="Oval 16636">
          <a:extLst>
            <a:ext uri="{FF2B5EF4-FFF2-40B4-BE49-F238E27FC236}">
              <a16:creationId xmlns:a16="http://schemas.microsoft.com/office/drawing/2014/main" id="{7825E100-9221-4F21-A5CC-F238B3200CA9}"/>
            </a:ext>
          </a:extLst>
        </xdr:cNvPr>
        <xdr:cNvSpPr>
          <a:spLocks noChangeAspect="1"/>
        </xdr:cNvSpPr>
      </xdr:nvSpPr>
      <xdr:spPr>
        <a:xfrm>
          <a:off x="4568950" y="63028001"/>
          <a:ext cx="153950" cy="152465"/>
        </a:xfrm>
        <a:prstGeom prst="ellipse">
          <a:avLst/>
        </a:prstGeom>
        <a:solidFill>
          <a:srgbClr val="D17754"/>
        </a:solidFill>
        <a:ln w="38100" cap="flat">
          <a:noFill/>
          <a:prstDash val="solid"/>
          <a:round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Overflow="overflow" horzOverflow="overflow" vert="horz" wrap="square" lIns="45719" tIns="45719" rIns="45719" bIns="45719" numCol="1" spcCol="38100" rtlCol="0" anchor="ctr">
          <a:noAutofit/>
        </a:bodyPr>
        <a:lstStyle/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endParaRPr kumimoji="0" lang="en-GB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endParaRPr>
        </a:p>
      </xdr:txBody>
    </xdr:sp>
    <xdr:clientData/>
  </xdr:oneCellAnchor>
  <xdr:oneCellAnchor>
    <xdr:from>
      <xdr:col>11</xdr:col>
      <xdr:colOff>102413</xdr:colOff>
      <xdr:row>323</xdr:row>
      <xdr:rowOff>82405</xdr:rowOff>
    </xdr:from>
    <xdr:ext cx="147600" cy="152465"/>
    <xdr:sp macro="" textlink="" fLocksText="0">
      <xdr:nvSpPr>
        <xdr:cNvPr id="126" name="Oval 16637">
          <a:extLst>
            <a:ext uri="{FF2B5EF4-FFF2-40B4-BE49-F238E27FC236}">
              <a16:creationId xmlns:a16="http://schemas.microsoft.com/office/drawing/2014/main" id="{264451B1-408B-4266-9F3C-C48EFA71375E}"/>
            </a:ext>
          </a:extLst>
        </xdr:cNvPr>
        <xdr:cNvSpPr>
          <a:spLocks noChangeAspect="1"/>
        </xdr:cNvSpPr>
      </xdr:nvSpPr>
      <xdr:spPr>
        <a:xfrm>
          <a:off x="4938182" y="63028001"/>
          <a:ext cx="147600" cy="152465"/>
        </a:xfrm>
        <a:prstGeom prst="ellipse">
          <a:avLst/>
        </a:prstGeom>
        <a:solidFill>
          <a:srgbClr val="4A4E44"/>
        </a:solidFill>
        <a:ln w="38100" cap="flat">
          <a:noFill/>
          <a:prstDash val="solid"/>
          <a:round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Overflow="overflow" horzOverflow="overflow" vert="horz" wrap="square" lIns="45719" tIns="45719" rIns="45719" bIns="45719" numCol="1" spcCol="38100" rtlCol="0" anchor="ctr">
          <a:noAutofit/>
        </a:bodyPr>
        <a:lstStyle/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endParaRPr kumimoji="0" lang="en-GB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endParaRPr>
        </a:p>
      </xdr:txBody>
    </xdr:sp>
    <xdr:clientData/>
  </xdr:oneCellAnchor>
  <xdr:oneCellAnchor>
    <xdr:from>
      <xdr:col>12</xdr:col>
      <xdr:colOff>102413</xdr:colOff>
      <xdr:row>323</xdr:row>
      <xdr:rowOff>82405</xdr:rowOff>
    </xdr:from>
    <xdr:ext cx="147600" cy="152465"/>
    <xdr:sp macro="" textlink="" fLocksText="0">
      <xdr:nvSpPr>
        <xdr:cNvPr id="127" name="Oval 63">
          <a:extLst>
            <a:ext uri="{FF2B5EF4-FFF2-40B4-BE49-F238E27FC236}">
              <a16:creationId xmlns:a16="http://schemas.microsoft.com/office/drawing/2014/main" id="{D906944E-0F35-448D-9486-A2A471F26F68}"/>
            </a:ext>
          </a:extLst>
        </xdr:cNvPr>
        <xdr:cNvSpPr>
          <a:spLocks noChangeAspect="1"/>
        </xdr:cNvSpPr>
      </xdr:nvSpPr>
      <xdr:spPr>
        <a:xfrm>
          <a:off x="5311855" y="63028001"/>
          <a:ext cx="147600" cy="152465"/>
        </a:xfrm>
        <a:prstGeom prst="ellipse">
          <a:avLst/>
        </a:prstGeom>
        <a:solidFill>
          <a:srgbClr val="9D9480"/>
        </a:solidFill>
        <a:ln w="38100" cap="flat">
          <a:noFill/>
          <a:prstDash val="solid"/>
          <a:round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Overflow="overflow" horzOverflow="overflow" vert="horz" wrap="square" lIns="45719" tIns="45719" rIns="45719" bIns="45719" numCol="1" spcCol="38100" rtlCol="0" anchor="ctr">
          <a:noAutofit/>
        </a:bodyPr>
        <a:lstStyle/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endParaRPr kumimoji="0" lang="en-GB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endParaRPr>
        </a:p>
      </xdr:txBody>
    </xdr:sp>
    <xdr:clientData/>
  </xdr:oneCellAnchor>
  <xdr:oneCellAnchor>
    <xdr:from>
      <xdr:col>0</xdr:col>
      <xdr:colOff>0</xdr:colOff>
      <xdr:row>342</xdr:row>
      <xdr:rowOff>126300</xdr:rowOff>
    </xdr:from>
    <xdr:ext cx="462499" cy="282411"/>
    <xdr:pic>
      <xdr:nvPicPr>
        <xdr:cNvPr id="128" name="Picture 73">
          <a:extLst>
            <a:ext uri="{FF2B5EF4-FFF2-40B4-BE49-F238E27FC236}">
              <a16:creationId xmlns:a16="http://schemas.microsoft.com/office/drawing/2014/main" id="{743F8C7E-462B-4D93-8FAE-0A4C64EB09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67189627"/>
          <a:ext cx="462499" cy="282411"/>
        </a:xfrm>
        <a:prstGeom prst="rect">
          <a:avLst/>
        </a:prstGeom>
      </xdr:spPr>
    </xdr:pic>
    <xdr:clientData/>
  </xdr:oneCellAnchor>
  <xdr:oneCellAnchor>
    <xdr:from>
      <xdr:col>10</xdr:col>
      <xdr:colOff>106854</xdr:colOff>
      <xdr:row>341</xdr:row>
      <xdr:rowOff>86230</xdr:rowOff>
    </xdr:from>
    <xdr:ext cx="153950" cy="152465"/>
    <xdr:sp macro="" textlink="" fLocksText="0">
      <xdr:nvSpPr>
        <xdr:cNvPr id="129" name="Oval 76">
          <a:extLst>
            <a:ext uri="{FF2B5EF4-FFF2-40B4-BE49-F238E27FC236}">
              <a16:creationId xmlns:a16="http://schemas.microsoft.com/office/drawing/2014/main" id="{63D53C53-F9E7-4B67-BFF8-7D8E8CD07E87}"/>
            </a:ext>
          </a:extLst>
        </xdr:cNvPr>
        <xdr:cNvSpPr>
          <a:spLocks noChangeAspect="1"/>
        </xdr:cNvSpPr>
      </xdr:nvSpPr>
      <xdr:spPr>
        <a:xfrm>
          <a:off x="4568950" y="66717268"/>
          <a:ext cx="153950" cy="152465"/>
        </a:xfrm>
        <a:prstGeom prst="ellipse">
          <a:avLst/>
        </a:prstGeom>
        <a:solidFill>
          <a:srgbClr val="93405D"/>
        </a:solidFill>
        <a:ln w="38100" cap="flat">
          <a:noFill/>
          <a:prstDash val="solid"/>
          <a:round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Overflow="overflow" horzOverflow="overflow" vert="horz" wrap="square" lIns="45719" tIns="45719" rIns="45719" bIns="45719" numCol="1" spcCol="38100" rtlCol="0" anchor="ctr">
          <a:noAutofit/>
        </a:bodyPr>
        <a:lstStyle/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endParaRPr kumimoji="0" lang="en-GB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endParaRPr>
        </a:p>
      </xdr:txBody>
    </xdr:sp>
    <xdr:clientData/>
  </xdr:oneCellAnchor>
  <xdr:oneCellAnchor>
    <xdr:from>
      <xdr:col>11</xdr:col>
      <xdr:colOff>102413</xdr:colOff>
      <xdr:row>341</xdr:row>
      <xdr:rowOff>86230</xdr:rowOff>
    </xdr:from>
    <xdr:ext cx="147600" cy="152465"/>
    <xdr:sp macro="" textlink="" fLocksText="0">
      <xdr:nvSpPr>
        <xdr:cNvPr id="130" name="Oval 77">
          <a:extLst>
            <a:ext uri="{FF2B5EF4-FFF2-40B4-BE49-F238E27FC236}">
              <a16:creationId xmlns:a16="http://schemas.microsoft.com/office/drawing/2014/main" id="{41972553-C195-421E-96E8-7842E756E35F}"/>
            </a:ext>
          </a:extLst>
        </xdr:cNvPr>
        <xdr:cNvSpPr>
          <a:spLocks noChangeAspect="1"/>
        </xdr:cNvSpPr>
      </xdr:nvSpPr>
      <xdr:spPr>
        <a:xfrm>
          <a:off x="4938182" y="66717268"/>
          <a:ext cx="147600" cy="152465"/>
        </a:xfrm>
        <a:prstGeom prst="ellipse">
          <a:avLst/>
        </a:prstGeom>
        <a:solidFill>
          <a:srgbClr val="B0CED1"/>
        </a:solidFill>
        <a:ln w="38100" cap="flat">
          <a:noFill/>
          <a:prstDash val="solid"/>
          <a:round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Overflow="overflow" horzOverflow="overflow" vert="horz" wrap="square" lIns="45719" tIns="45719" rIns="45719" bIns="45719" numCol="1" spcCol="38100" rtlCol="0" anchor="ctr">
          <a:noAutofit/>
        </a:bodyPr>
        <a:lstStyle/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endParaRPr kumimoji="0" lang="en-GB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endParaRPr>
        </a:p>
      </xdr:txBody>
    </xdr:sp>
    <xdr:clientData/>
  </xdr:oneCellAnchor>
  <xdr:oneCellAnchor>
    <xdr:from>
      <xdr:col>12</xdr:col>
      <xdr:colOff>102413</xdr:colOff>
      <xdr:row>341</xdr:row>
      <xdr:rowOff>86230</xdr:rowOff>
    </xdr:from>
    <xdr:ext cx="147600" cy="152465"/>
    <xdr:sp macro="" textlink="" fLocksText="0">
      <xdr:nvSpPr>
        <xdr:cNvPr id="131" name="Oval 78">
          <a:extLst>
            <a:ext uri="{FF2B5EF4-FFF2-40B4-BE49-F238E27FC236}">
              <a16:creationId xmlns:a16="http://schemas.microsoft.com/office/drawing/2014/main" id="{0A6677D9-9E2B-4768-A006-228496F79A5E}"/>
            </a:ext>
          </a:extLst>
        </xdr:cNvPr>
        <xdr:cNvSpPr>
          <a:spLocks noChangeAspect="1"/>
        </xdr:cNvSpPr>
      </xdr:nvSpPr>
      <xdr:spPr>
        <a:xfrm>
          <a:off x="5311855" y="66717268"/>
          <a:ext cx="147600" cy="152465"/>
        </a:xfrm>
        <a:prstGeom prst="ellipse">
          <a:avLst/>
        </a:prstGeom>
        <a:solidFill>
          <a:srgbClr val="E9E0CB"/>
        </a:solidFill>
        <a:ln w="38100" cap="flat">
          <a:noFill/>
          <a:prstDash val="solid"/>
          <a:round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Overflow="overflow" horzOverflow="overflow" vert="horz" wrap="square" lIns="45719" tIns="45719" rIns="45719" bIns="45719" numCol="1" spcCol="38100" rtlCol="0" anchor="ctr">
          <a:noAutofit/>
        </a:bodyPr>
        <a:lstStyle/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endParaRPr kumimoji="0" lang="en-GB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endParaRPr>
        </a:p>
      </xdr:txBody>
    </xdr:sp>
    <xdr:clientData/>
  </xdr:oneCellAnchor>
  <xdr:oneCellAnchor>
    <xdr:from>
      <xdr:col>0</xdr:col>
      <xdr:colOff>27290</xdr:colOff>
      <xdr:row>559</xdr:row>
      <xdr:rowOff>17442</xdr:rowOff>
    </xdr:from>
    <xdr:ext cx="344594" cy="432203"/>
    <xdr:pic>
      <xdr:nvPicPr>
        <xdr:cNvPr id="132" name="Picture 79">
          <a:extLst>
            <a:ext uri="{FF2B5EF4-FFF2-40B4-BE49-F238E27FC236}">
              <a16:creationId xmlns:a16="http://schemas.microsoft.com/office/drawing/2014/main" id="{0630F1EA-9A88-4AB6-8F5B-551356434F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7290" y="130890942"/>
          <a:ext cx="344594" cy="432203"/>
        </a:xfrm>
        <a:prstGeom prst="rect">
          <a:avLst/>
        </a:prstGeom>
      </xdr:spPr>
    </xdr:pic>
    <xdr:clientData/>
  </xdr:oneCellAnchor>
  <xdr:oneCellAnchor>
    <xdr:from>
      <xdr:col>10</xdr:col>
      <xdr:colOff>120666</xdr:colOff>
      <xdr:row>552</xdr:row>
      <xdr:rowOff>281447</xdr:rowOff>
    </xdr:from>
    <xdr:ext cx="144000" cy="144000"/>
    <xdr:sp macro="" textlink="" fLocksText="0">
      <xdr:nvSpPr>
        <xdr:cNvPr id="133" name="Oval 80">
          <a:extLst>
            <a:ext uri="{FF2B5EF4-FFF2-40B4-BE49-F238E27FC236}">
              <a16:creationId xmlns:a16="http://schemas.microsoft.com/office/drawing/2014/main" id="{E2E6E25E-7C35-4F24-985E-F51AE4E2E22A}"/>
            </a:ext>
          </a:extLst>
        </xdr:cNvPr>
        <xdr:cNvSpPr>
          <a:spLocks noChangeAspect="1"/>
        </xdr:cNvSpPr>
      </xdr:nvSpPr>
      <xdr:spPr>
        <a:xfrm>
          <a:off x="4582762" y="129374505"/>
          <a:ext cx="144000" cy="144000"/>
        </a:xfrm>
        <a:prstGeom prst="ellipse">
          <a:avLst/>
        </a:prstGeom>
        <a:solidFill>
          <a:srgbClr val="93405D"/>
        </a:solidFill>
        <a:ln w="38100" cap="flat">
          <a:noFill/>
          <a:prstDash val="solid"/>
          <a:round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Overflow="overflow" horzOverflow="overflow" vert="horz" wrap="square" lIns="45719" tIns="45719" rIns="45719" bIns="45719" numCol="1" spcCol="38100" rtlCol="0" anchor="ctr">
          <a:noAutofit/>
        </a:bodyPr>
        <a:lstStyle/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endParaRPr kumimoji="0" lang="en-GB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endParaRPr>
        </a:p>
      </xdr:txBody>
    </xdr:sp>
    <xdr:clientData/>
  </xdr:oneCellAnchor>
  <xdr:oneCellAnchor>
    <xdr:from>
      <xdr:col>11</xdr:col>
      <xdr:colOff>115180</xdr:colOff>
      <xdr:row>552</xdr:row>
      <xdr:rowOff>281447</xdr:rowOff>
    </xdr:from>
    <xdr:ext cx="147600" cy="144000"/>
    <xdr:sp macro="" textlink="" fLocksText="0">
      <xdr:nvSpPr>
        <xdr:cNvPr id="134" name="Oval 81">
          <a:extLst>
            <a:ext uri="{FF2B5EF4-FFF2-40B4-BE49-F238E27FC236}">
              <a16:creationId xmlns:a16="http://schemas.microsoft.com/office/drawing/2014/main" id="{FD35F3D6-E04C-4EAC-8E89-5F2C70AA4E11}"/>
            </a:ext>
          </a:extLst>
        </xdr:cNvPr>
        <xdr:cNvSpPr>
          <a:spLocks noChangeAspect="1"/>
        </xdr:cNvSpPr>
      </xdr:nvSpPr>
      <xdr:spPr>
        <a:xfrm>
          <a:off x="4950949" y="129374505"/>
          <a:ext cx="147600" cy="144000"/>
        </a:xfrm>
        <a:prstGeom prst="ellipse">
          <a:avLst/>
        </a:prstGeom>
        <a:solidFill>
          <a:srgbClr val="B0CED1"/>
        </a:solidFill>
        <a:ln w="38100" cap="flat">
          <a:noFill/>
          <a:prstDash val="solid"/>
          <a:round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Overflow="overflow" horzOverflow="overflow" vert="horz" wrap="square" lIns="45719" tIns="45719" rIns="45719" bIns="45719" numCol="1" spcCol="38100" rtlCol="0" anchor="ctr">
          <a:noAutofit/>
        </a:bodyPr>
        <a:lstStyle/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endParaRPr kumimoji="0" lang="en-GB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endParaRPr>
        </a:p>
      </xdr:txBody>
    </xdr:sp>
    <xdr:clientData/>
  </xdr:oneCellAnchor>
  <xdr:oneCellAnchor>
    <xdr:from>
      <xdr:col>12</xdr:col>
      <xdr:colOff>115180</xdr:colOff>
      <xdr:row>552</xdr:row>
      <xdr:rowOff>281447</xdr:rowOff>
    </xdr:from>
    <xdr:ext cx="147600" cy="144000"/>
    <xdr:sp macro="" textlink="" fLocksText="0">
      <xdr:nvSpPr>
        <xdr:cNvPr id="135" name="Oval 82">
          <a:extLst>
            <a:ext uri="{FF2B5EF4-FFF2-40B4-BE49-F238E27FC236}">
              <a16:creationId xmlns:a16="http://schemas.microsoft.com/office/drawing/2014/main" id="{40304762-E010-4620-8B4C-B90C985B8503}"/>
            </a:ext>
          </a:extLst>
        </xdr:cNvPr>
        <xdr:cNvSpPr>
          <a:spLocks noChangeAspect="1"/>
        </xdr:cNvSpPr>
      </xdr:nvSpPr>
      <xdr:spPr>
        <a:xfrm>
          <a:off x="5324622" y="129374505"/>
          <a:ext cx="147600" cy="144000"/>
        </a:xfrm>
        <a:prstGeom prst="ellipse">
          <a:avLst/>
        </a:prstGeom>
        <a:solidFill>
          <a:srgbClr val="E9E0CB"/>
        </a:solidFill>
        <a:ln w="38100" cap="flat">
          <a:noFill/>
          <a:prstDash val="solid"/>
          <a:round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Overflow="overflow" horzOverflow="overflow" vert="horz" wrap="square" lIns="45719" tIns="45719" rIns="45719" bIns="45719" numCol="1" spcCol="38100" rtlCol="0" anchor="ctr">
          <a:noAutofit/>
        </a:bodyPr>
        <a:lstStyle/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endParaRPr kumimoji="0" lang="en-GB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endParaRPr>
        </a:p>
      </xdr:txBody>
    </xdr:sp>
    <xdr:clientData/>
  </xdr:oneCellAnchor>
  <xdr:oneCellAnchor>
    <xdr:from>
      <xdr:col>11</xdr:col>
      <xdr:colOff>140673</xdr:colOff>
      <xdr:row>99</xdr:row>
      <xdr:rowOff>49981</xdr:rowOff>
    </xdr:from>
    <xdr:ext cx="144000" cy="144000"/>
    <xdr:sp macro="" textlink="">
      <xdr:nvSpPr>
        <xdr:cNvPr id="136" name="Oval 16592">
          <a:extLst>
            <a:ext uri="{FF2B5EF4-FFF2-40B4-BE49-F238E27FC236}">
              <a16:creationId xmlns:a16="http://schemas.microsoft.com/office/drawing/2014/main" id="{B7B5C0C0-F2C9-4A73-AC94-400C9D4EF903}"/>
            </a:ext>
          </a:extLst>
        </xdr:cNvPr>
        <xdr:cNvSpPr>
          <a:spLocks noChangeAspect="1"/>
        </xdr:cNvSpPr>
      </xdr:nvSpPr>
      <xdr:spPr>
        <a:xfrm>
          <a:off x="4976442" y="20389519"/>
          <a:ext cx="144000" cy="144000"/>
        </a:xfrm>
        <a:prstGeom prst="ellipse">
          <a:avLst/>
        </a:prstGeom>
        <a:solidFill>
          <a:srgbClr val="93405D"/>
        </a:solidFill>
        <a:ln w="38100" cap="flat">
          <a:noFill/>
          <a:prstDash val="solid"/>
          <a:round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Overflow="overflow" horzOverflow="overflow" vert="horz" wrap="square" lIns="45719" tIns="45719" rIns="45719" bIns="45719" numCol="1" spcCol="38100" rtlCol="0" anchor="ctr">
          <a:noAutofit/>
        </a:bodyPr>
        <a:lstStyle/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endParaRPr kumimoji="0" lang="en-GB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endParaRPr>
        </a:p>
      </xdr:txBody>
    </xdr:sp>
    <xdr:clientData/>
  </xdr:oneCellAnchor>
  <xdr:oneCellAnchor>
    <xdr:from>
      <xdr:col>12</xdr:col>
      <xdr:colOff>104676</xdr:colOff>
      <xdr:row>99</xdr:row>
      <xdr:rowOff>49981</xdr:rowOff>
    </xdr:from>
    <xdr:ext cx="144000" cy="144000"/>
    <xdr:sp macro="" textlink="">
      <xdr:nvSpPr>
        <xdr:cNvPr id="137" name="Oval 16602">
          <a:extLst>
            <a:ext uri="{FF2B5EF4-FFF2-40B4-BE49-F238E27FC236}">
              <a16:creationId xmlns:a16="http://schemas.microsoft.com/office/drawing/2014/main" id="{959E632E-5CAA-4E4F-8B2A-48384C010C4E}"/>
            </a:ext>
          </a:extLst>
        </xdr:cNvPr>
        <xdr:cNvSpPr>
          <a:spLocks noChangeAspect="1"/>
        </xdr:cNvSpPr>
      </xdr:nvSpPr>
      <xdr:spPr>
        <a:xfrm>
          <a:off x="5314118" y="20389519"/>
          <a:ext cx="144000" cy="144000"/>
        </a:xfrm>
        <a:prstGeom prst="ellipse">
          <a:avLst/>
        </a:prstGeom>
        <a:solidFill>
          <a:srgbClr val="B9D6DB"/>
        </a:solidFill>
        <a:ln w="38100" cap="flat">
          <a:noFill/>
          <a:prstDash val="solid"/>
          <a:round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Overflow="overflow" horzOverflow="overflow" vert="horz" wrap="square" lIns="45719" tIns="45719" rIns="45719" bIns="45719" numCol="1" spcCol="38100" rtlCol="0" anchor="ctr">
          <a:noAutofit/>
        </a:bodyPr>
        <a:lstStyle/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endParaRPr kumimoji="0" lang="en-GB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endParaRPr>
        </a:p>
      </xdr:txBody>
    </xdr:sp>
    <xdr:clientData/>
  </xdr:oneCellAnchor>
  <xdr:oneCellAnchor>
    <xdr:from>
      <xdr:col>13</xdr:col>
      <xdr:colOff>76765</xdr:colOff>
      <xdr:row>99</xdr:row>
      <xdr:rowOff>49717</xdr:rowOff>
    </xdr:from>
    <xdr:ext cx="144000" cy="144000"/>
    <xdr:sp macro="" textlink="">
      <xdr:nvSpPr>
        <xdr:cNvPr id="138" name="Oval 67">
          <a:extLst>
            <a:ext uri="{FF2B5EF4-FFF2-40B4-BE49-F238E27FC236}">
              <a16:creationId xmlns:a16="http://schemas.microsoft.com/office/drawing/2014/main" id="{8BDAD95A-1974-409D-A97E-DF82A6FABBEC}"/>
            </a:ext>
          </a:extLst>
        </xdr:cNvPr>
        <xdr:cNvSpPr>
          <a:spLocks noChangeAspect="1"/>
        </xdr:cNvSpPr>
      </xdr:nvSpPr>
      <xdr:spPr>
        <a:xfrm>
          <a:off x="5659880" y="20389255"/>
          <a:ext cx="144000" cy="144000"/>
        </a:xfrm>
        <a:prstGeom prst="ellipse">
          <a:avLst/>
        </a:prstGeom>
        <a:solidFill>
          <a:srgbClr val="F3E9B0"/>
        </a:solidFill>
        <a:ln w="38100" cap="flat">
          <a:noFill/>
          <a:prstDash val="solid"/>
          <a:round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Overflow="overflow" horzOverflow="overflow" vert="horz" wrap="square" lIns="45719" tIns="45719" rIns="45719" bIns="45719" numCol="1" spcCol="38100" rtlCol="0" anchor="ctr">
          <a:noAutofit/>
        </a:bodyPr>
        <a:lstStyle/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endParaRPr kumimoji="0" lang="en-GB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endParaRPr>
        </a:p>
      </xdr:txBody>
    </xdr:sp>
    <xdr:clientData/>
  </xdr:oneCellAnchor>
  <xdr:oneCellAnchor>
    <xdr:from>
      <xdr:col>0</xdr:col>
      <xdr:colOff>12353</xdr:colOff>
      <xdr:row>554</xdr:row>
      <xdr:rowOff>367558</xdr:rowOff>
    </xdr:from>
    <xdr:ext cx="374998" cy="330506"/>
    <xdr:pic>
      <xdr:nvPicPr>
        <xdr:cNvPr id="139" name="Picture 87">
          <a:extLst>
            <a:ext uri="{FF2B5EF4-FFF2-40B4-BE49-F238E27FC236}">
              <a16:creationId xmlns:a16="http://schemas.microsoft.com/office/drawing/2014/main" id="{9C7933C8-E7EA-4F0A-B9EA-D18BBF19B2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2353" y="129900231"/>
          <a:ext cx="374998" cy="330506"/>
        </a:xfrm>
        <a:prstGeom prst="rect">
          <a:avLst/>
        </a:prstGeom>
      </xdr:spPr>
    </xdr:pic>
    <xdr:clientData/>
  </xdr:oneCellAnchor>
  <xdr:oneCellAnchor>
    <xdr:from>
      <xdr:col>0</xdr:col>
      <xdr:colOff>29898</xdr:colOff>
      <xdr:row>563</xdr:row>
      <xdr:rowOff>13907</xdr:rowOff>
    </xdr:from>
    <xdr:ext cx="330730" cy="553087"/>
    <xdr:pic>
      <xdr:nvPicPr>
        <xdr:cNvPr id="140" name="Picture 88">
          <a:extLst>
            <a:ext uri="{FF2B5EF4-FFF2-40B4-BE49-F238E27FC236}">
              <a16:creationId xmlns:a16="http://schemas.microsoft.com/office/drawing/2014/main" id="{50505B52-8C40-4C05-8602-C53EAE4A46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9898" y="131854561"/>
          <a:ext cx="330730" cy="55308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100</xdr:row>
      <xdr:rowOff>224497</xdr:rowOff>
    </xdr:from>
    <xdr:ext cx="423333" cy="423333"/>
    <xdr:pic>
      <xdr:nvPicPr>
        <xdr:cNvPr id="141" name="Picture 16584">
          <a:extLst>
            <a:ext uri="{FF2B5EF4-FFF2-40B4-BE49-F238E27FC236}">
              <a16:creationId xmlns:a16="http://schemas.microsoft.com/office/drawing/2014/main" id="{2B50C45E-8B96-4670-86D3-03BB994004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25967397"/>
          <a:ext cx="423333" cy="423333"/>
        </a:xfrm>
        <a:prstGeom prst="rect">
          <a:avLst/>
        </a:prstGeom>
      </xdr:spPr>
    </xdr:pic>
    <xdr:clientData/>
  </xdr:oneCellAnchor>
  <xdr:oneCellAnchor>
    <xdr:from>
      <xdr:col>0</xdr:col>
      <xdr:colOff>10079</xdr:colOff>
      <xdr:row>132</xdr:row>
      <xdr:rowOff>28592</xdr:rowOff>
    </xdr:from>
    <xdr:ext cx="450146" cy="450146"/>
    <xdr:pic>
      <xdr:nvPicPr>
        <xdr:cNvPr id="142" name="Picture 16588">
          <a:extLst>
            <a:ext uri="{FF2B5EF4-FFF2-40B4-BE49-F238E27FC236}">
              <a16:creationId xmlns:a16="http://schemas.microsoft.com/office/drawing/2014/main" id="{E6B6EEFD-6165-46BA-8B70-783C2273B6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904" y="33715342"/>
          <a:ext cx="450146" cy="45014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167</xdr:row>
      <xdr:rowOff>258533</xdr:rowOff>
    </xdr:from>
    <xdr:ext cx="445043" cy="473673"/>
    <xdr:pic>
      <xdr:nvPicPr>
        <xdr:cNvPr id="143" name="Picture 89">
          <a:extLst>
            <a:ext uri="{FF2B5EF4-FFF2-40B4-BE49-F238E27FC236}">
              <a16:creationId xmlns:a16="http://schemas.microsoft.com/office/drawing/2014/main" id="{DE87E812-E531-4472-878A-BDC4095F6A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42936883"/>
          <a:ext cx="445043" cy="473673"/>
        </a:xfrm>
        <a:prstGeom prst="rect">
          <a:avLst/>
        </a:prstGeom>
      </xdr:spPr>
    </xdr:pic>
    <xdr:clientData/>
  </xdr:oneCellAnchor>
  <xdr:oneCellAnchor>
    <xdr:from>
      <xdr:col>10</xdr:col>
      <xdr:colOff>104440</xdr:colOff>
      <xdr:row>165</xdr:row>
      <xdr:rowOff>221688</xdr:rowOff>
    </xdr:from>
    <xdr:ext cx="144000" cy="146381"/>
    <xdr:sp macro="" textlink="" fLocksText="0">
      <xdr:nvSpPr>
        <xdr:cNvPr id="144" name="Oval 90">
          <a:extLst>
            <a:ext uri="{FF2B5EF4-FFF2-40B4-BE49-F238E27FC236}">
              <a16:creationId xmlns:a16="http://schemas.microsoft.com/office/drawing/2014/main" id="{B0A39811-04C4-47F2-9BDA-7A74FF875231}"/>
            </a:ext>
          </a:extLst>
        </xdr:cNvPr>
        <xdr:cNvSpPr>
          <a:spLocks noChangeAspect="1"/>
        </xdr:cNvSpPr>
      </xdr:nvSpPr>
      <xdr:spPr>
        <a:xfrm>
          <a:off x="4566536" y="33507900"/>
          <a:ext cx="144000" cy="146381"/>
        </a:xfrm>
        <a:prstGeom prst="ellipse">
          <a:avLst/>
        </a:prstGeom>
        <a:solidFill>
          <a:srgbClr val="112C60"/>
        </a:solidFill>
        <a:ln w="38100" cap="flat">
          <a:noFill/>
          <a:prstDash val="solid"/>
          <a:round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Overflow="overflow" horzOverflow="overflow" vert="horz" wrap="square" lIns="45719" tIns="45719" rIns="45719" bIns="45719" numCol="1" spcCol="38100" rtlCol="0" anchor="ctr">
          <a:noAutofit/>
        </a:bodyPr>
        <a:lstStyle/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endParaRPr kumimoji="0" lang="en-GB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endParaRPr>
        </a:p>
      </xdr:txBody>
    </xdr:sp>
    <xdr:clientData/>
  </xdr:oneCellAnchor>
  <xdr:oneCellAnchor>
    <xdr:from>
      <xdr:col>11</xdr:col>
      <xdr:colOff>106634</xdr:colOff>
      <xdr:row>165</xdr:row>
      <xdr:rowOff>221688</xdr:rowOff>
    </xdr:from>
    <xdr:ext cx="144000" cy="146381"/>
    <xdr:sp macro="" textlink="" fLocksText="0">
      <xdr:nvSpPr>
        <xdr:cNvPr id="145" name="Oval 92">
          <a:extLst>
            <a:ext uri="{FF2B5EF4-FFF2-40B4-BE49-F238E27FC236}">
              <a16:creationId xmlns:a16="http://schemas.microsoft.com/office/drawing/2014/main" id="{309BB1BF-8E0D-4515-9A2D-1D2E7E35687B}"/>
            </a:ext>
          </a:extLst>
        </xdr:cNvPr>
        <xdr:cNvSpPr>
          <a:spLocks noChangeAspect="1"/>
        </xdr:cNvSpPr>
      </xdr:nvSpPr>
      <xdr:spPr>
        <a:xfrm>
          <a:off x="4942403" y="33507900"/>
          <a:ext cx="144000" cy="146381"/>
        </a:xfrm>
        <a:prstGeom prst="ellipse">
          <a:avLst/>
        </a:prstGeom>
        <a:solidFill>
          <a:srgbClr val="E9E0CB"/>
        </a:solidFill>
        <a:ln w="38100" cap="flat">
          <a:noFill/>
          <a:prstDash val="solid"/>
          <a:round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Overflow="overflow" horzOverflow="overflow" vert="horz" wrap="square" lIns="45719" tIns="45719" rIns="45719" bIns="45719" numCol="1" spcCol="38100" rtlCol="0" anchor="ctr">
          <a:noAutofit/>
        </a:bodyPr>
        <a:lstStyle/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endParaRPr kumimoji="0" lang="en-GB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endParaRPr>
        </a:p>
      </xdr:txBody>
    </xdr:sp>
    <xdr:clientData/>
  </xdr:oneCellAnchor>
  <xdr:oneCellAnchor>
    <xdr:from>
      <xdr:col>0</xdr:col>
      <xdr:colOff>27069</xdr:colOff>
      <xdr:row>220</xdr:row>
      <xdr:rowOff>1039</xdr:rowOff>
    </xdr:from>
    <xdr:ext cx="346616" cy="422438"/>
    <xdr:pic>
      <xdr:nvPicPr>
        <xdr:cNvPr id="146" name="Picture 93">
          <a:extLst>
            <a:ext uri="{FF2B5EF4-FFF2-40B4-BE49-F238E27FC236}">
              <a16:creationId xmlns:a16="http://schemas.microsoft.com/office/drawing/2014/main" id="{EF153507-729E-4C46-8DF9-9BF79EBD00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0244" y="56941489"/>
          <a:ext cx="346616" cy="422438"/>
        </a:xfrm>
        <a:prstGeom prst="rect">
          <a:avLst/>
        </a:prstGeom>
      </xdr:spPr>
    </xdr:pic>
    <xdr:clientData/>
  </xdr:oneCellAnchor>
  <xdr:oneCellAnchor>
    <xdr:from>
      <xdr:col>10</xdr:col>
      <xdr:colOff>113644</xdr:colOff>
      <xdr:row>217</xdr:row>
      <xdr:rowOff>55202</xdr:rowOff>
    </xdr:from>
    <xdr:ext cx="147600" cy="146115"/>
    <xdr:sp macro="" textlink="" fLocksText="0">
      <xdr:nvSpPr>
        <xdr:cNvPr id="147" name="Oval 97">
          <a:extLst>
            <a:ext uri="{FF2B5EF4-FFF2-40B4-BE49-F238E27FC236}">
              <a16:creationId xmlns:a16="http://schemas.microsoft.com/office/drawing/2014/main" id="{3F319EB8-6A62-4056-9FE6-53599B4D85CA}"/>
            </a:ext>
          </a:extLst>
        </xdr:cNvPr>
        <xdr:cNvSpPr>
          <a:spLocks noChangeAspect="1"/>
        </xdr:cNvSpPr>
      </xdr:nvSpPr>
      <xdr:spPr>
        <a:xfrm>
          <a:off x="4575740" y="42903048"/>
          <a:ext cx="147600" cy="146115"/>
        </a:xfrm>
        <a:prstGeom prst="ellipse">
          <a:avLst/>
        </a:prstGeom>
        <a:solidFill>
          <a:srgbClr val="ECA98D"/>
        </a:solidFill>
        <a:ln w="38100" cap="flat">
          <a:noFill/>
          <a:prstDash val="solid"/>
          <a:round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Overflow="overflow" horzOverflow="overflow" vert="horz" wrap="square" lIns="45719" tIns="45719" rIns="45719" bIns="45719" numCol="1" spcCol="38100" rtlCol="0" anchor="ctr">
          <a:noAutofit/>
        </a:bodyPr>
        <a:lstStyle/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endParaRPr kumimoji="0" lang="en-GB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endParaRPr>
        </a:p>
      </xdr:txBody>
    </xdr:sp>
    <xdr:clientData/>
  </xdr:oneCellAnchor>
  <xdr:oneCellAnchor>
    <xdr:from>
      <xdr:col>11</xdr:col>
      <xdr:colOff>101808</xdr:colOff>
      <xdr:row>217</xdr:row>
      <xdr:rowOff>55202</xdr:rowOff>
    </xdr:from>
    <xdr:ext cx="147600" cy="146115"/>
    <xdr:sp macro="" textlink="" fLocksText="0">
      <xdr:nvSpPr>
        <xdr:cNvPr id="148" name="Oval 98">
          <a:extLst>
            <a:ext uri="{FF2B5EF4-FFF2-40B4-BE49-F238E27FC236}">
              <a16:creationId xmlns:a16="http://schemas.microsoft.com/office/drawing/2014/main" id="{179753C2-DF10-4E1B-8D83-47A2BD7BFED5}"/>
            </a:ext>
          </a:extLst>
        </xdr:cNvPr>
        <xdr:cNvSpPr>
          <a:spLocks noChangeAspect="1"/>
        </xdr:cNvSpPr>
      </xdr:nvSpPr>
      <xdr:spPr>
        <a:xfrm>
          <a:off x="4937577" y="42903048"/>
          <a:ext cx="147600" cy="146115"/>
        </a:xfrm>
        <a:prstGeom prst="ellipse">
          <a:avLst/>
        </a:prstGeom>
        <a:solidFill>
          <a:srgbClr val="9F9395"/>
        </a:solidFill>
        <a:ln w="38100" cap="flat">
          <a:noFill/>
          <a:prstDash val="solid"/>
          <a:round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Overflow="overflow" horzOverflow="overflow" vert="horz" wrap="square" lIns="45719" tIns="45719" rIns="45719" bIns="45719" numCol="1" spcCol="38100" rtlCol="0" anchor="ctr">
          <a:noAutofit/>
        </a:bodyPr>
        <a:lstStyle/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endParaRPr kumimoji="0" lang="en-GB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endParaRPr>
        </a:p>
      </xdr:txBody>
    </xdr:sp>
    <xdr:clientData/>
  </xdr:oneCellAnchor>
  <xdr:oneCellAnchor>
    <xdr:from>
      <xdr:col>0</xdr:col>
      <xdr:colOff>61079</xdr:colOff>
      <xdr:row>234</xdr:row>
      <xdr:rowOff>327965</xdr:rowOff>
    </xdr:from>
    <xdr:ext cx="320078" cy="391648"/>
    <xdr:pic>
      <xdr:nvPicPr>
        <xdr:cNvPr id="149" name="Picture 100">
          <a:extLst>
            <a:ext uri="{FF2B5EF4-FFF2-40B4-BE49-F238E27FC236}">
              <a16:creationId xmlns:a16="http://schemas.microsoft.com/office/drawing/2014/main" id="{5AF844F7-C098-4F55-945E-39ECC56E9F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4254" y="61091115"/>
          <a:ext cx="320078" cy="391648"/>
        </a:xfrm>
        <a:prstGeom prst="rect">
          <a:avLst/>
        </a:prstGeom>
      </xdr:spPr>
    </xdr:pic>
    <xdr:clientData/>
  </xdr:oneCellAnchor>
  <xdr:oneCellAnchor>
    <xdr:from>
      <xdr:col>10</xdr:col>
      <xdr:colOff>123461</xdr:colOff>
      <xdr:row>232</xdr:row>
      <xdr:rowOff>115861</xdr:rowOff>
    </xdr:from>
    <xdr:ext cx="153950" cy="152465"/>
    <xdr:sp macro="" textlink="" fLocksText="0">
      <xdr:nvSpPr>
        <xdr:cNvPr id="150" name="Oval 101">
          <a:extLst>
            <a:ext uri="{FF2B5EF4-FFF2-40B4-BE49-F238E27FC236}">
              <a16:creationId xmlns:a16="http://schemas.microsoft.com/office/drawing/2014/main" id="{7EFBCB69-3F61-4C57-942F-CD163140667E}"/>
            </a:ext>
          </a:extLst>
        </xdr:cNvPr>
        <xdr:cNvSpPr>
          <a:spLocks noChangeAspect="1"/>
        </xdr:cNvSpPr>
      </xdr:nvSpPr>
      <xdr:spPr>
        <a:xfrm>
          <a:off x="4585557" y="45645361"/>
          <a:ext cx="153950" cy="152465"/>
        </a:xfrm>
        <a:prstGeom prst="ellipse">
          <a:avLst/>
        </a:prstGeom>
        <a:solidFill>
          <a:srgbClr val="ECA98D"/>
        </a:solidFill>
        <a:ln w="38100" cap="flat">
          <a:noFill/>
          <a:prstDash val="solid"/>
          <a:round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Overflow="overflow" horzOverflow="overflow" vert="horz" wrap="square" lIns="45719" tIns="45719" rIns="45719" bIns="45719" numCol="1" spcCol="38100" rtlCol="0" anchor="ctr">
          <a:noAutofit/>
        </a:bodyPr>
        <a:lstStyle/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endParaRPr kumimoji="0" lang="en-GB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endParaRPr>
        </a:p>
      </xdr:txBody>
    </xdr:sp>
    <xdr:clientData/>
  </xdr:oneCellAnchor>
  <xdr:oneCellAnchor>
    <xdr:from>
      <xdr:col>11</xdr:col>
      <xdr:colOff>134895</xdr:colOff>
      <xdr:row>232</xdr:row>
      <xdr:rowOff>115861</xdr:rowOff>
    </xdr:from>
    <xdr:ext cx="147600" cy="152465"/>
    <xdr:sp macro="" textlink="" fLocksText="0">
      <xdr:nvSpPr>
        <xdr:cNvPr id="151" name="Oval 102">
          <a:extLst>
            <a:ext uri="{FF2B5EF4-FFF2-40B4-BE49-F238E27FC236}">
              <a16:creationId xmlns:a16="http://schemas.microsoft.com/office/drawing/2014/main" id="{D3490380-7747-4A72-BB31-0C256CDEEC59}"/>
            </a:ext>
          </a:extLst>
        </xdr:cNvPr>
        <xdr:cNvSpPr>
          <a:spLocks noChangeAspect="1"/>
        </xdr:cNvSpPr>
      </xdr:nvSpPr>
      <xdr:spPr>
        <a:xfrm>
          <a:off x="4970664" y="45645361"/>
          <a:ext cx="147600" cy="152465"/>
        </a:xfrm>
        <a:prstGeom prst="ellipse">
          <a:avLst/>
        </a:prstGeom>
        <a:solidFill>
          <a:srgbClr val="9F9395"/>
        </a:solidFill>
        <a:ln w="38100" cap="flat">
          <a:noFill/>
          <a:prstDash val="solid"/>
          <a:round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Overflow="overflow" horzOverflow="overflow" vert="horz" wrap="square" lIns="45719" tIns="45719" rIns="45719" bIns="45719" numCol="1" spcCol="38100" rtlCol="0" anchor="ctr">
          <a:noAutofit/>
        </a:bodyPr>
        <a:lstStyle/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endParaRPr kumimoji="0" lang="en-GB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endParaRPr>
        </a:p>
      </xdr:txBody>
    </xdr:sp>
    <xdr:clientData/>
  </xdr:oneCellAnchor>
  <xdr:oneCellAnchor>
    <xdr:from>
      <xdr:col>0</xdr:col>
      <xdr:colOff>0</xdr:colOff>
      <xdr:row>311</xdr:row>
      <xdr:rowOff>44822</xdr:rowOff>
    </xdr:from>
    <xdr:ext cx="466114" cy="466114"/>
    <xdr:pic>
      <xdr:nvPicPr>
        <xdr:cNvPr id="152" name="Picture 60">
          <a:extLst>
            <a:ext uri="{FF2B5EF4-FFF2-40B4-BE49-F238E27FC236}">
              <a16:creationId xmlns:a16="http://schemas.microsoft.com/office/drawing/2014/main" id="{2DE9C780-4BB8-491D-AD34-2D2AFD480A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60433322"/>
          <a:ext cx="466114" cy="46611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314</xdr:row>
      <xdr:rowOff>33048</xdr:rowOff>
    </xdr:from>
    <xdr:ext cx="450273" cy="450273"/>
    <xdr:pic>
      <xdr:nvPicPr>
        <xdr:cNvPr id="153" name="Picture 16581">
          <a:extLst>
            <a:ext uri="{FF2B5EF4-FFF2-40B4-BE49-F238E27FC236}">
              <a16:creationId xmlns:a16="http://schemas.microsoft.com/office/drawing/2014/main" id="{AAB932A6-0A6B-4B9A-BA11-9B6F239C45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60905125"/>
          <a:ext cx="450273" cy="450273"/>
        </a:xfrm>
        <a:prstGeom prst="rect">
          <a:avLst/>
        </a:prstGeom>
      </xdr:spPr>
    </xdr:pic>
    <xdr:clientData/>
  </xdr:oneCellAnchor>
  <xdr:oneCellAnchor>
    <xdr:from>
      <xdr:col>0</xdr:col>
      <xdr:colOff>16852</xdr:colOff>
      <xdr:row>316</xdr:row>
      <xdr:rowOff>161192</xdr:rowOff>
    </xdr:from>
    <xdr:ext cx="425739" cy="425739"/>
    <xdr:pic>
      <xdr:nvPicPr>
        <xdr:cNvPr id="154" name="Picture 16584">
          <a:extLst>
            <a:ext uri="{FF2B5EF4-FFF2-40B4-BE49-F238E27FC236}">
              <a16:creationId xmlns:a16="http://schemas.microsoft.com/office/drawing/2014/main" id="{C1950894-277F-458D-999D-50ABADB2FB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6852" y="61414269"/>
          <a:ext cx="425739" cy="425739"/>
        </a:xfrm>
        <a:prstGeom prst="rect">
          <a:avLst/>
        </a:prstGeom>
      </xdr:spPr>
    </xdr:pic>
    <xdr:clientData/>
  </xdr:oneCellAnchor>
  <xdr:oneCellAnchor>
    <xdr:from>
      <xdr:col>10</xdr:col>
      <xdr:colOff>125846</xdr:colOff>
      <xdr:row>310</xdr:row>
      <xdr:rowOff>121062</xdr:rowOff>
    </xdr:from>
    <xdr:ext cx="145715" cy="149494"/>
    <xdr:sp macro="" textlink="">
      <xdr:nvSpPr>
        <xdr:cNvPr id="155" name="Oval 16586">
          <a:extLst>
            <a:ext uri="{FF2B5EF4-FFF2-40B4-BE49-F238E27FC236}">
              <a16:creationId xmlns:a16="http://schemas.microsoft.com/office/drawing/2014/main" id="{85BC3897-D836-4D1F-8A78-1E0D7CBD30DF}"/>
            </a:ext>
          </a:extLst>
        </xdr:cNvPr>
        <xdr:cNvSpPr>
          <a:spLocks noChangeAspect="1"/>
        </xdr:cNvSpPr>
      </xdr:nvSpPr>
      <xdr:spPr>
        <a:xfrm>
          <a:off x="4587942" y="60289754"/>
          <a:ext cx="145715" cy="149494"/>
        </a:xfrm>
        <a:prstGeom prst="ellipse">
          <a:avLst/>
        </a:prstGeom>
        <a:solidFill>
          <a:srgbClr val="0A3D8E"/>
        </a:solidFill>
        <a:ln w="38100" cap="flat">
          <a:noFill/>
          <a:prstDash val="solid"/>
          <a:round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="horz" wrap="square" lIns="45719" tIns="45719" rIns="45719" bIns="45719" numCol="1" spcCol="38100" rtlCol="0" anchor="ctr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endParaRPr kumimoji="0" lang="en-GB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endParaRPr>
        </a:p>
      </xdr:txBody>
    </xdr:sp>
    <xdr:clientData/>
  </xdr:oneCellAnchor>
  <xdr:oneCellAnchor>
    <xdr:from>
      <xdr:col>11</xdr:col>
      <xdr:colOff>104910</xdr:colOff>
      <xdr:row>310</xdr:row>
      <xdr:rowOff>121368</xdr:rowOff>
    </xdr:from>
    <xdr:ext cx="147600" cy="152465"/>
    <xdr:sp macro="" textlink="" fLocksText="0">
      <xdr:nvSpPr>
        <xdr:cNvPr id="156" name="Oval 16588">
          <a:extLst>
            <a:ext uri="{FF2B5EF4-FFF2-40B4-BE49-F238E27FC236}">
              <a16:creationId xmlns:a16="http://schemas.microsoft.com/office/drawing/2014/main" id="{88177C5A-04E1-4F7B-8AE9-E2D94CC8083E}"/>
            </a:ext>
          </a:extLst>
        </xdr:cNvPr>
        <xdr:cNvSpPr>
          <a:spLocks noChangeAspect="1"/>
        </xdr:cNvSpPr>
      </xdr:nvSpPr>
      <xdr:spPr>
        <a:xfrm>
          <a:off x="4940679" y="60290060"/>
          <a:ext cx="147600" cy="152465"/>
        </a:xfrm>
        <a:prstGeom prst="ellipse">
          <a:avLst/>
        </a:prstGeom>
        <a:solidFill>
          <a:srgbClr val="E9E0CB"/>
        </a:solidFill>
        <a:ln w="38100" cap="flat">
          <a:noFill/>
          <a:prstDash val="solid"/>
          <a:round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Overflow="overflow" horzOverflow="overflow" vert="horz" wrap="square" lIns="45719" tIns="45719" rIns="45719" bIns="45719" numCol="1" spcCol="38100" rtlCol="0" anchor="ctr">
          <a:noAutofit/>
        </a:bodyPr>
        <a:lstStyle/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endParaRPr kumimoji="0" lang="en-GB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endParaRPr>
        </a:p>
      </xdr:txBody>
    </xdr:sp>
    <xdr:clientData/>
  </xdr:oneCellAnchor>
  <xdr:oneCellAnchor>
    <xdr:from>
      <xdr:col>0</xdr:col>
      <xdr:colOff>0</xdr:colOff>
      <xdr:row>319</xdr:row>
      <xdr:rowOff>28203</xdr:rowOff>
    </xdr:from>
    <xdr:ext cx="449118" cy="449118"/>
    <xdr:pic>
      <xdr:nvPicPr>
        <xdr:cNvPr id="157" name="Picture 5">
          <a:extLst>
            <a:ext uri="{FF2B5EF4-FFF2-40B4-BE49-F238E27FC236}">
              <a16:creationId xmlns:a16="http://schemas.microsoft.com/office/drawing/2014/main" id="{06C528E9-8025-48D5-8A47-043CF6DD3A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61984665"/>
          <a:ext cx="449118" cy="449118"/>
        </a:xfrm>
        <a:prstGeom prst="rect">
          <a:avLst/>
        </a:prstGeom>
      </xdr:spPr>
    </xdr:pic>
    <xdr:clientData/>
  </xdr:oneCellAnchor>
  <xdr:twoCellAnchor>
    <xdr:from>
      <xdr:col>0</xdr:col>
      <xdr:colOff>117891</xdr:colOff>
      <xdr:row>570</xdr:row>
      <xdr:rowOff>11931</xdr:rowOff>
    </xdr:from>
    <xdr:to>
      <xdr:col>0</xdr:col>
      <xdr:colOff>357166</xdr:colOff>
      <xdr:row>570</xdr:row>
      <xdr:rowOff>249524</xdr:rowOff>
    </xdr:to>
    <xdr:sp macro="" textlink="">
      <xdr:nvSpPr>
        <xdr:cNvPr id="158" name="Oval 2">
          <a:extLst>
            <a:ext uri="{FF2B5EF4-FFF2-40B4-BE49-F238E27FC236}">
              <a16:creationId xmlns:a16="http://schemas.microsoft.com/office/drawing/2014/main" id="{A6408D59-1DFA-4C1B-BE3B-DBCB6430A083}"/>
            </a:ext>
          </a:extLst>
        </xdr:cNvPr>
        <xdr:cNvSpPr/>
      </xdr:nvSpPr>
      <xdr:spPr>
        <a:xfrm>
          <a:off x="121066" y="149694131"/>
          <a:ext cx="232925" cy="240768"/>
        </a:xfrm>
        <a:prstGeom prst="ellipse">
          <a:avLst/>
        </a:prstGeom>
        <a:noFill/>
        <a:ln w="6350" cap="flat">
          <a:solidFill>
            <a:schemeClr val="tx2"/>
          </a:solidFill>
          <a:prstDash val="solid"/>
          <a:round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Overflow="overflow" horzOverflow="overflow" vert="horz" wrap="square" lIns="45719" tIns="45719" rIns="45719" bIns="45719" numCol="1" spcCol="38100" rtlCol="0" anchor="ctr">
          <a:spAutoFit/>
        </a:bodyPr>
        <a:lstStyle/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endParaRPr kumimoji="0" lang="en-GB" sz="1100" b="0" i="0" u="none" strike="noStrike" kern="1200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endParaRPr>
        </a:p>
      </xdr:txBody>
    </xdr:sp>
    <xdr:clientData/>
  </xdr:twoCellAnchor>
  <xdr:twoCellAnchor editAs="oneCell">
    <xdr:from>
      <xdr:col>12</xdr:col>
      <xdr:colOff>111894</xdr:colOff>
      <xdr:row>606</xdr:row>
      <xdr:rowOff>251107</xdr:rowOff>
    </xdr:from>
    <xdr:to>
      <xdr:col>12</xdr:col>
      <xdr:colOff>257609</xdr:colOff>
      <xdr:row>607</xdr:row>
      <xdr:rowOff>143426</xdr:rowOff>
    </xdr:to>
    <xdr:sp macro="" textlink="">
      <xdr:nvSpPr>
        <xdr:cNvPr id="159" name="Oval 33">
          <a:extLst>
            <a:ext uri="{FF2B5EF4-FFF2-40B4-BE49-F238E27FC236}">
              <a16:creationId xmlns:a16="http://schemas.microsoft.com/office/drawing/2014/main" id="{3685F6C2-6321-4786-A096-0FD6E1A045A6}"/>
            </a:ext>
          </a:extLst>
        </xdr:cNvPr>
        <xdr:cNvSpPr>
          <a:spLocks noChangeAspect="1"/>
        </xdr:cNvSpPr>
      </xdr:nvSpPr>
      <xdr:spPr>
        <a:xfrm>
          <a:off x="5460548" y="121797434"/>
          <a:ext cx="142540" cy="139969"/>
        </a:xfrm>
        <a:prstGeom prst="ellipse">
          <a:avLst/>
        </a:prstGeom>
        <a:solidFill>
          <a:srgbClr val="F3E9B0"/>
        </a:solidFill>
        <a:ln w="38100" cap="flat">
          <a:noFill/>
          <a:prstDash val="solid"/>
          <a:round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="horz" wrap="square" lIns="45719" tIns="45719" rIns="45719" bIns="45719" numCol="1" spcCol="38100" rtlCol="0" anchor="ctr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endParaRPr kumimoji="0" lang="en-GB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endParaRPr>
        </a:p>
      </xdr:txBody>
    </xdr:sp>
    <xdr:clientData/>
  </xdr:twoCellAnchor>
  <xdr:oneCellAnchor>
    <xdr:from>
      <xdr:col>0</xdr:col>
      <xdr:colOff>30927</xdr:colOff>
      <xdr:row>582</xdr:row>
      <xdr:rowOff>344407</xdr:rowOff>
    </xdr:from>
    <xdr:ext cx="396066" cy="330056"/>
    <xdr:pic>
      <xdr:nvPicPr>
        <xdr:cNvPr id="160" name="Picture 16609">
          <a:extLst>
            <a:ext uri="{FF2B5EF4-FFF2-40B4-BE49-F238E27FC236}">
              <a16:creationId xmlns:a16="http://schemas.microsoft.com/office/drawing/2014/main" id="{BAAB0834-A5D1-4619-9372-A399142944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7752" y="153115882"/>
          <a:ext cx="396066" cy="330056"/>
        </a:xfrm>
        <a:prstGeom prst="rect">
          <a:avLst/>
        </a:prstGeom>
      </xdr:spPr>
    </xdr:pic>
    <xdr:clientData/>
  </xdr:oneCellAnchor>
  <xdr:oneCellAnchor>
    <xdr:from>
      <xdr:col>0</xdr:col>
      <xdr:colOff>57644</xdr:colOff>
      <xdr:row>423</xdr:row>
      <xdr:rowOff>186048</xdr:rowOff>
    </xdr:from>
    <xdr:ext cx="222187" cy="300513"/>
    <xdr:pic>
      <xdr:nvPicPr>
        <xdr:cNvPr id="161" name="Picture 16615">
          <a:extLst>
            <a:ext uri="{FF2B5EF4-FFF2-40B4-BE49-F238E27FC236}">
              <a16:creationId xmlns:a16="http://schemas.microsoft.com/office/drawing/2014/main" id="{F359C266-15AF-4355-A09A-6B119EA34E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7644" y="110444273"/>
          <a:ext cx="222187" cy="300513"/>
        </a:xfrm>
        <a:prstGeom prst="rect">
          <a:avLst/>
        </a:prstGeom>
      </xdr:spPr>
    </xdr:pic>
    <xdr:clientData/>
  </xdr:oneCellAnchor>
  <xdr:oneCellAnchor>
    <xdr:from>
      <xdr:col>0</xdr:col>
      <xdr:colOff>27069</xdr:colOff>
      <xdr:row>176</xdr:row>
      <xdr:rowOff>337232</xdr:rowOff>
    </xdr:from>
    <xdr:ext cx="411104" cy="342586"/>
    <xdr:pic>
      <xdr:nvPicPr>
        <xdr:cNvPr id="162" name="Picture 16617">
          <a:extLst>
            <a:ext uri="{FF2B5EF4-FFF2-40B4-BE49-F238E27FC236}">
              <a16:creationId xmlns:a16="http://schemas.microsoft.com/office/drawing/2014/main" id="{E8EDF225-AE01-40B0-BB25-9944B6D8A3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0244" y="45473032"/>
          <a:ext cx="411104" cy="342586"/>
        </a:xfrm>
        <a:prstGeom prst="rect">
          <a:avLst/>
        </a:prstGeom>
      </xdr:spPr>
    </xdr:pic>
    <xdr:clientData/>
  </xdr:oneCellAnchor>
  <xdr:oneCellAnchor>
    <xdr:from>
      <xdr:col>10</xdr:col>
      <xdr:colOff>103679</xdr:colOff>
      <xdr:row>174</xdr:row>
      <xdr:rowOff>313680</xdr:rowOff>
    </xdr:from>
    <xdr:ext cx="153950" cy="152465"/>
    <xdr:sp macro="" textlink="" fLocksText="0">
      <xdr:nvSpPr>
        <xdr:cNvPr id="163" name="Oval 83">
          <a:extLst>
            <a:ext uri="{FF2B5EF4-FFF2-40B4-BE49-F238E27FC236}">
              <a16:creationId xmlns:a16="http://schemas.microsoft.com/office/drawing/2014/main" id="{3E574322-3944-4ACE-9DC9-FFC251BAEC5C}"/>
            </a:ext>
          </a:extLst>
        </xdr:cNvPr>
        <xdr:cNvSpPr>
          <a:spLocks noChangeAspect="1"/>
        </xdr:cNvSpPr>
      </xdr:nvSpPr>
      <xdr:spPr>
        <a:xfrm>
          <a:off x="4565775" y="34361892"/>
          <a:ext cx="153950" cy="152465"/>
        </a:xfrm>
        <a:prstGeom prst="ellipse">
          <a:avLst/>
        </a:prstGeom>
        <a:solidFill>
          <a:srgbClr val="ECA98D"/>
        </a:solidFill>
        <a:ln w="38100" cap="flat">
          <a:noFill/>
          <a:prstDash val="solid"/>
          <a:round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Overflow="overflow" horzOverflow="overflow" vert="horz" wrap="square" lIns="45719" tIns="45719" rIns="45719" bIns="45719" numCol="1" spcCol="38100" rtlCol="0" anchor="ctr">
          <a:noAutofit/>
        </a:bodyPr>
        <a:lstStyle/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endParaRPr kumimoji="0" lang="en-GB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endParaRPr>
        </a:p>
      </xdr:txBody>
    </xdr:sp>
    <xdr:clientData/>
  </xdr:oneCellAnchor>
  <xdr:oneCellAnchor>
    <xdr:from>
      <xdr:col>11</xdr:col>
      <xdr:colOff>105588</xdr:colOff>
      <xdr:row>174</xdr:row>
      <xdr:rowOff>313680</xdr:rowOff>
    </xdr:from>
    <xdr:ext cx="147600" cy="152465"/>
    <xdr:sp macro="" textlink="" fLocksText="0">
      <xdr:nvSpPr>
        <xdr:cNvPr id="164" name="Oval 85">
          <a:extLst>
            <a:ext uri="{FF2B5EF4-FFF2-40B4-BE49-F238E27FC236}">
              <a16:creationId xmlns:a16="http://schemas.microsoft.com/office/drawing/2014/main" id="{D2DB634D-C6F1-4335-A26E-106FFAAB7087}"/>
            </a:ext>
          </a:extLst>
        </xdr:cNvPr>
        <xdr:cNvSpPr>
          <a:spLocks noChangeAspect="1"/>
        </xdr:cNvSpPr>
      </xdr:nvSpPr>
      <xdr:spPr>
        <a:xfrm>
          <a:off x="4941357" y="34361892"/>
          <a:ext cx="147600" cy="152465"/>
        </a:xfrm>
        <a:prstGeom prst="ellipse">
          <a:avLst/>
        </a:prstGeom>
        <a:solidFill>
          <a:srgbClr val="9F9395"/>
        </a:solidFill>
        <a:ln w="38100" cap="flat">
          <a:noFill/>
          <a:prstDash val="solid"/>
          <a:round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Overflow="overflow" horzOverflow="overflow" vert="horz" wrap="square" lIns="45719" tIns="45719" rIns="45719" bIns="45719" numCol="1" spcCol="38100" rtlCol="0" anchor="ctr">
          <a:noAutofit/>
        </a:bodyPr>
        <a:lstStyle/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endParaRPr kumimoji="0" lang="en-GB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endParaRPr>
        </a:p>
      </xdr:txBody>
    </xdr:sp>
    <xdr:clientData/>
  </xdr:oneCellAnchor>
  <xdr:oneCellAnchor>
    <xdr:from>
      <xdr:col>0</xdr:col>
      <xdr:colOff>27069</xdr:colOff>
      <xdr:row>192</xdr:row>
      <xdr:rowOff>355201</xdr:rowOff>
    </xdr:from>
    <xdr:ext cx="302987" cy="352657"/>
    <xdr:pic>
      <xdr:nvPicPr>
        <xdr:cNvPr id="165" name="Picture 103">
          <a:extLst>
            <a:ext uri="{FF2B5EF4-FFF2-40B4-BE49-F238E27FC236}">
              <a16:creationId xmlns:a16="http://schemas.microsoft.com/office/drawing/2014/main" id="{28708A6B-975F-4BA9-B554-89315F2592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0244" y="49739151"/>
          <a:ext cx="302987" cy="352657"/>
        </a:xfrm>
        <a:prstGeom prst="rect">
          <a:avLst/>
        </a:prstGeom>
      </xdr:spPr>
    </xdr:pic>
    <xdr:clientData/>
  </xdr:oneCellAnchor>
  <xdr:oneCellAnchor>
    <xdr:from>
      <xdr:col>10</xdr:col>
      <xdr:colOff>103679</xdr:colOff>
      <xdr:row>190</xdr:row>
      <xdr:rowOff>296531</xdr:rowOff>
    </xdr:from>
    <xdr:ext cx="153950" cy="152465"/>
    <xdr:sp macro="" textlink="" fLocksText="0">
      <xdr:nvSpPr>
        <xdr:cNvPr id="166" name="Oval 105">
          <a:extLst>
            <a:ext uri="{FF2B5EF4-FFF2-40B4-BE49-F238E27FC236}">
              <a16:creationId xmlns:a16="http://schemas.microsoft.com/office/drawing/2014/main" id="{EC623859-7E03-4302-A726-A3869D083CA1}"/>
            </a:ext>
          </a:extLst>
        </xdr:cNvPr>
        <xdr:cNvSpPr>
          <a:spLocks noChangeAspect="1"/>
        </xdr:cNvSpPr>
      </xdr:nvSpPr>
      <xdr:spPr>
        <a:xfrm>
          <a:off x="4565775" y="38008204"/>
          <a:ext cx="153950" cy="152465"/>
        </a:xfrm>
        <a:prstGeom prst="ellipse">
          <a:avLst/>
        </a:prstGeom>
        <a:solidFill>
          <a:srgbClr val="ECA98D"/>
        </a:solidFill>
        <a:ln w="38100" cap="flat">
          <a:noFill/>
          <a:prstDash val="solid"/>
          <a:round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Overflow="overflow" horzOverflow="overflow" vert="horz" wrap="square" lIns="45719" tIns="45719" rIns="45719" bIns="45719" numCol="1" spcCol="38100" rtlCol="0" anchor="ctr">
          <a:noAutofit/>
        </a:bodyPr>
        <a:lstStyle/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endParaRPr kumimoji="0" lang="en-GB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endParaRPr>
        </a:p>
      </xdr:txBody>
    </xdr:sp>
    <xdr:clientData/>
  </xdr:oneCellAnchor>
  <xdr:oneCellAnchor>
    <xdr:from>
      <xdr:col>11</xdr:col>
      <xdr:colOff>105588</xdr:colOff>
      <xdr:row>190</xdr:row>
      <xdr:rowOff>296531</xdr:rowOff>
    </xdr:from>
    <xdr:ext cx="147600" cy="152465"/>
    <xdr:sp macro="" textlink="" fLocksText="0">
      <xdr:nvSpPr>
        <xdr:cNvPr id="167" name="Oval 107">
          <a:extLst>
            <a:ext uri="{FF2B5EF4-FFF2-40B4-BE49-F238E27FC236}">
              <a16:creationId xmlns:a16="http://schemas.microsoft.com/office/drawing/2014/main" id="{E7AB3D81-A6D3-4F80-942A-1E4D5418C359}"/>
            </a:ext>
          </a:extLst>
        </xdr:cNvPr>
        <xdr:cNvSpPr>
          <a:spLocks noChangeAspect="1"/>
        </xdr:cNvSpPr>
      </xdr:nvSpPr>
      <xdr:spPr>
        <a:xfrm>
          <a:off x="4941357" y="38008204"/>
          <a:ext cx="147600" cy="152465"/>
        </a:xfrm>
        <a:prstGeom prst="ellipse">
          <a:avLst/>
        </a:prstGeom>
        <a:solidFill>
          <a:srgbClr val="9F9395"/>
        </a:solidFill>
        <a:ln w="38100" cap="flat">
          <a:noFill/>
          <a:prstDash val="solid"/>
          <a:round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Overflow="overflow" horzOverflow="overflow" vert="horz" wrap="square" lIns="45719" tIns="45719" rIns="45719" bIns="45719" numCol="1" spcCol="38100" rtlCol="0" anchor="ctr">
          <a:noAutofit/>
        </a:bodyPr>
        <a:lstStyle/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endParaRPr kumimoji="0" lang="en-GB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endParaRPr>
        </a:p>
      </xdr:txBody>
    </xdr:sp>
    <xdr:clientData/>
  </xdr:oneCellAnchor>
  <xdr:oneCellAnchor>
    <xdr:from>
      <xdr:col>0</xdr:col>
      <xdr:colOff>28791</xdr:colOff>
      <xdr:row>197</xdr:row>
      <xdr:rowOff>0</xdr:rowOff>
    </xdr:from>
    <xdr:ext cx="302987" cy="352657"/>
    <xdr:pic>
      <xdr:nvPicPr>
        <xdr:cNvPr id="168" name="Picture 109">
          <a:extLst>
            <a:ext uri="{FF2B5EF4-FFF2-40B4-BE49-F238E27FC236}">
              <a16:creationId xmlns:a16="http://schemas.microsoft.com/office/drawing/2014/main" id="{9C97BDE6-2AFE-4FED-870D-0C102B229C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5616" y="50787300"/>
          <a:ext cx="302987" cy="352657"/>
        </a:xfrm>
        <a:prstGeom prst="rect">
          <a:avLst/>
        </a:prstGeom>
      </xdr:spPr>
    </xdr:pic>
    <xdr:clientData/>
  </xdr:oneCellAnchor>
  <xdr:oneCellAnchor>
    <xdr:from>
      <xdr:col>0</xdr:col>
      <xdr:colOff>30513</xdr:colOff>
      <xdr:row>199</xdr:row>
      <xdr:rowOff>16681</xdr:rowOff>
    </xdr:from>
    <xdr:ext cx="302987" cy="261670"/>
    <xdr:pic>
      <xdr:nvPicPr>
        <xdr:cNvPr id="169" name="Picture 110">
          <a:extLst>
            <a:ext uri="{FF2B5EF4-FFF2-40B4-BE49-F238E27FC236}">
              <a16:creationId xmlns:a16="http://schemas.microsoft.com/office/drawing/2014/main" id="{C958126C-4FF4-4AD5-AC01-D951E88588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7338" y="51318331"/>
          <a:ext cx="302987" cy="261670"/>
        </a:xfrm>
        <a:prstGeom prst="rect">
          <a:avLst/>
        </a:prstGeom>
      </xdr:spPr>
    </xdr:pic>
    <xdr:clientData/>
  </xdr:oneCellAnchor>
  <xdr:oneCellAnchor>
    <xdr:from>
      <xdr:col>11</xdr:col>
      <xdr:colOff>106119</xdr:colOff>
      <xdr:row>580</xdr:row>
      <xdr:rowOff>126102</xdr:rowOff>
    </xdr:from>
    <xdr:ext cx="150350" cy="153525"/>
    <xdr:sp macro="" textlink="">
      <xdr:nvSpPr>
        <xdr:cNvPr id="170" name="Oval 5">
          <a:extLst>
            <a:ext uri="{FF2B5EF4-FFF2-40B4-BE49-F238E27FC236}">
              <a16:creationId xmlns:a16="http://schemas.microsoft.com/office/drawing/2014/main" id="{D35581E6-F141-4B60-BB81-2C2AA671B394}"/>
            </a:ext>
          </a:extLst>
        </xdr:cNvPr>
        <xdr:cNvSpPr>
          <a:spLocks noChangeAspect="1"/>
        </xdr:cNvSpPr>
      </xdr:nvSpPr>
      <xdr:spPr>
        <a:xfrm>
          <a:off x="5081100" y="115715640"/>
          <a:ext cx="150350" cy="153525"/>
        </a:xfrm>
        <a:prstGeom prst="ellipse">
          <a:avLst/>
        </a:prstGeom>
        <a:solidFill>
          <a:srgbClr val="9F9395"/>
        </a:solidFill>
        <a:ln w="38100" cap="flat">
          <a:noFill/>
          <a:prstDash val="solid"/>
          <a:round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="horz" wrap="square" lIns="45719" tIns="45719" rIns="45719" bIns="45719" numCol="1" spcCol="38100" rtlCol="0" anchor="ctr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endParaRPr kumimoji="0" lang="en-GB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endParaRPr>
        </a:p>
      </xdr:txBody>
    </xdr:sp>
    <xdr:clientData/>
  </xdr:oneCellAnchor>
  <xdr:oneCellAnchor>
    <xdr:from>
      <xdr:col>10</xdr:col>
      <xdr:colOff>124355</xdr:colOff>
      <xdr:row>580</xdr:row>
      <xdr:rowOff>129277</xdr:rowOff>
    </xdr:from>
    <xdr:ext cx="147600" cy="144000"/>
    <xdr:sp macro="" textlink="" fLocksText="0">
      <xdr:nvSpPr>
        <xdr:cNvPr id="171" name="Oval 47">
          <a:extLst>
            <a:ext uri="{FF2B5EF4-FFF2-40B4-BE49-F238E27FC236}">
              <a16:creationId xmlns:a16="http://schemas.microsoft.com/office/drawing/2014/main" id="{3B29D96C-8159-48FC-BEFA-15A92FB3D87E}"/>
            </a:ext>
          </a:extLst>
        </xdr:cNvPr>
        <xdr:cNvSpPr>
          <a:spLocks noChangeAspect="1"/>
        </xdr:cNvSpPr>
      </xdr:nvSpPr>
      <xdr:spPr>
        <a:xfrm>
          <a:off x="4725663" y="115718815"/>
          <a:ext cx="147600" cy="144000"/>
        </a:xfrm>
        <a:prstGeom prst="ellipse">
          <a:avLst/>
        </a:prstGeom>
        <a:solidFill>
          <a:srgbClr val="ECA98D"/>
        </a:solidFill>
        <a:ln w="38100" cap="flat">
          <a:noFill/>
          <a:prstDash val="solid"/>
          <a:round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Overflow="overflow" horzOverflow="overflow" vert="horz" wrap="square" lIns="45719" tIns="45719" rIns="45719" bIns="45719" numCol="1" spcCol="38100" rtlCol="0" anchor="ctr">
          <a:noAutofit/>
        </a:bodyPr>
        <a:lstStyle/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endParaRPr kumimoji="0" lang="en-GB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endParaRPr>
        </a:p>
      </xdr:txBody>
    </xdr:sp>
    <xdr:clientData/>
  </xdr:oneCellAnchor>
  <xdr:oneCellAnchor>
    <xdr:from>
      <xdr:col>0</xdr:col>
      <xdr:colOff>30927</xdr:colOff>
      <xdr:row>582</xdr:row>
      <xdr:rowOff>344407</xdr:rowOff>
    </xdr:from>
    <xdr:ext cx="396066" cy="330056"/>
    <xdr:pic>
      <xdr:nvPicPr>
        <xdr:cNvPr id="172" name="Picture 56">
          <a:extLst>
            <a:ext uri="{FF2B5EF4-FFF2-40B4-BE49-F238E27FC236}">
              <a16:creationId xmlns:a16="http://schemas.microsoft.com/office/drawing/2014/main" id="{AFFE1717-8AC6-48F4-8FB4-61ADA0E5B3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7752" y="153115882"/>
          <a:ext cx="396066" cy="330056"/>
        </a:xfrm>
        <a:prstGeom prst="rect">
          <a:avLst/>
        </a:prstGeom>
      </xdr:spPr>
    </xdr:pic>
    <xdr:clientData/>
  </xdr:oneCellAnchor>
  <xdr:oneCellAnchor>
    <xdr:from>
      <xdr:col>10</xdr:col>
      <xdr:colOff>124537</xdr:colOff>
      <xdr:row>581</xdr:row>
      <xdr:rowOff>176388</xdr:rowOff>
    </xdr:from>
    <xdr:ext cx="144000" cy="144000"/>
    <xdr:sp macro="" textlink="" fLocksText="0">
      <xdr:nvSpPr>
        <xdr:cNvPr id="173" name="Oval 111">
          <a:extLst>
            <a:ext uri="{FF2B5EF4-FFF2-40B4-BE49-F238E27FC236}">
              <a16:creationId xmlns:a16="http://schemas.microsoft.com/office/drawing/2014/main" id="{7D761D4A-9F78-47C5-B83C-6F347DFEB905}"/>
            </a:ext>
          </a:extLst>
        </xdr:cNvPr>
        <xdr:cNvSpPr>
          <a:spLocks noChangeAspect="1"/>
        </xdr:cNvSpPr>
      </xdr:nvSpPr>
      <xdr:spPr>
        <a:xfrm>
          <a:off x="4588587" y="152760538"/>
          <a:ext cx="144000" cy="144000"/>
        </a:xfrm>
        <a:prstGeom prst="ellipse">
          <a:avLst/>
        </a:prstGeom>
        <a:solidFill>
          <a:srgbClr val="316C3B"/>
        </a:solidFill>
        <a:ln w="38100" cap="flat">
          <a:noFill/>
          <a:prstDash val="solid"/>
          <a:round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Overflow="overflow" horzOverflow="overflow" vert="horz" wrap="square" lIns="45719" tIns="45719" rIns="45719" bIns="45719" numCol="1" spcCol="38100" rtlCol="0" anchor="ctr">
          <a:noAutofit/>
        </a:bodyPr>
        <a:lstStyle/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endParaRPr kumimoji="0" lang="en-GB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endParaRPr>
        </a:p>
      </xdr:txBody>
    </xdr:sp>
    <xdr:clientData/>
  </xdr:oneCellAnchor>
  <xdr:oneCellAnchor>
    <xdr:from>
      <xdr:col>11</xdr:col>
      <xdr:colOff>110811</xdr:colOff>
      <xdr:row>581</xdr:row>
      <xdr:rowOff>176388</xdr:rowOff>
    </xdr:from>
    <xdr:ext cx="144000" cy="144000"/>
    <xdr:sp macro="" textlink="" fLocksText="0">
      <xdr:nvSpPr>
        <xdr:cNvPr id="174" name="Oval 113">
          <a:extLst>
            <a:ext uri="{FF2B5EF4-FFF2-40B4-BE49-F238E27FC236}">
              <a16:creationId xmlns:a16="http://schemas.microsoft.com/office/drawing/2014/main" id="{7C6387D1-F5B3-4D72-ABCA-AD4F29E1ABD6}"/>
            </a:ext>
          </a:extLst>
        </xdr:cNvPr>
        <xdr:cNvSpPr>
          <a:spLocks noChangeAspect="1"/>
        </xdr:cNvSpPr>
      </xdr:nvSpPr>
      <xdr:spPr>
        <a:xfrm>
          <a:off x="4946336" y="152760538"/>
          <a:ext cx="144000" cy="144000"/>
        </a:xfrm>
        <a:prstGeom prst="ellipse">
          <a:avLst/>
        </a:prstGeom>
        <a:solidFill>
          <a:srgbClr val="316C3B"/>
        </a:solidFill>
        <a:ln w="38100" cap="flat">
          <a:noFill/>
          <a:prstDash val="solid"/>
          <a:round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Overflow="overflow" horzOverflow="overflow" vert="horz" wrap="square" lIns="45719" tIns="45719" rIns="45719" bIns="45719" numCol="1" spcCol="38100" rtlCol="0" anchor="ctr">
          <a:noAutofit/>
        </a:bodyPr>
        <a:lstStyle/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endParaRPr kumimoji="0" lang="en-GB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endParaRPr>
        </a:p>
      </xdr:txBody>
    </xdr:sp>
    <xdr:clientData/>
  </xdr:oneCellAnchor>
  <xdr:twoCellAnchor editAs="oneCell">
    <xdr:from>
      <xdr:col>11</xdr:col>
      <xdr:colOff>179998</xdr:colOff>
      <xdr:row>0</xdr:row>
      <xdr:rowOff>131885</xdr:rowOff>
    </xdr:from>
    <xdr:to>
      <xdr:col>14</xdr:col>
      <xdr:colOff>82868</xdr:colOff>
      <xdr:row>1</xdr:row>
      <xdr:rowOff>198465</xdr:rowOff>
    </xdr:to>
    <xdr:pic>
      <xdr:nvPicPr>
        <xdr:cNvPr id="176" name="Picture 6">
          <a:extLst>
            <a:ext uri="{FF2B5EF4-FFF2-40B4-BE49-F238E27FC236}">
              <a16:creationId xmlns:a16="http://schemas.microsoft.com/office/drawing/2014/main" id="{D6681919-BD32-4E8E-A9B9-C25197E756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15767" y="131885"/>
          <a:ext cx="1027064" cy="5103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Greyscale">
      <a:dk1>
        <a:sysClr val="windowText" lastClr="000000"/>
      </a:dk1>
      <a:lt1>
        <a:sysClr val="window" lastClr="FFFFFF"/>
      </a:lt1>
      <a:dk2>
        <a:srgbClr val="000000"/>
      </a:dk2>
      <a:lt2>
        <a:srgbClr val="F8F8F8"/>
      </a:lt2>
      <a:accent1>
        <a:srgbClr val="DDDDDD"/>
      </a:accent1>
      <a:accent2>
        <a:srgbClr val="B2B2B2"/>
      </a:accent2>
      <a:accent3>
        <a:srgbClr val="969696"/>
      </a:accent3>
      <a:accent4>
        <a:srgbClr val="808080"/>
      </a:accent4>
      <a:accent5>
        <a:srgbClr val="5F5F5F"/>
      </a:accent5>
      <a:accent6>
        <a:srgbClr val="4D4D4D"/>
      </a:accent6>
      <a:hlink>
        <a:srgbClr val="5F5F5F"/>
      </a:hlink>
      <a:folHlink>
        <a:srgbClr val="919191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://bergspotter.com/collection/belle" TargetMode="External"/><Relationship Id="rId18" Type="http://schemas.openxmlformats.org/officeDocument/2006/relationships/hyperlink" Target="https://bergspotter.com/collection/large-kobenhavner/" TargetMode="External"/><Relationship Id="rId26" Type="http://schemas.openxmlformats.org/officeDocument/2006/relationships/hyperlink" Target="https://bergspotter.com/collection/pantheon" TargetMode="External"/><Relationship Id="rId39" Type="http://schemas.openxmlformats.org/officeDocument/2006/relationships/vmlDrawing" Target="../drawings/vmlDrawing2.vml"/><Relationship Id="rId21" Type="http://schemas.openxmlformats.org/officeDocument/2006/relationships/hyperlink" Target="https://bergspotter.com/collections/koebenhavner-vase/" TargetMode="External"/><Relationship Id="rId34" Type="http://schemas.openxmlformats.org/officeDocument/2006/relationships/hyperlink" Target="https://bergspotter.com/collection/delphi" TargetMode="External"/><Relationship Id="rId7" Type="http://schemas.openxmlformats.org/officeDocument/2006/relationships/hyperlink" Target="http://bergspotter.com/tote-bag/" TargetMode="External"/><Relationship Id="rId12" Type="http://schemas.openxmlformats.org/officeDocument/2006/relationships/hyperlink" Target="https://bergspotter.com/collection/atlas" TargetMode="External"/><Relationship Id="rId17" Type="http://schemas.openxmlformats.org/officeDocument/2006/relationships/hyperlink" Target="https://bergspotter.com/collection/campana" TargetMode="External"/><Relationship Id="rId25" Type="http://schemas.openxmlformats.org/officeDocument/2006/relationships/hyperlink" Target="https://bergspotter.com/collection/cove" TargetMode="External"/><Relationship Id="rId33" Type="http://schemas.openxmlformats.org/officeDocument/2006/relationships/hyperlink" Target="https://bergspotter.com/collection/elizabeth" TargetMode="External"/><Relationship Id="rId38" Type="http://schemas.openxmlformats.org/officeDocument/2006/relationships/drawing" Target="../drawings/drawing2.xml"/><Relationship Id="rId2" Type="http://schemas.openxmlformats.org/officeDocument/2006/relationships/hyperlink" Target="http://bergspotter.com/collections/simona" TargetMode="External"/><Relationship Id="rId16" Type="http://schemas.openxmlformats.org/officeDocument/2006/relationships/hyperlink" Target="https://bergspotter.com/collection/piccolina" TargetMode="External"/><Relationship Id="rId20" Type="http://schemas.openxmlformats.org/officeDocument/2006/relationships/hyperlink" Target="https://bergspotter.com/collection/elizabeth" TargetMode="External"/><Relationship Id="rId29" Type="http://schemas.openxmlformats.org/officeDocument/2006/relationships/hyperlink" Target="https://bergspotter.com/collection/pantheon" TargetMode="External"/><Relationship Id="rId1" Type="http://schemas.openxmlformats.org/officeDocument/2006/relationships/hyperlink" Target="https://bergspotter.com/collection/helena" TargetMode="External"/><Relationship Id="rId6" Type="http://schemas.openxmlformats.org/officeDocument/2006/relationships/hyperlink" Target="http://bergspotter.com/collection/julie" TargetMode="External"/><Relationship Id="rId11" Type="http://schemas.openxmlformats.org/officeDocument/2006/relationships/hyperlink" Target="https://bergspotter.com/collection/large-flora/" TargetMode="External"/><Relationship Id="rId24" Type="http://schemas.openxmlformats.org/officeDocument/2006/relationships/hyperlink" Target="https://bergspotter.com/collection/galestro" TargetMode="External"/><Relationship Id="rId32" Type="http://schemas.openxmlformats.org/officeDocument/2006/relationships/hyperlink" Target="https://bergspotter.com/collection/fleur" TargetMode="External"/><Relationship Id="rId37" Type="http://schemas.openxmlformats.org/officeDocument/2006/relationships/printerSettings" Target="../printerSettings/printerSettings2.bin"/><Relationship Id="rId5" Type="http://schemas.openxmlformats.org/officeDocument/2006/relationships/hyperlink" Target="https://bergspotter.com/collection/lucca" TargetMode="External"/><Relationship Id="rId15" Type="http://schemas.openxmlformats.org/officeDocument/2006/relationships/hyperlink" Target="https://bergspotter.com/collection/folk" TargetMode="External"/><Relationship Id="rId23" Type="http://schemas.openxmlformats.org/officeDocument/2006/relationships/hyperlink" Target="https://bergspotter.com/collections/rollingstones/" TargetMode="External"/><Relationship Id="rId28" Type="http://schemas.openxmlformats.org/officeDocument/2006/relationships/hyperlink" Target="http://bergspotter.com/collection/emilia" TargetMode="External"/><Relationship Id="rId36" Type="http://schemas.openxmlformats.org/officeDocument/2006/relationships/hyperlink" Target="https://www.bergspotter.com/collections/folk" TargetMode="External"/><Relationship Id="rId10" Type="http://schemas.openxmlformats.org/officeDocument/2006/relationships/hyperlink" Target="https://bergspotter.com/bergs-original-pots/large-kobenhavner-og-flora/" TargetMode="External"/><Relationship Id="rId19" Type="http://schemas.openxmlformats.org/officeDocument/2006/relationships/hyperlink" Target="http://bergspotter.com/collection/koebenhavner-2/" TargetMode="External"/><Relationship Id="rId31" Type="http://schemas.openxmlformats.org/officeDocument/2006/relationships/hyperlink" Target="https://bergspotter.com/collection/florita" TargetMode="External"/><Relationship Id="rId4" Type="http://schemas.openxmlformats.org/officeDocument/2006/relationships/hyperlink" Target="http://bergspotter.com/collection/modena" TargetMode="External"/><Relationship Id="rId9" Type="http://schemas.openxmlformats.org/officeDocument/2006/relationships/hyperlink" Target="https://bergspotter.com/collection/celeste" TargetMode="External"/><Relationship Id="rId14" Type="http://schemas.openxmlformats.org/officeDocument/2006/relationships/hyperlink" Target="https://bergspotter.com/collection/gaia" TargetMode="External"/><Relationship Id="rId22" Type="http://schemas.openxmlformats.org/officeDocument/2006/relationships/hyperlink" Target="http://bergspotter.com/collection/nuna" TargetMode="External"/><Relationship Id="rId27" Type="http://schemas.openxmlformats.org/officeDocument/2006/relationships/hyperlink" Target="https://bergspotter.com/collection/lily" TargetMode="External"/><Relationship Id="rId30" Type="http://schemas.openxmlformats.org/officeDocument/2006/relationships/hyperlink" Target="https://bergspotter.com/collection/folk" TargetMode="External"/><Relationship Id="rId35" Type="http://schemas.openxmlformats.org/officeDocument/2006/relationships/hyperlink" Target="https://bergspotter.com/collection/hoff/" TargetMode="External"/><Relationship Id="rId8" Type="http://schemas.openxmlformats.org/officeDocument/2006/relationships/hyperlink" Target="https://bergspotter.com/collection/flora/" TargetMode="External"/><Relationship Id="rId3" Type="http://schemas.openxmlformats.org/officeDocument/2006/relationships/hyperlink" Target="https://bergspotter.com/collection/dais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38208-088D-7B43-943B-46E631FFBD8B}">
  <sheetPr>
    <pageSetUpPr fitToPage="1"/>
  </sheetPr>
  <dimension ref="A1:J474"/>
  <sheetViews>
    <sheetView showGridLines="0" tabSelected="1" zoomScale="70" zoomScaleNormal="70" workbookViewId="0">
      <selection activeCell="K26" sqref="K26"/>
    </sheetView>
  </sheetViews>
  <sheetFormatPr baseColWidth="10" defaultColWidth="20.75" defaultRowHeight="20" customHeight="1"/>
  <cols>
    <col min="1" max="2" width="9.5" style="220" customWidth="1"/>
    <col min="3" max="3" width="8.25" style="220" bestFit="1" customWidth="1"/>
    <col min="4" max="4" width="66" style="218" customWidth="1"/>
    <col min="5" max="5" width="23" style="222" bestFit="1" customWidth="1"/>
    <col min="6" max="6" width="50" style="221" bestFit="1" customWidth="1"/>
    <col min="7" max="7" width="9.75" style="220" customWidth="1"/>
    <col min="8" max="8" width="16.75" style="219" customWidth="1"/>
    <col min="9" max="9" width="16.75" style="218" customWidth="1"/>
    <col min="10" max="10" width="23.75" style="218" customWidth="1"/>
    <col min="11" max="16384" width="20.75" style="218"/>
  </cols>
  <sheetData>
    <row r="1" spans="1:10" ht="17.5" customHeight="1">
      <c r="A1" s="265"/>
      <c r="B1" s="265"/>
      <c r="C1" s="264"/>
      <c r="D1" s="263"/>
      <c r="E1" s="262"/>
      <c r="F1" s="267"/>
      <c r="G1" s="260"/>
      <c r="H1" s="259"/>
    </row>
    <row r="2" spans="1:10" ht="28" customHeight="1">
      <c r="A2" s="265"/>
      <c r="B2" s="265"/>
      <c r="C2" s="264"/>
      <c r="D2" s="263"/>
      <c r="E2" s="262"/>
      <c r="F2" s="267"/>
      <c r="G2" s="260"/>
      <c r="H2" s="273" t="s">
        <v>1278</v>
      </c>
      <c r="I2" s="273"/>
      <c r="J2" s="266" t="s">
        <v>1277</v>
      </c>
    </row>
    <row r="3" spans="1:10" ht="28" customHeight="1">
      <c r="A3" s="265"/>
      <c r="B3" s="265"/>
      <c r="C3" s="264"/>
      <c r="D3" s="263"/>
      <c r="E3" s="262"/>
      <c r="F3" s="261"/>
      <c r="G3" s="260"/>
      <c r="H3" s="259"/>
      <c r="I3" s="274" t="s">
        <v>1276</v>
      </c>
      <c r="J3" s="274"/>
    </row>
    <row r="4" spans="1:10" ht="33.5" customHeight="1" thickBot="1">
      <c r="I4" s="274"/>
      <c r="J4" s="274"/>
    </row>
    <row r="5" spans="1:10" ht="34.5" customHeight="1" thickTop="1">
      <c r="A5" s="256" t="s">
        <v>1275</v>
      </c>
      <c r="B5" s="256" t="s">
        <v>1274</v>
      </c>
      <c r="C5" s="272" t="s">
        <v>1273</v>
      </c>
      <c r="D5" s="272"/>
      <c r="E5" s="258" t="s">
        <v>1272</v>
      </c>
      <c r="F5" s="257" t="s">
        <v>1271</v>
      </c>
      <c r="G5" s="256" t="s">
        <v>1270</v>
      </c>
      <c r="H5" s="255" t="s">
        <v>1269</v>
      </c>
      <c r="I5" s="254" t="s">
        <v>1268</v>
      </c>
      <c r="J5" s="253"/>
    </row>
    <row r="6" spans="1:10" ht="27" customHeight="1">
      <c r="A6" s="241">
        <v>9</v>
      </c>
      <c r="B6" s="241">
        <v>46113</v>
      </c>
      <c r="C6" s="240" t="s">
        <v>994</v>
      </c>
      <c r="D6" s="239" t="s">
        <v>1267</v>
      </c>
      <c r="E6" s="242">
        <v>4580846561133</v>
      </c>
      <c r="F6" s="237" t="s">
        <v>1265</v>
      </c>
      <c r="G6" s="236">
        <v>6</v>
      </c>
      <c r="H6" s="252">
        <v>7000</v>
      </c>
      <c r="I6" s="234"/>
      <c r="J6" s="233"/>
    </row>
    <row r="7" spans="1:10" ht="27" customHeight="1">
      <c r="A7" s="241">
        <v>9</v>
      </c>
      <c r="B7" s="241">
        <v>46114</v>
      </c>
      <c r="C7" s="240" t="s">
        <v>994</v>
      </c>
      <c r="D7" s="239" t="s">
        <v>1266</v>
      </c>
      <c r="E7" s="242">
        <v>4580846561140</v>
      </c>
      <c r="F7" s="237" t="s">
        <v>1265</v>
      </c>
      <c r="G7" s="236">
        <v>6</v>
      </c>
      <c r="H7" s="252">
        <v>7000</v>
      </c>
      <c r="I7" s="234"/>
      <c r="J7" s="233"/>
    </row>
    <row r="8" spans="1:10" ht="27" customHeight="1">
      <c r="A8" s="241">
        <v>9</v>
      </c>
      <c r="B8" s="241">
        <v>46115</v>
      </c>
      <c r="C8" s="240" t="s">
        <v>994</v>
      </c>
      <c r="D8" s="239" t="s">
        <v>1264</v>
      </c>
      <c r="E8" s="242">
        <v>4580846561157</v>
      </c>
      <c r="F8" s="237" t="s">
        <v>1262</v>
      </c>
      <c r="G8" s="236">
        <v>6</v>
      </c>
      <c r="H8" s="252">
        <v>8000</v>
      </c>
      <c r="I8" s="234"/>
      <c r="J8" s="233"/>
    </row>
    <row r="9" spans="1:10" ht="27" customHeight="1">
      <c r="A9" s="241">
        <v>9</v>
      </c>
      <c r="B9" s="241">
        <v>46116</v>
      </c>
      <c r="C9" s="240" t="s">
        <v>994</v>
      </c>
      <c r="D9" s="239" t="s">
        <v>1263</v>
      </c>
      <c r="E9" s="242">
        <v>4580846561164</v>
      </c>
      <c r="F9" s="237" t="s">
        <v>1262</v>
      </c>
      <c r="G9" s="236">
        <v>6</v>
      </c>
      <c r="H9" s="252">
        <v>8000</v>
      </c>
      <c r="I9" s="234"/>
      <c r="J9" s="233"/>
    </row>
    <row r="10" spans="1:10" ht="27" customHeight="1">
      <c r="A10" s="241">
        <v>9</v>
      </c>
      <c r="B10" s="241">
        <v>46117</v>
      </c>
      <c r="C10" s="240" t="s">
        <v>994</v>
      </c>
      <c r="D10" s="239" t="s">
        <v>1261</v>
      </c>
      <c r="E10" s="242">
        <v>4580846561171</v>
      </c>
      <c r="F10" s="237" t="s">
        <v>1259</v>
      </c>
      <c r="G10" s="236">
        <v>6</v>
      </c>
      <c r="H10" s="252">
        <v>9500</v>
      </c>
      <c r="I10" s="234"/>
      <c r="J10" s="233"/>
    </row>
    <row r="11" spans="1:10" ht="27" customHeight="1">
      <c r="A11" s="241">
        <v>9</v>
      </c>
      <c r="B11" s="241">
        <v>46118</v>
      </c>
      <c r="C11" s="240" t="s">
        <v>994</v>
      </c>
      <c r="D11" s="239" t="s">
        <v>1260</v>
      </c>
      <c r="E11" s="242">
        <v>4580846561188</v>
      </c>
      <c r="F11" s="237" t="s">
        <v>1259</v>
      </c>
      <c r="G11" s="236">
        <v>6</v>
      </c>
      <c r="H11" s="252">
        <v>9500</v>
      </c>
      <c r="I11" s="234"/>
      <c r="J11" s="233"/>
    </row>
    <row r="12" spans="1:10" ht="27" customHeight="1">
      <c r="A12" s="241">
        <v>9</v>
      </c>
      <c r="B12" s="241">
        <v>46119</v>
      </c>
      <c r="C12" s="240" t="s">
        <v>994</v>
      </c>
      <c r="D12" s="239" t="s">
        <v>1258</v>
      </c>
      <c r="E12" s="242">
        <v>4580846561195</v>
      </c>
      <c r="F12" s="237" t="s">
        <v>1256</v>
      </c>
      <c r="G12" s="236">
        <v>4</v>
      </c>
      <c r="H12" s="252">
        <v>12000</v>
      </c>
      <c r="I12" s="234"/>
      <c r="J12" s="233"/>
    </row>
    <row r="13" spans="1:10" ht="27" customHeight="1">
      <c r="A13" s="241">
        <v>9</v>
      </c>
      <c r="B13" s="241">
        <v>46120</v>
      </c>
      <c r="C13" s="240" t="s">
        <v>994</v>
      </c>
      <c r="D13" s="239" t="s">
        <v>1257</v>
      </c>
      <c r="E13" s="242">
        <v>4580846561201</v>
      </c>
      <c r="F13" s="237" t="s">
        <v>1256</v>
      </c>
      <c r="G13" s="236">
        <v>4</v>
      </c>
      <c r="H13" s="252">
        <v>12000</v>
      </c>
      <c r="I13" s="234"/>
      <c r="J13" s="233"/>
    </row>
    <row r="14" spans="1:10" ht="27" customHeight="1">
      <c r="A14" s="241">
        <v>9</v>
      </c>
      <c r="B14" s="241">
        <v>46121</v>
      </c>
      <c r="C14" s="240" t="s">
        <v>994</v>
      </c>
      <c r="D14" s="239" t="s">
        <v>1255</v>
      </c>
      <c r="E14" s="242">
        <v>4580846561218</v>
      </c>
      <c r="F14" s="237" t="s">
        <v>1253</v>
      </c>
      <c r="G14" s="236">
        <v>4</v>
      </c>
      <c r="H14" s="252">
        <v>18000</v>
      </c>
      <c r="I14" s="234"/>
      <c r="J14" s="233"/>
    </row>
    <row r="15" spans="1:10" ht="27" customHeight="1">
      <c r="A15" s="241">
        <v>9</v>
      </c>
      <c r="B15" s="241">
        <v>46122</v>
      </c>
      <c r="C15" s="240" t="s">
        <v>994</v>
      </c>
      <c r="D15" s="239" t="s">
        <v>1254</v>
      </c>
      <c r="E15" s="242">
        <v>4580846561225</v>
      </c>
      <c r="F15" s="237" t="s">
        <v>1253</v>
      </c>
      <c r="G15" s="236">
        <v>4</v>
      </c>
      <c r="H15" s="252">
        <v>18000</v>
      </c>
      <c r="I15" s="234"/>
      <c r="J15" s="233"/>
    </row>
    <row r="16" spans="1:10" ht="27" customHeight="1">
      <c r="A16" s="241">
        <v>9</v>
      </c>
      <c r="B16" s="241">
        <v>46123</v>
      </c>
      <c r="C16" s="240" t="s">
        <v>994</v>
      </c>
      <c r="D16" s="239" t="s">
        <v>1252</v>
      </c>
      <c r="E16" s="242">
        <v>4580846561232</v>
      </c>
      <c r="F16" s="237" t="s">
        <v>1250</v>
      </c>
      <c r="G16" s="236">
        <v>2</v>
      </c>
      <c r="H16" s="252">
        <v>25000</v>
      </c>
      <c r="I16" s="234"/>
      <c r="J16" s="233"/>
    </row>
    <row r="17" spans="1:10" ht="27" customHeight="1">
      <c r="A17" s="241">
        <v>9</v>
      </c>
      <c r="B17" s="241">
        <v>46124</v>
      </c>
      <c r="C17" s="240" t="s">
        <v>994</v>
      </c>
      <c r="D17" s="239" t="s">
        <v>1251</v>
      </c>
      <c r="E17" s="242">
        <v>4580846561249</v>
      </c>
      <c r="F17" s="237" t="s">
        <v>1250</v>
      </c>
      <c r="G17" s="236">
        <v>2</v>
      </c>
      <c r="H17" s="252">
        <v>25000</v>
      </c>
      <c r="I17" s="234"/>
      <c r="J17" s="233"/>
    </row>
    <row r="18" spans="1:10" ht="27" customHeight="1">
      <c r="A18" s="241">
        <v>21</v>
      </c>
      <c r="B18" s="241">
        <v>46125</v>
      </c>
      <c r="C18" s="240" t="s">
        <v>994</v>
      </c>
      <c r="D18" s="239" t="s">
        <v>1249</v>
      </c>
      <c r="E18" s="242">
        <v>4580846561256</v>
      </c>
      <c r="F18" s="237" t="s">
        <v>1247</v>
      </c>
      <c r="G18" s="236">
        <v>4</v>
      </c>
      <c r="H18" s="252">
        <v>19000</v>
      </c>
      <c r="I18" s="234"/>
      <c r="J18" s="233"/>
    </row>
    <row r="19" spans="1:10" ht="27" customHeight="1">
      <c r="A19" s="241">
        <v>21</v>
      </c>
      <c r="B19" s="241">
        <v>46126</v>
      </c>
      <c r="C19" s="240" t="s">
        <v>994</v>
      </c>
      <c r="D19" s="239" t="s">
        <v>1248</v>
      </c>
      <c r="E19" s="242">
        <v>4580846561263</v>
      </c>
      <c r="F19" s="237" t="s">
        <v>1247</v>
      </c>
      <c r="G19" s="236">
        <v>4</v>
      </c>
      <c r="H19" s="252">
        <v>19000</v>
      </c>
      <c r="I19" s="234"/>
      <c r="J19" s="233"/>
    </row>
    <row r="20" spans="1:10" ht="27" customHeight="1">
      <c r="A20" s="241">
        <v>21</v>
      </c>
      <c r="B20" s="241">
        <v>46127</v>
      </c>
      <c r="C20" s="240" t="s">
        <v>994</v>
      </c>
      <c r="D20" s="239" t="s">
        <v>1246</v>
      </c>
      <c r="E20" s="242">
        <v>4580846561270</v>
      </c>
      <c r="F20" s="237" t="s">
        <v>1244</v>
      </c>
      <c r="G20" s="236">
        <v>2</v>
      </c>
      <c r="H20" s="252">
        <v>42000</v>
      </c>
      <c r="I20" s="234"/>
      <c r="J20" s="233"/>
    </row>
    <row r="21" spans="1:10" ht="27" customHeight="1">
      <c r="A21" s="241">
        <v>21</v>
      </c>
      <c r="B21" s="241">
        <v>46128</v>
      </c>
      <c r="C21" s="240" t="s">
        <v>994</v>
      </c>
      <c r="D21" s="239" t="s">
        <v>1245</v>
      </c>
      <c r="E21" s="242">
        <v>4580846561287</v>
      </c>
      <c r="F21" s="237" t="s">
        <v>1244</v>
      </c>
      <c r="G21" s="236">
        <v>2</v>
      </c>
      <c r="H21" s="252">
        <v>42000</v>
      </c>
      <c r="I21" s="234"/>
      <c r="J21" s="233"/>
    </row>
    <row r="22" spans="1:10" ht="27" customHeight="1">
      <c r="A22" s="241">
        <v>21</v>
      </c>
      <c r="B22" s="241">
        <v>46129</v>
      </c>
      <c r="C22" s="240" t="s">
        <v>994</v>
      </c>
      <c r="D22" s="239" t="s">
        <v>1243</v>
      </c>
      <c r="E22" s="242">
        <v>4580846561294</v>
      </c>
      <c r="F22" s="237" t="s">
        <v>1241</v>
      </c>
      <c r="G22" s="236">
        <v>2</v>
      </c>
      <c r="H22" s="252">
        <v>32000</v>
      </c>
      <c r="I22" s="234"/>
      <c r="J22" s="233"/>
    </row>
    <row r="23" spans="1:10" ht="27" customHeight="1">
      <c r="A23" s="241">
        <v>21</v>
      </c>
      <c r="B23" s="241">
        <v>46130</v>
      </c>
      <c r="C23" s="240" t="s">
        <v>994</v>
      </c>
      <c r="D23" s="239" t="s">
        <v>1242</v>
      </c>
      <c r="E23" s="242">
        <v>4580846561300</v>
      </c>
      <c r="F23" s="237" t="s">
        <v>1241</v>
      </c>
      <c r="G23" s="236">
        <v>2</v>
      </c>
      <c r="H23" s="252">
        <v>32000</v>
      </c>
      <c r="I23" s="234"/>
      <c r="J23" s="233"/>
    </row>
    <row r="24" spans="1:10" ht="27" customHeight="1">
      <c r="A24" s="241">
        <v>21</v>
      </c>
      <c r="B24" s="241">
        <v>46131</v>
      </c>
      <c r="C24" s="240" t="s">
        <v>994</v>
      </c>
      <c r="D24" s="239" t="s">
        <v>1240</v>
      </c>
      <c r="E24" s="242">
        <v>4580846561317</v>
      </c>
      <c r="F24" s="237" t="s">
        <v>1238</v>
      </c>
      <c r="G24" s="236">
        <v>4</v>
      </c>
      <c r="H24" s="252">
        <v>32000</v>
      </c>
      <c r="I24" s="234"/>
      <c r="J24" s="233"/>
    </row>
    <row r="25" spans="1:10" ht="27" customHeight="1">
      <c r="A25" s="241">
        <v>21</v>
      </c>
      <c r="B25" s="241">
        <v>46132</v>
      </c>
      <c r="C25" s="240" t="s">
        <v>994</v>
      </c>
      <c r="D25" s="239" t="s">
        <v>1239</v>
      </c>
      <c r="E25" s="242">
        <v>4580846561324</v>
      </c>
      <c r="F25" s="237" t="s">
        <v>1238</v>
      </c>
      <c r="G25" s="236">
        <v>4</v>
      </c>
      <c r="H25" s="252">
        <v>32000</v>
      </c>
      <c r="I25" s="234"/>
      <c r="J25" s="233"/>
    </row>
    <row r="26" spans="1:10" ht="27" customHeight="1">
      <c r="A26" s="241">
        <v>29</v>
      </c>
      <c r="B26" s="241">
        <v>46133</v>
      </c>
      <c r="C26" s="240"/>
      <c r="D26" s="239" t="s">
        <v>1237</v>
      </c>
      <c r="E26" s="242">
        <v>4580846561331</v>
      </c>
      <c r="F26" s="237" t="s">
        <v>1235</v>
      </c>
      <c r="G26" s="236">
        <v>2</v>
      </c>
      <c r="H26" s="252">
        <v>28000</v>
      </c>
      <c r="I26" s="234"/>
      <c r="J26" s="233"/>
    </row>
    <row r="27" spans="1:10" ht="27" customHeight="1">
      <c r="A27" s="241">
        <v>29</v>
      </c>
      <c r="B27" s="241">
        <v>46134</v>
      </c>
      <c r="C27" s="240"/>
      <c r="D27" s="239" t="s">
        <v>1236</v>
      </c>
      <c r="E27" s="242">
        <v>4580846561348</v>
      </c>
      <c r="F27" s="237" t="s">
        <v>1235</v>
      </c>
      <c r="G27" s="236">
        <v>2</v>
      </c>
      <c r="H27" s="252">
        <v>28000</v>
      </c>
      <c r="I27" s="234"/>
      <c r="J27" s="233"/>
    </row>
    <row r="28" spans="1:10" ht="27" customHeight="1">
      <c r="A28" s="241">
        <v>29</v>
      </c>
      <c r="B28" s="241">
        <v>46135</v>
      </c>
      <c r="C28" s="240"/>
      <c r="D28" s="239" t="s">
        <v>1234</v>
      </c>
      <c r="E28" s="242">
        <v>4580846561355</v>
      </c>
      <c r="F28" s="237" t="s">
        <v>1232</v>
      </c>
      <c r="G28" s="236">
        <v>2</v>
      </c>
      <c r="H28" s="252">
        <v>49000</v>
      </c>
      <c r="I28" s="234"/>
      <c r="J28" s="233"/>
    </row>
    <row r="29" spans="1:10" ht="27" customHeight="1">
      <c r="A29" s="241">
        <v>29</v>
      </c>
      <c r="B29" s="241">
        <v>46136</v>
      </c>
      <c r="C29" s="240"/>
      <c r="D29" s="239" t="s">
        <v>1233</v>
      </c>
      <c r="E29" s="242">
        <v>4580846561362</v>
      </c>
      <c r="F29" s="237" t="s">
        <v>1232</v>
      </c>
      <c r="G29" s="236">
        <v>2</v>
      </c>
      <c r="H29" s="252">
        <v>49000</v>
      </c>
      <c r="I29" s="234"/>
      <c r="J29" s="233"/>
    </row>
    <row r="30" spans="1:10" ht="27" customHeight="1">
      <c r="A30" s="241">
        <v>29</v>
      </c>
      <c r="B30" s="241">
        <v>46137</v>
      </c>
      <c r="C30" s="240"/>
      <c r="D30" s="239" t="s">
        <v>1231</v>
      </c>
      <c r="E30" s="242">
        <v>4580846561379</v>
      </c>
      <c r="F30" s="237" t="s">
        <v>1229</v>
      </c>
      <c r="G30" s="236">
        <v>1</v>
      </c>
      <c r="H30" s="252">
        <v>130000</v>
      </c>
      <c r="I30" s="234"/>
      <c r="J30" s="233"/>
    </row>
    <row r="31" spans="1:10" ht="27" customHeight="1">
      <c r="A31" s="241">
        <v>29</v>
      </c>
      <c r="B31" s="241">
        <v>46138</v>
      </c>
      <c r="C31" s="240"/>
      <c r="D31" s="239" t="s">
        <v>1230</v>
      </c>
      <c r="E31" s="242">
        <v>4580846561386</v>
      </c>
      <c r="F31" s="237" t="s">
        <v>1229</v>
      </c>
      <c r="G31" s="236">
        <v>1</v>
      </c>
      <c r="H31" s="252">
        <v>130000</v>
      </c>
      <c r="I31" s="234"/>
      <c r="J31" s="233"/>
    </row>
    <row r="32" spans="1:10" ht="27" customHeight="1">
      <c r="A32" s="241">
        <v>29</v>
      </c>
      <c r="B32" s="241">
        <v>46139</v>
      </c>
      <c r="C32" s="240"/>
      <c r="D32" s="239" t="s">
        <v>1228</v>
      </c>
      <c r="E32" s="242">
        <v>4580846561393</v>
      </c>
      <c r="F32" s="237" t="s">
        <v>1227</v>
      </c>
      <c r="G32" s="236">
        <v>4</v>
      </c>
      <c r="H32" s="252">
        <v>38000</v>
      </c>
      <c r="I32" s="234"/>
      <c r="J32" s="233"/>
    </row>
    <row r="33" spans="1:10" ht="27" customHeight="1">
      <c r="A33" s="241">
        <v>29</v>
      </c>
      <c r="B33" s="241">
        <v>46140</v>
      </c>
      <c r="C33" s="240"/>
      <c r="D33" s="239" t="s">
        <v>1228</v>
      </c>
      <c r="E33" s="242">
        <v>4580846561409</v>
      </c>
      <c r="F33" s="237" t="s">
        <v>1227</v>
      </c>
      <c r="G33" s="236">
        <v>4</v>
      </c>
      <c r="H33" s="252">
        <v>38000</v>
      </c>
      <c r="I33" s="234"/>
      <c r="J33" s="233"/>
    </row>
    <row r="34" spans="1:10" ht="27" customHeight="1">
      <c r="A34" s="241">
        <v>41</v>
      </c>
      <c r="B34" s="241">
        <v>45802</v>
      </c>
      <c r="C34" s="240"/>
      <c r="D34" s="239" t="s">
        <v>1226</v>
      </c>
      <c r="E34" s="238">
        <v>4570198578026</v>
      </c>
      <c r="F34" s="237" t="s">
        <v>1223</v>
      </c>
      <c r="G34" s="236">
        <v>16</v>
      </c>
      <c r="H34" s="235">
        <v>8000</v>
      </c>
      <c r="I34" s="234"/>
      <c r="J34" s="233"/>
    </row>
    <row r="35" spans="1:10" ht="27" customHeight="1">
      <c r="A35" s="241">
        <v>41</v>
      </c>
      <c r="B35" s="241">
        <v>45803</v>
      </c>
      <c r="C35" s="240"/>
      <c r="D35" s="239" t="s">
        <v>1225</v>
      </c>
      <c r="E35" s="238">
        <v>4570198578033</v>
      </c>
      <c r="F35" s="237" t="s">
        <v>1223</v>
      </c>
      <c r="G35" s="236">
        <v>16</v>
      </c>
      <c r="H35" s="235">
        <v>8000</v>
      </c>
      <c r="I35" s="234"/>
      <c r="J35" s="233"/>
    </row>
    <row r="36" spans="1:10" ht="27" customHeight="1">
      <c r="A36" s="241">
        <v>41</v>
      </c>
      <c r="B36" s="241">
        <v>45804</v>
      </c>
      <c r="C36" s="240"/>
      <c r="D36" s="239" t="s">
        <v>1224</v>
      </c>
      <c r="E36" s="238">
        <v>4570198578040</v>
      </c>
      <c r="F36" s="237" t="s">
        <v>1223</v>
      </c>
      <c r="G36" s="236">
        <v>16</v>
      </c>
      <c r="H36" s="235">
        <v>8000</v>
      </c>
      <c r="I36" s="234"/>
      <c r="J36" s="233"/>
    </row>
    <row r="37" spans="1:10" ht="27" customHeight="1">
      <c r="A37" s="241">
        <v>41</v>
      </c>
      <c r="B37" s="241">
        <v>45805</v>
      </c>
      <c r="C37" s="240"/>
      <c r="D37" s="239" t="s">
        <v>1222</v>
      </c>
      <c r="E37" s="238">
        <v>4570198578057</v>
      </c>
      <c r="F37" s="237" t="s">
        <v>1219</v>
      </c>
      <c r="G37" s="236">
        <v>8</v>
      </c>
      <c r="H37" s="235">
        <v>17000</v>
      </c>
      <c r="I37" s="234"/>
      <c r="J37" s="233"/>
    </row>
    <row r="38" spans="1:10" ht="27" customHeight="1">
      <c r="A38" s="241">
        <v>41</v>
      </c>
      <c r="B38" s="241">
        <v>45806</v>
      </c>
      <c r="C38" s="240"/>
      <c r="D38" s="239" t="s">
        <v>1221</v>
      </c>
      <c r="E38" s="238">
        <v>4570198578064</v>
      </c>
      <c r="F38" s="237" t="s">
        <v>1219</v>
      </c>
      <c r="G38" s="236">
        <v>8</v>
      </c>
      <c r="H38" s="235">
        <v>17000</v>
      </c>
      <c r="I38" s="234"/>
      <c r="J38" s="233"/>
    </row>
    <row r="39" spans="1:10" ht="27" customHeight="1">
      <c r="A39" s="241">
        <v>41</v>
      </c>
      <c r="B39" s="241">
        <v>45807</v>
      </c>
      <c r="C39" s="240"/>
      <c r="D39" s="239" t="s">
        <v>1220</v>
      </c>
      <c r="E39" s="238">
        <v>4570198578071</v>
      </c>
      <c r="F39" s="237" t="s">
        <v>1219</v>
      </c>
      <c r="G39" s="236">
        <v>8</v>
      </c>
      <c r="H39" s="235">
        <v>17000</v>
      </c>
      <c r="I39" s="234"/>
      <c r="J39" s="233"/>
    </row>
    <row r="40" spans="1:10" ht="27" customHeight="1">
      <c r="A40" s="241">
        <v>41</v>
      </c>
      <c r="B40" s="241">
        <v>45808</v>
      </c>
      <c r="C40" s="240"/>
      <c r="D40" s="239" t="s">
        <v>1218</v>
      </c>
      <c r="E40" s="238">
        <v>4570198578088</v>
      </c>
      <c r="F40" s="237" t="s">
        <v>1215</v>
      </c>
      <c r="G40" s="236">
        <v>4</v>
      </c>
      <c r="H40" s="235">
        <v>25000</v>
      </c>
      <c r="I40" s="234"/>
      <c r="J40" s="233"/>
    </row>
    <row r="41" spans="1:10" ht="27" customHeight="1">
      <c r="A41" s="241">
        <v>41</v>
      </c>
      <c r="B41" s="241">
        <v>45809</v>
      </c>
      <c r="C41" s="240"/>
      <c r="D41" s="239" t="s">
        <v>1217</v>
      </c>
      <c r="E41" s="238">
        <v>4570198578095</v>
      </c>
      <c r="F41" s="237" t="s">
        <v>1215</v>
      </c>
      <c r="G41" s="236">
        <v>4</v>
      </c>
      <c r="H41" s="235">
        <v>25000</v>
      </c>
      <c r="I41" s="234"/>
      <c r="J41" s="233"/>
    </row>
    <row r="42" spans="1:10" ht="27" customHeight="1">
      <c r="A42" s="241">
        <v>41</v>
      </c>
      <c r="B42" s="241">
        <v>45810</v>
      </c>
      <c r="C42" s="240"/>
      <c r="D42" s="239" t="s">
        <v>1216</v>
      </c>
      <c r="E42" s="238">
        <v>4570198578101</v>
      </c>
      <c r="F42" s="237" t="s">
        <v>1215</v>
      </c>
      <c r="G42" s="236">
        <v>4</v>
      </c>
      <c r="H42" s="235">
        <v>25000</v>
      </c>
      <c r="I42" s="234"/>
      <c r="J42" s="233"/>
    </row>
    <row r="43" spans="1:10" ht="27" customHeight="1">
      <c r="A43" s="241">
        <v>41</v>
      </c>
      <c r="B43" s="241">
        <v>45811</v>
      </c>
      <c r="C43" s="240"/>
      <c r="D43" s="239" t="s">
        <v>1214</v>
      </c>
      <c r="E43" s="238">
        <v>4570198578118</v>
      </c>
      <c r="F43" s="237" t="s">
        <v>1211</v>
      </c>
      <c r="G43" s="236">
        <v>2</v>
      </c>
      <c r="H43" s="235">
        <v>30000</v>
      </c>
      <c r="I43" s="234"/>
      <c r="J43" s="233"/>
    </row>
    <row r="44" spans="1:10" ht="27" customHeight="1">
      <c r="A44" s="241">
        <v>41</v>
      </c>
      <c r="B44" s="241">
        <v>45812</v>
      </c>
      <c r="C44" s="240"/>
      <c r="D44" s="239" t="s">
        <v>1213</v>
      </c>
      <c r="E44" s="238">
        <v>4570198578125</v>
      </c>
      <c r="F44" s="237" t="s">
        <v>1211</v>
      </c>
      <c r="G44" s="236">
        <v>2</v>
      </c>
      <c r="H44" s="235">
        <v>30000</v>
      </c>
      <c r="I44" s="234"/>
      <c r="J44" s="233"/>
    </row>
    <row r="45" spans="1:10" ht="27" customHeight="1">
      <c r="A45" s="241">
        <v>41</v>
      </c>
      <c r="B45" s="241">
        <v>45813</v>
      </c>
      <c r="C45" s="240"/>
      <c r="D45" s="239" t="s">
        <v>1212</v>
      </c>
      <c r="E45" s="238">
        <v>4570198578132</v>
      </c>
      <c r="F45" s="237" t="s">
        <v>1211</v>
      </c>
      <c r="G45" s="236">
        <v>2</v>
      </c>
      <c r="H45" s="235">
        <v>30000</v>
      </c>
      <c r="I45" s="234"/>
      <c r="J45" s="233"/>
    </row>
    <row r="46" spans="1:10" ht="27" customHeight="1">
      <c r="A46" s="241">
        <v>41</v>
      </c>
      <c r="B46" s="241">
        <v>45814</v>
      </c>
      <c r="C46" s="240"/>
      <c r="D46" s="239" t="s">
        <v>1210</v>
      </c>
      <c r="E46" s="238">
        <v>4570198578149</v>
      </c>
      <c r="F46" s="237" t="s">
        <v>1207</v>
      </c>
      <c r="G46" s="236">
        <v>2</v>
      </c>
      <c r="H46" s="235">
        <v>36000</v>
      </c>
      <c r="I46" s="234"/>
      <c r="J46" s="233"/>
    </row>
    <row r="47" spans="1:10" ht="27" customHeight="1">
      <c r="A47" s="241">
        <v>41</v>
      </c>
      <c r="B47" s="241">
        <v>45815</v>
      </c>
      <c r="C47" s="240"/>
      <c r="D47" s="239" t="s">
        <v>1209</v>
      </c>
      <c r="E47" s="238">
        <v>4570198578156</v>
      </c>
      <c r="F47" s="237" t="s">
        <v>1207</v>
      </c>
      <c r="G47" s="236">
        <v>2</v>
      </c>
      <c r="H47" s="235">
        <v>36000</v>
      </c>
      <c r="I47" s="234"/>
      <c r="J47" s="233"/>
    </row>
    <row r="48" spans="1:10" ht="27" customHeight="1">
      <c r="A48" s="241">
        <v>41</v>
      </c>
      <c r="B48" s="241">
        <v>45816</v>
      </c>
      <c r="C48" s="240"/>
      <c r="D48" s="239" t="s">
        <v>1208</v>
      </c>
      <c r="E48" s="238">
        <v>4570198578163</v>
      </c>
      <c r="F48" s="237" t="s">
        <v>1207</v>
      </c>
      <c r="G48" s="236">
        <v>2</v>
      </c>
      <c r="H48" s="235">
        <v>36000</v>
      </c>
      <c r="I48" s="234"/>
      <c r="J48" s="233"/>
    </row>
    <row r="49" spans="1:10" ht="27" customHeight="1">
      <c r="A49" s="241">
        <v>41</v>
      </c>
      <c r="B49" s="241">
        <v>45817</v>
      </c>
      <c r="C49" s="240"/>
      <c r="D49" s="239" t="s">
        <v>1206</v>
      </c>
      <c r="E49" s="238">
        <v>4570198578170</v>
      </c>
      <c r="F49" s="237" t="s">
        <v>1203</v>
      </c>
      <c r="G49" s="236">
        <v>16</v>
      </c>
      <c r="H49" s="235">
        <v>4000</v>
      </c>
      <c r="I49" s="234"/>
      <c r="J49" s="233"/>
    </row>
    <row r="50" spans="1:10" ht="27" customHeight="1">
      <c r="A50" s="241">
        <v>41</v>
      </c>
      <c r="B50" s="241">
        <v>45818</v>
      </c>
      <c r="C50" s="240"/>
      <c r="D50" s="239" t="s">
        <v>1205</v>
      </c>
      <c r="E50" s="238">
        <v>4570198578187</v>
      </c>
      <c r="F50" s="237" t="s">
        <v>1203</v>
      </c>
      <c r="G50" s="236">
        <v>16</v>
      </c>
      <c r="H50" s="235">
        <v>4000</v>
      </c>
      <c r="I50" s="234"/>
      <c r="J50" s="233"/>
    </row>
    <row r="51" spans="1:10" ht="27" customHeight="1">
      <c r="A51" s="241">
        <v>41</v>
      </c>
      <c r="B51" s="241">
        <v>45819</v>
      </c>
      <c r="C51" s="240"/>
      <c r="D51" s="239" t="s">
        <v>1204</v>
      </c>
      <c r="E51" s="238">
        <v>4570198578194</v>
      </c>
      <c r="F51" s="237" t="s">
        <v>1203</v>
      </c>
      <c r="G51" s="236">
        <v>16</v>
      </c>
      <c r="H51" s="235">
        <v>4000</v>
      </c>
      <c r="I51" s="234"/>
      <c r="J51" s="233"/>
    </row>
    <row r="52" spans="1:10" ht="27" customHeight="1">
      <c r="A52" s="241">
        <v>41</v>
      </c>
      <c r="B52" s="241">
        <v>45820</v>
      </c>
      <c r="C52" s="240"/>
      <c r="D52" s="239" t="s">
        <v>1202</v>
      </c>
      <c r="E52" s="238">
        <v>4570198578200</v>
      </c>
      <c r="F52" s="237" t="s">
        <v>1199</v>
      </c>
      <c r="G52" s="236">
        <v>8</v>
      </c>
      <c r="H52" s="235">
        <v>7000</v>
      </c>
      <c r="I52" s="234"/>
      <c r="J52" s="233"/>
    </row>
    <row r="53" spans="1:10" ht="27" customHeight="1">
      <c r="A53" s="241">
        <v>41</v>
      </c>
      <c r="B53" s="241">
        <v>45821</v>
      </c>
      <c r="C53" s="240"/>
      <c r="D53" s="239" t="s">
        <v>1201</v>
      </c>
      <c r="E53" s="238">
        <v>4570198578217</v>
      </c>
      <c r="F53" s="237" t="s">
        <v>1199</v>
      </c>
      <c r="G53" s="236">
        <v>8</v>
      </c>
      <c r="H53" s="235">
        <v>7000</v>
      </c>
      <c r="I53" s="234"/>
      <c r="J53" s="233"/>
    </row>
    <row r="54" spans="1:10" ht="27" customHeight="1">
      <c r="A54" s="241">
        <v>41</v>
      </c>
      <c r="B54" s="241">
        <v>45822</v>
      </c>
      <c r="C54" s="240"/>
      <c r="D54" s="239" t="s">
        <v>1200</v>
      </c>
      <c r="E54" s="238">
        <v>4570198578224</v>
      </c>
      <c r="F54" s="237" t="s">
        <v>1199</v>
      </c>
      <c r="G54" s="236">
        <v>8</v>
      </c>
      <c r="H54" s="235">
        <v>7000</v>
      </c>
      <c r="I54" s="234"/>
      <c r="J54" s="233"/>
    </row>
    <row r="55" spans="1:10" ht="27" customHeight="1">
      <c r="A55" s="241">
        <v>41</v>
      </c>
      <c r="B55" s="241">
        <v>45823</v>
      </c>
      <c r="C55" s="240"/>
      <c r="D55" s="239" t="s">
        <v>1198</v>
      </c>
      <c r="E55" s="238">
        <v>4570198578231</v>
      </c>
      <c r="F55" s="237" t="s">
        <v>1195</v>
      </c>
      <c r="G55" s="236">
        <v>4</v>
      </c>
      <c r="H55" s="235">
        <v>10000</v>
      </c>
      <c r="I55" s="234"/>
      <c r="J55" s="233"/>
    </row>
    <row r="56" spans="1:10" ht="27" customHeight="1">
      <c r="A56" s="241">
        <v>41</v>
      </c>
      <c r="B56" s="241">
        <v>45824</v>
      </c>
      <c r="C56" s="240"/>
      <c r="D56" s="239" t="s">
        <v>1197</v>
      </c>
      <c r="E56" s="238">
        <v>4570198578248</v>
      </c>
      <c r="F56" s="237" t="s">
        <v>1195</v>
      </c>
      <c r="G56" s="236">
        <v>4</v>
      </c>
      <c r="H56" s="235">
        <v>10000</v>
      </c>
      <c r="I56" s="234"/>
      <c r="J56" s="233"/>
    </row>
    <row r="57" spans="1:10" ht="27" customHeight="1">
      <c r="A57" s="241">
        <v>41</v>
      </c>
      <c r="B57" s="241">
        <v>45825</v>
      </c>
      <c r="C57" s="240"/>
      <c r="D57" s="239" t="s">
        <v>1196</v>
      </c>
      <c r="E57" s="238">
        <v>4570198578255</v>
      </c>
      <c r="F57" s="237" t="s">
        <v>1195</v>
      </c>
      <c r="G57" s="236">
        <v>4</v>
      </c>
      <c r="H57" s="235">
        <v>10000</v>
      </c>
      <c r="I57" s="234"/>
      <c r="J57" s="233"/>
    </row>
    <row r="58" spans="1:10" ht="27" customHeight="1">
      <c r="A58" s="241">
        <v>41</v>
      </c>
      <c r="B58" s="241">
        <v>45826</v>
      </c>
      <c r="C58" s="240"/>
      <c r="D58" s="239" t="s">
        <v>1194</v>
      </c>
      <c r="E58" s="238">
        <v>4570198578262</v>
      </c>
      <c r="F58" s="237" t="s">
        <v>1191</v>
      </c>
      <c r="G58" s="236">
        <v>2</v>
      </c>
      <c r="H58" s="235">
        <v>12000</v>
      </c>
      <c r="I58" s="234"/>
      <c r="J58" s="233"/>
    </row>
    <row r="59" spans="1:10" ht="27" customHeight="1">
      <c r="A59" s="241">
        <v>41</v>
      </c>
      <c r="B59" s="241">
        <v>45827</v>
      </c>
      <c r="C59" s="240"/>
      <c r="D59" s="239" t="s">
        <v>1193</v>
      </c>
      <c r="E59" s="238">
        <v>4570198578279</v>
      </c>
      <c r="F59" s="237" t="s">
        <v>1191</v>
      </c>
      <c r="G59" s="236">
        <v>2</v>
      </c>
      <c r="H59" s="235">
        <v>12000</v>
      </c>
      <c r="I59" s="234"/>
      <c r="J59" s="233"/>
    </row>
    <row r="60" spans="1:10" ht="27" customHeight="1">
      <c r="A60" s="241">
        <v>41</v>
      </c>
      <c r="B60" s="241">
        <v>45828</v>
      </c>
      <c r="C60" s="240"/>
      <c r="D60" s="239" t="s">
        <v>1192</v>
      </c>
      <c r="E60" s="238">
        <v>4570198578286</v>
      </c>
      <c r="F60" s="237" t="s">
        <v>1191</v>
      </c>
      <c r="G60" s="236">
        <v>2</v>
      </c>
      <c r="H60" s="235">
        <v>12000</v>
      </c>
      <c r="I60" s="234"/>
      <c r="J60" s="233"/>
    </row>
    <row r="61" spans="1:10" ht="27" customHeight="1">
      <c r="A61" s="241">
        <v>41</v>
      </c>
      <c r="B61" s="241">
        <v>45829</v>
      </c>
      <c r="C61" s="240"/>
      <c r="D61" s="239" t="s">
        <v>1190</v>
      </c>
      <c r="E61" s="238">
        <v>4570198578293</v>
      </c>
      <c r="F61" s="237" t="s">
        <v>1187</v>
      </c>
      <c r="G61" s="236">
        <v>2</v>
      </c>
      <c r="H61" s="235">
        <v>14000</v>
      </c>
      <c r="I61" s="234"/>
      <c r="J61" s="233"/>
    </row>
    <row r="62" spans="1:10" ht="27" customHeight="1">
      <c r="A62" s="241">
        <v>41</v>
      </c>
      <c r="B62" s="241">
        <v>45830</v>
      </c>
      <c r="C62" s="240"/>
      <c r="D62" s="239" t="s">
        <v>1189</v>
      </c>
      <c r="E62" s="238">
        <v>4570198578309</v>
      </c>
      <c r="F62" s="237" t="s">
        <v>1187</v>
      </c>
      <c r="G62" s="236">
        <v>2</v>
      </c>
      <c r="H62" s="235">
        <v>14000</v>
      </c>
      <c r="I62" s="234"/>
      <c r="J62" s="233"/>
    </row>
    <row r="63" spans="1:10" ht="27" customHeight="1">
      <c r="A63" s="241">
        <v>41</v>
      </c>
      <c r="B63" s="241">
        <v>45831</v>
      </c>
      <c r="C63" s="240"/>
      <c r="D63" s="239" t="s">
        <v>1188</v>
      </c>
      <c r="E63" s="238">
        <v>4570198578316</v>
      </c>
      <c r="F63" s="237" t="s">
        <v>1187</v>
      </c>
      <c r="G63" s="236">
        <v>2</v>
      </c>
      <c r="H63" s="235">
        <v>14000</v>
      </c>
      <c r="I63" s="234"/>
      <c r="J63" s="233"/>
    </row>
    <row r="64" spans="1:10" ht="27" customHeight="1">
      <c r="A64" s="241">
        <v>53</v>
      </c>
      <c r="B64" s="241">
        <v>45588</v>
      </c>
      <c r="C64" s="240"/>
      <c r="D64" s="239" t="s">
        <v>1186</v>
      </c>
      <c r="E64" s="238">
        <v>4570198575889</v>
      </c>
      <c r="F64" s="237" t="s">
        <v>791</v>
      </c>
      <c r="G64" s="236">
        <v>21</v>
      </c>
      <c r="H64" s="235">
        <v>5000</v>
      </c>
      <c r="I64" s="234"/>
      <c r="J64" s="233"/>
    </row>
    <row r="65" spans="1:10" ht="27" customHeight="1">
      <c r="A65" s="241">
        <v>53</v>
      </c>
      <c r="B65" s="241">
        <v>45589</v>
      </c>
      <c r="C65" s="240"/>
      <c r="D65" s="239" t="s">
        <v>1185</v>
      </c>
      <c r="E65" s="238">
        <v>4570198575896</v>
      </c>
      <c r="F65" s="237" t="s">
        <v>791</v>
      </c>
      <c r="G65" s="236">
        <v>21</v>
      </c>
      <c r="H65" s="235">
        <v>5000</v>
      </c>
      <c r="I65" s="234"/>
      <c r="J65" s="233"/>
    </row>
    <row r="66" spans="1:10" ht="27" customHeight="1">
      <c r="A66" s="241">
        <v>53</v>
      </c>
      <c r="B66" s="241">
        <v>42853</v>
      </c>
      <c r="C66" s="240"/>
      <c r="D66" s="239" t="s">
        <v>1184</v>
      </c>
      <c r="E66" s="238">
        <v>4582528498539</v>
      </c>
      <c r="F66" s="237" t="s">
        <v>853</v>
      </c>
      <c r="G66" s="236">
        <v>6</v>
      </c>
      <c r="H66" s="235">
        <v>5500</v>
      </c>
      <c r="I66" s="234"/>
      <c r="J66" s="233"/>
    </row>
    <row r="67" spans="1:10" ht="27" customHeight="1">
      <c r="A67" s="241">
        <v>53</v>
      </c>
      <c r="B67" s="241">
        <v>42857</v>
      </c>
      <c r="C67" s="240"/>
      <c r="D67" s="239" t="s">
        <v>1183</v>
      </c>
      <c r="E67" s="238">
        <v>4582528498577</v>
      </c>
      <c r="F67" s="237" t="s">
        <v>853</v>
      </c>
      <c r="G67" s="236">
        <v>6</v>
      </c>
      <c r="H67" s="235">
        <v>5500</v>
      </c>
      <c r="I67" s="234"/>
      <c r="J67" s="233"/>
    </row>
    <row r="68" spans="1:10" ht="27" customHeight="1">
      <c r="A68" s="241">
        <v>53</v>
      </c>
      <c r="B68" s="241">
        <v>45590</v>
      </c>
      <c r="C68" s="240"/>
      <c r="D68" s="239" t="s">
        <v>1182</v>
      </c>
      <c r="E68" s="238">
        <v>4570198575902</v>
      </c>
      <c r="F68" s="237" t="s">
        <v>785</v>
      </c>
      <c r="G68" s="236">
        <v>4</v>
      </c>
      <c r="H68" s="235">
        <v>7500</v>
      </c>
      <c r="I68" s="234"/>
      <c r="J68" s="233"/>
    </row>
    <row r="69" spans="1:10" ht="27" customHeight="1">
      <c r="A69" s="241">
        <v>53</v>
      </c>
      <c r="B69" s="241">
        <v>45591</v>
      </c>
      <c r="C69" s="240"/>
      <c r="D69" s="239" t="s">
        <v>1181</v>
      </c>
      <c r="E69" s="238">
        <v>4570198575919</v>
      </c>
      <c r="F69" s="237" t="s">
        <v>785</v>
      </c>
      <c r="G69" s="236">
        <v>4</v>
      </c>
      <c r="H69" s="235">
        <v>7500</v>
      </c>
      <c r="I69" s="234"/>
      <c r="J69" s="233"/>
    </row>
    <row r="70" spans="1:10" ht="27" customHeight="1">
      <c r="A70" s="241">
        <v>53</v>
      </c>
      <c r="B70" s="241">
        <v>42854</v>
      </c>
      <c r="C70" s="240"/>
      <c r="D70" s="239" t="s">
        <v>1180</v>
      </c>
      <c r="E70" s="238">
        <v>4582528498546</v>
      </c>
      <c r="F70" s="237" t="s">
        <v>848</v>
      </c>
      <c r="G70" s="236">
        <v>4</v>
      </c>
      <c r="H70" s="235">
        <v>8500</v>
      </c>
      <c r="I70" s="234"/>
      <c r="J70" s="233"/>
    </row>
    <row r="71" spans="1:10" ht="27" customHeight="1">
      <c r="A71" s="241">
        <v>53</v>
      </c>
      <c r="B71" s="241">
        <v>42858</v>
      </c>
      <c r="C71" s="240"/>
      <c r="D71" s="239" t="s">
        <v>1179</v>
      </c>
      <c r="E71" s="238">
        <v>4582528498584</v>
      </c>
      <c r="F71" s="237" t="s">
        <v>848</v>
      </c>
      <c r="G71" s="236">
        <v>4</v>
      </c>
      <c r="H71" s="235">
        <v>8500</v>
      </c>
      <c r="I71" s="234"/>
      <c r="J71" s="233"/>
    </row>
    <row r="72" spans="1:10" ht="27" customHeight="1">
      <c r="A72" s="241">
        <v>53</v>
      </c>
      <c r="B72" s="241">
        <v>45592</v>
      </c>
      <c r="C72" s="240"/>
      <c r="D72" s="239" t="s">
        <v>1178</v>
      </c>
      <c r="E72" s="238">
        <v>4570198575926</v>
      </c>
      <c r="F72" s="237" t="s">
        <v>845</v>
      </c>
      <c r="G72" s="236">
        <v>2</v>
      </c>
      <c r="H72" s="235">
        <v>10500</v>
      </c>
      <c r="I72" s="234"/>
      <c r="J72" s="233"/>
    </row>
    <row r="73" spans="1:10" ht="27" customHeight="1">
      <c r="A73" s="241">
        <v>53</v>
      </c>
      <c r="B73" s="241">
        <v>45593</v>
      </c>
      <c r="C73" s="240"/>
      <c r="D73" s="239" t="s">
        <v>1177</v>
      </c>
      <c r="E73" s="238">
        <v>4570198575933</v>
      </c>
      <c r="F73" s="237" t="s">
        <v>845</v>
      </c>
      <c r="G73" s="236">
        <v>2</v>
      </c>
      <c r="H73" s="235">
        <v>10500</v>
      </c>
      <c r="I73" s="234"/>
      <c r="J73" s="233"/>
    </row>
    <row r="74" spans="1:10" ht="27" customHeight="1">
      <c r="A74" s="241">
        <v>53</v>
      </c>
      <c r="B74" s="241">
        <v>42855</v>
      </c>
      <c r="C74" s="240"/>
      <c r="D74" s="239" t="s">
        <v>1176</v>
      </c>
      <c r="E74" s="238">
        <v>4582528498553</v>
      </c>
      <c r="F74" s="237" t="s">
        <v>1120</v>
      </c>
      <c r="G74" s="236">
        <v>2</v>
      </c>
      <c r="H74" s="235">
        <v>14500</v>
      </c>
      <c r="I74" s="234"/>
      <c r="J74" s="233"/>
    </row>
    <row r="75" spans="1:10" ht="27" customHeight="1">
      <c r="A75" s="241">
        <v>53</v>
      </c>
      <c r="B75" s="241">
        <v>42859</v>
      </c>
      <c r="C75" s="240"/>
      <c r="D75" s="239" t="s">
        <v>1175</v>
      </c>
      <c r="E75" s="238">
        <v>4582528498591</v>
      </c>
      <c r="F75" s="237" t="s">
        <v>1120</v>
      </c>
      <c r="G75" s="236">
        <v>2</v>
      </c>
      <c r="H75" s="235">
        <v>14500</v>
      </c>
      <c r="I75" s="234"/>
      <c r="J75" s="233"/>
    </row>
    <row r="76" spans="1:10" ht="27" customHeight="1">
      <c r="A76" s="241">
        <v>53</v>
      </c>
      <c r="B76" s="241">
        <v>42856</v>
      </c>
      <c r="C76" s="240"/>
      <c r="D76" s="239" t="s">
        <v>1174</v>
      </c>
      <c r="E76" s="238">
        <v>4582528498560</v>
      </c>
      <c r="F76" s="237" t="s">
        <v>1172</v>
      </c>
      <c r="G76" s="236">
        <v>4</v>
      </c>
      <c r="H76" s="235">
        <v>22000</v>
      </c>
      <c r="I76" s="234"/>
      <c r="J76" s="233"/>
    </row>
    <row r="77" spans="1:10" ht="27" customHeight="1">
      <c r="A77" s="241">
        <v>53</v>
      </c>
      <c r="B77" s="241">
        <v>42860</v>
      </c>
      <c r="C77" s="240"/>
      <c r="D77" s="239" t="s">
        <v>1173</v>
      </c>
      <c r="E77" s="238">
        <v>4582528498607</v>
      </c>
      <c r="F77" s="237" t="s">
        <v>1172</v>
      </c>
      <c r="G77" s="236">
        <v>4</v>
      </c>
      <c r="H77" s="235">
        <v>22000</v>
      </c>
      <c r="I77" s="234"/>
      <c r="J77" s="233"/>
    </row>
    <row r="78" spans="1:10" ht="27" customHeight="1">
      <c r="A78" s="241">
        <v>53</v>
      </c>
      <c r="B78" s="241">
        <v>45594</v>
      </c>
      <c r="C78" s="240"/>
      <c r="D78" s="239" t="s">
        <v>1171</v>
      </c>
      <c r="E78" s="238">
        <v>4570198575940</v>
      </c>
      <c r="F78" s="237" t="s">
        <v>773</v>
      </c>
      <c r="G78" s="236">
        <v>2</v>
      </c>
      <c r="H78" s="235">
        <v>33000</v>
      </c>
      <c r="I78" s="234"/>
      <c r="J78" s="233"/>
    </row>
    <row r="79" spans="1:10" ht="27" customHeight="1">
      <c r="A79" s="241">
        <v>53</v>
      </c>
      <c r="B79" s="241">
        <v>45595</v>
      </c>
      <c r="C79" s="240"/>
      <c r="D79" s="239" t="s">
        <v>1170</v>
      </c>
      <c r="E79" s="238">
        <v>4570198575957</v>
      </c>
      <c r="F79" s="237" t="s">
        <v>773</v>
      </c>
      <c r="G79" s="236">
        <v>2</v>
      </c>
      <c r="H79" s="235">
        <v>33000</v>
      </c>
      <c r="I79" s="234"/>
      <c r="J79" s="233"/>
    </row>
    <row r="80" spans="1:10" ht="27" customHeight="1">
      <c r="A80" s="241">
        <v>53</v>
      </c>
      <c r="B80" s="241">
        <v>45596</v>
      </c>
      <c r="C80" s="240"/>
      <c r="D80" s="239" t="s">
        <v>1169</v>
      </c>
      <c r="E80" s="238">
        <v>4570198575964</v>
      </c>
      <c r="F80" s="237" t="s">
        <v>1167</v>
      </c>
      <c r="G80" s="236">
        <v>2</v>
      </c>
      <c r="H80" s="235">
        <v>43000</v>
      </c>
      <c r="I80" s="234"/>
      <c r="J80" s="233"/>
    </row>
    <row r="81" spans="1:10" ht="27" customHeight="1">
      <c r="A81" s="241">
        <v>53</v>
      </c>
      <c r="B81" s="241">
        <v>45597</v>
      </c>
      <c r="C81" s="240"/>
      <c r="D81" s="239" t="s">
        <v>1168</v>
      </c>
      <c r="E81" s="238">
        <v>4570198575971</v>
      </c>
      <c r="F81" s="237" t="s">
        <v>1167</v>
      </c>
      <c r="G81" s="236">
        <v>2</v>
      </c>
      <c r="H81" s="235">
        <v>43000</v>
      </c>
      <c r="I81" s="234"/>
      <c r="J81" s="233"/>
    </row>
    <row r="82" spans="1:10" ht="27" customHeight="1">
      <c r="A82" s="241">
        <v>53</v>
      </c>
      <c r="B82" s="241">
        <v>45493</v>
      </c>
      <c r="C82" s="240"/>
      <c r="D82" s="239" t="s">
        <v>1166</v>
      </c>
      <c r="E82" s="238">
        <v>4570198574936</v>
      </c>
      <c r="F82" s="237" t="s">
        <v>1164</v>
      </c>
      <c r="G82" s="236">
        <v>4</v>
      </c>
      <c r="H82" s="235">
        <v>6000</v>
      </c>
      <c r="I82" s="234"/>
      <c r="J82" s="233"/>
    </row>
    <row r="83" spans="1:10" ht="27" customHeight="1">
      <c r="A83" s="241">
        <v>53</v>
      </c>
      <c r="B83" s="241">
        <v>45496</v>
      </c>
      <c r="C83" s="240"/>
      <c r="D83" s="239" t="s">
        <v>1165</v>
      </c>
      <c r="E83" s="238">
        <v>4570198574967</v>
      </c>
      <c r="F83" s="237" t="s">
        <v>1164</v>
      </c>
      <c r="G83" s="236">
        <v>4</v>
      </c>
      <c r="H83" s="235">
        <v>6000</v>
      </c>
      <c r="I83" s="234"/>
      <c r="J83" s="233"/>
    </row>
    <row r="84" spans="1:10" ht="27" customHeight="1">
      <c r="A84" s="241">
        <v>53</v>
      </c>
      <c r="B84" s="241">
        <v>45494</v>
      </c>
      <c r="C84" s="240"/>
      <c r="D84" s="239" t="s">
        <v>1163</v>
      </c>
      <c r="E84" s="238">
        <v>4570198574943</v>
      </c>
      <c r="F84" s="237" t="s">
        <v>1161</v>
      </c>
      <c r="G84" s="236">
        <v>2</v>
      </c>
      <c r="H84" s="235">
        <v>8500</v>
      </c>
      <c r="I84" s="234"/>
      <c r="J84" s="233"/>
    </row>
    <row r="85" spans="1:10" ht="27" customHeight="1">
      <c r="A85" s="241">
        <v>53</v>
      </c>
      <c r="B85" s="241">
        <v>45497</v>
      </c>
      <c r="C85" s="240"/>
      <c r="D85" s="239" t="s">
        <v>1162</v>
      </c>
      <c r="E85" s="238">
        <v>4570198574974</v>
      </c>
      <c r="F85" s="237" t="s">
        <v>1161</v>
      </c>
      <c r="G85" s="236">
        <v>2</v>
      </c>
      <c r="H85" s="235">
        <v>8500</v>
      </c>
      <c r="I85" s="234"/>
      <c r="J85" s="233"/>
    </row>
    <row r="86" spans="1:10" ht="27" customHeight="1">
      <c r="A86" s="241">
        <v>53</v>
      </c>
      <c r="B86" s="241">
        <v>45495</v>
      </c>
      <c r="C86" s="240"/>
      <c r="D86" s="239" t="s">
        <v>1160</v>
      </c>
      <c r="E86" s="238">
        <v>4570198574950</v>
      </c>
      <c r="F86" s="237" t="s">
        <v>1158</v>
      </c>
      <c r="G86" s="236">
        <v>2</v>
      </c>
      <c r="H86" s="235">
        <v>12000</v>
      </c>
      <c r="I86" s="234"/>
      <c r="J86" s="233"/>
    </row>
    <row r="87" spans="1:10" ht="27" customHeight="1">
      <c r="A87" s="241">
        <v>53</v>
      </c>
      <c r="B87" s="241">
        <v>45498</v>
      </c>
      <c r="C87" s="240"/>
      <c r="D87" s="239" t="s">
        <v>1159</v>
      </c>
      <c r="E87" s="238">
        <v>4570198574981</v>
      </c>
      <c r="F87" s="237" t="s">
        <v>1158</v>
      </c>
      <c r="G87" s="236">
        <v>2</v>
      </c>
      <c r="H87" s="235">
        <v>12000</v>
      </c>
      <c r="I87" s="234"/>
      <c r="J87" s="233"/>
    </row>
    <row r="88" spans="1:10" ht="27" customHeight="1">
      <c r="A88" s="241">
        <v>53</v>
      </c>
      <c r="B88" s="241">
        <v>45447</v>
      </c>
      <c r="C88" s="240"/>
      <c r="D88" s="239" t="s">
        <v>1157</v>
      </c>
      <c r="E88" s="238">
        <v>4570198574479</v>
      </c>
      <c r="F88" s="237" t="s">
        <v>779</v>
      </c>
      <c r="G88" s="236">
        <v>2</v>
      </c>
      <c r="H88" s="235">
        <v>13500</v>
      </c>
      <c r="I88" s="234"/>
      <c r="J88" s="233"/>
    </row>
    <row r="89" spans="1:10" ht="27" customHeight="1">
      <c r="A89" s="241">
        <v>53</v>
      </c>
      <c r="B89" s="241">
        <v>45449</v>
      </c>
      <c r="C89" s="240"/>
      <c r="D89" s="239" t="s">
        <v>1156</v>
      </c>
      <c r="E89" s="238">
        <v>4570198574493</v>
      </c>
      <c r="F89" s="237" t="s">
        <v>779</v>
      </c>
      <c r="G89" s="236">
        <v>2</v>
      </c>
      <c r="H89" s="235">
        <v>13500</v>
      </c>
      <c r="I89" s="234"/>
      <c r="J89" s="233"/>
    </row>
    <row r="90" spans="1:10" ht="27" customHeight="1">
      <c r="A90" s="241">
        <v>53</v>
      </c>
      <c r="B90" s="241">
        <v>45448</v>
      </c>
      <c r="C90" s="240"/>
      <c r="D90" s="239" t="s">
        <v>1155</v>
      </c>
      <c r="E90" s="238">
        <v>4570198574486</v>
      </c>
      <c r="F90" s="237" t="s">
        <v>776</v>
      </c>
      <c r="G90" s="236">
        <v>6</v>
      </c>
      <c r="H90" s="235">
        <v>20000</v>
      </c>
      <c r="I90" s="234"/>
      <c r="J90" s="233"/>
    </row>
    <row r="91" spans="1:10" ht="27" customHeight="1">
      <c r="A91" s="241">
        <v>53</v>
      </c>
      <c r="B91" s="241">
        <v>45450</v>
      </c>
      <c r="C91" s="240"/>
      <c r="D91" s="239" t="s">
        <v>1154</v>
      </c>
      <c r="E91" s="238">
        <v>4570198574509</v>
      </c>
      <c r="F91" s="237" t="s">
        <v>776</v>
      </c>
      <c r="G91" s="236">
        <v>6</v>
      </c>
      <c r="H91" s="235">
        <v>20000</v>
      </c>
      <c r="I91" s="234"/>
      <c r="J91" s="233"/>
    </row>
    <row r="92" spans="1:10" ht="27" customHeight="1">
      <c r="A92" s="241">
        <v>53</v>
      </c>
      <c r="B92" s="241">
        <v>45598</v>
      </c>
      <c r="C92" s="240"/>
      <c r="D92" s="239" t="s">
        <v>1153</v>
      </c>
      <c r="E92" s="238">
        <v>4570198575988</v>
      </c>
      <c r="F92" s="237" t="s">
        <v>1151</v>
      </c>
      <c r="G92" s="236">
        <v>3</v>
      </c>
      <c r="H92" s="235">
        <v>30000</v>
      </c>
      <c r="I92" s="234"/>
      <c r="J92" s="233"/>
    </row>
    <row r="93" spans="1:10" ht="27" customHeight="1">
      <c r="A93" s="241">
        <v>53</v>
      </c>
      <c r="B93" s="241">
        <v>45599</v>
      </c>
      <c r="C93" s="240"/>
      <c r="D93" s="239" t="s">
        <v>1152</v>
      </c>
      <c r="E93" s="238">
        <v>4570198575995</v>
      </c>
      <c r="F93" s="237" t="s">
        <v>1151</v>
      </c>
      <c r="G93" s="236">
        <v>3</v>
      </c>
      <c r="H93" s="235">
        <v>30000</v>
      </c>
      <c r="I93" s="234"/>
      <c r="J93" s="233"/>
    </row>
    <row r="94" spans="1:10" ht="27" customHeight="1">
      <c r="A94" s="241">
        <v>53</v>
      </c>
      <c r="B94" s="241">
        <v>45600</v>
      </c>
      <c r="C94" s="240"/>
      <c r="D94" s="239" t="s">
        <v>1150</v>
      </c>
      <c r="E94" s="238">
        <v>4570198576008</v>
      </c>
      <c r="F94" s="237" t="s">
        <v>791</v>
      </c>
      <c r="G94" s="236">
        <v>6</v>
      </c>
      <c r="H94" s="235">
        <v>12000</v>
      </c>
      <c r="I94" s="234"/>
      <c r="J94" s="233"/>
    </row>
    <row r="95" spans="1:10" ht="27" customHeight="1">
      <c r="A95" s="241">
        <v>53</v>
      </c>
      <c r="B95" s="241">
        <v>45601</v>
      </c>
      <c r="C95" s="240"/>
      <c r="D95" s="239" t="s">
        <v>1149</v>
      </c>
      <c r="E95" s="238">
        <v>4570198576015</v>
      </c>
      <c r="F95" s="237" t="s">
        <v>791</v>
      </c>
      <c r="G95" s="236">
        <v>6</v>
      </c>
      <c r="H95" s="235">
        <v>12000</v>
      </c>
      <c r="I95" s="234"/>
      <c r="J95" s="233"/>
    </row>
    <row r="96" spans="1:10" ht="27" customHeight="1">
      <c r="A96" s="241">
        <v>53</v>
      </c>
      <c r="B96" s="241">
        <v>45603</v>
      </c>
      <c r="C96" s="240"/>
      <c r="D96" s="239" t="s">
        <v>1148</v>
      </c>
      <c r="E96" s="238">
        <v>4570198576039</v>
      </c>
      <c r="F96" s="237" t="s">
        <v>791</v>
      </c>
      <c r="G96" s="236">
        <v>6</v>
      </c>
      <c r="H96" s="235">
        <v>12000</v>
      </c>
      <c r="I96" s="234"/>
      <c r="J96" s="233"/>
    </row>
    <row r="97" spans="1:10" ht="27" customHeight="1">
      <c r="A97" s="241">
        <v>53</v>
      </c>
      <c r="B97" s="241">
        <v>45605</v>
      </c>
      <c r="C97" s="240"/>
      <c r="D97" s="239" t="s">
        <v>1147</v>
      </c>
      <c r="E97" s="238">
        <v>4570198576053</v>
      </c>
      <c r="F97" s="237" t="s">
        <v>791</v>
      </c>
      <c r="G97" s="236">
        <v>6</v>
      </c>
      <c r="H97" s="235">
        <v>12000</v>
      </c>
      <c r="I97" s="234"/>
      <c r="J97" s="233"/>
    </row>
    <row r="98" spans="1:10" ht="27" customHeight="1">
      <c r="A98" s="241">
        <v>53</v>
      </c>
      <c r="B98" s="241">
        <v>45606</v>
      </c>
      <c r="C98" s="240"/>
      <c r="D98" s="239" t="s">
        <v>1146</v>
      </c>
      <c r="E98" s="238">
        <v>4570198576060</v>
      </c>
      <c r="F98" s="237" t="s">
        <v>791</v>
      </c>
      <c r="G98" s="236">
        <v>6</v>
      </c>
      <c r="H98" s="235">
        <v>12000</v>
      </c>
      <c r="I98" s="234"/>
      <c r="J98" s="233"/>
    </row>
    <row r="99" spans="1:10" ht="27" customHeight="1">
      <c r="A99" s="241">
        <v>53</v>
      </c>
      <c r="B99" s="241">
        <v>42864</v>
      </c>
      <c r="C99" s="240"/>
      <c r="D99" s="239" t="s">
        <v>1145</v>
      </c>
      <c r="E99" s="238">
        <v>4582528498645</v>
      </c>
      <c r="F99" s="237" t="s">
        <v>853</v>
      </c>
      <c r="G99" s="236">
        <v>2</v>
      </c>
      <c r="H99" s="235">
        <v>13000</v>
      </c>
      <c r="I99" s="234"/>
      <c r="J99" s="233"/>
    </row>
    <row r="100" spans="1:10" ht="27" customHeight="1">
      <c r="A100" s="241">
        <v>53</v>
      </c>
      <c r="B100" s="241">
        <v>42861</v>
      </c>
      <c r="C100" s="240"/>
      <c r="D100" s="239" t="s">
        <v>1144</v>
      </c>
      <c r="E100" s="238">
        <v>4582528498614</v>
      </c>
      <c r="F100" s="237" t="s">
        <v>853</v>
      </c>
      <c r="G100" s="236">
        <v>2</v>
      </c>
      <c r="H100" s="235">
        <v>13000</v>
      </c>
      <c r="I100" s="234"/>
      <c r="J100" s="233"/>
    </row>
    <row r="101" spans="1:10" ht="27" customHeight="1">
      <c r="A101" s="241">
        <v>53</v>
      </c>
      <c r="B101" s="241">
        <v>45608</v>
      </c>
      <c r="C101" s="240"/>
      <c r="D101" s="239" t="s">
        <v>1143</v>
      </c>
      <c r="E101" s="238">
        <v>4570198576084</v>
      </c>
      <c r="F101" s="237" t="s">
        <v>853</v>
      </c>
      <c r="G101" s="236">
        <v>2</v>
      </c>
      <c r="H101" s="235">
        <v>13000</v>
      </c>
      <c r="I101" s="234"/>
      <c r="J101" s="233"/>
    </row>
    <row r="102" spans="1:10" ht="27" customHeight="1">
      <c r="A102" s="241">
        <v>53</v>
      </c>
      <c r="B102" s="241">
        <v>42867</v>
      </c>
      <c r="C102" s="240"/>
      <c r="D102" s="239" t="s">
        <v>1142</v>
      </c>
      <c r="E102" s="238">
        <v>4582528498676</v>
      </c>
      <c r="F102" s="237" t="s">
        <v>853</v>
      </c>
      <c r="G102" s="236">
        <v>2</v>
      </c>
      <c r="H102" s="235">
        <v>13000</v>
      </c>
      <c r="I102" s="234"/>
      <c r="J102" s="233"/>
    </row>
    <row r="103" spans="1:10" ht="27" customHeight="1">
      <c r="A103" s="241">
        <v>53</v>
      </c>
      <c r="B103" s="241">
        <v>45609</v>
      </c>
      <c r="C103" s="240"/>
      <c r="D103" s="239" t="s">
        <v>1141</v>
      </c>
      <c r="E103" s="238">
        <v>4570198576091</v>
      </c>
      <c r="F103" s="237" t="s">
        <v>853</v>
      </c>
      <c r="G103" s="236">
        <v>2</v>
      </c>
      <c r="H103" s="235">
        <v>13000</v>
      </c>
      <c r="I103" s="234"/>
      <c r="J103" s="233"/>
    </row>
    <row r="104" spans="1:10" ht="27" customHeight="1">
      <c r="A104" s="241">
        <v>53</v>
      </c>
      <c r="B104" s="241">
        <v>45610</v>
      </c>
      <c r="C104" s="240"/>
      <c r="D104" s="239" t="s">
        <v>1140</v>
      </c>
      <c r="E104" s="238">
        <v>4570198576107</v>
      </c>
      <c r="F104" s="237" t="s">
        <v>785</v>
      </c>
      <c r="G104" s="236">
        <v>6</v>
      </c>
      <c r="H104" s="235">
        <v>17000</v>
      </c>
      <c r="I104" s="234"/>
      <c r="J104" s="233"/>
    </row>
    <row r="105" spans="1:10" ht="27" customHeight="1">
      <c r="A105" s="241">
        <v>53</v>
      </c>
      <c r="B105" s="241">
        <v>45611</v>
      </c>
      <c r="C105" s="240"/>
      <c r="D105" s="239" t="s">
        <v>1139</v>
      </c>
      <c r="E105" s="238">
        <v>4570198576114</v>
      </c>
      <c r="F105" s="237" t="s">
        <v>785</v>
      </c>
      <c r="G105" s="236">
        <v>6</v>
      </c>
      <c r="H105" s="235">
        <v>17000</v>
      </c>
      <c r="I105" s="234"/>
      <c r="J105" s="233"/>
    </row>
    <row r="106" spans="1:10" ht="27" customHeight="1">
      <c r="A106" s="241">
        <v>53</v>
      </c>
      <c r="B106" s="241">
        <v>45613</v>
      </c>
      <c r="C106" s="240"/>
      <c r="D106" s="239" t="s">
        <v>1138</v>
      </c>
      <c r="E106" s="238">
        <v>4570198576138</v>
      </c>
      <c r="F106" s="237" t="s">
        <v>785</v>
      </c>
      <c r="G106" s="236">
        <v>6</v>
      </c>
      <c r="H106" s="235">
        <v>17000</v>
      </c>
      <c r="I106" s="234"/>
      <c r="J106" s="233"/>
    </row>
    <row r="107" spans="1:10" ht="27" customHeight="1">
      <c r="A107" s="241">
        <v>53</v>
      </c>
      <c r="B107" s="241">
        <v>45615</v>
      </c>
      <c r="C107" s="240"/>
      <c r="D107" s="239" t="s">
        <v>1137</v>
      </c>
      <c r="E107" s="238">
        <v>4570198576152</v>
      </c>
      <c r="F107" s="237" t="s">
        <v>785</v>
      </c>
      <c r="G107" s="236">
        <v>6</v>
      </c>
      <c r="H107" s="235">
        <v>17000</v>
      </c>
      <c r="I107" s="234"/>
      <c r="J107" s="233"/>
    </row>
    <row r="108" spans="1:10" ht="27" customHeight="1">
      <c r="A108" s="241">
        <v>53</v>
      </c>
      <c r="B108" s="241">
        <v>45616</v>
      </c>
      <c r="C108" s="240"/>
      <c r="D108" s="239" t="s">
        <v>1136</v>
      </c>
      <c r="E108" s="238">
        <v>4570198576169</v>
      </c>
      <c r="F108" s="237" t="s">
        <v>785</v>
      </c>
      <c r="G108" s="236">
        <v>6</v>
      </c>
      <c r="H108" s="235">
        <v>17000</v>
      </c>
      <c r="I108" s="234"/>
      <c r="J108" s="233"/>
    </row>
    <row r="109" spans="1:10" ht="27" customHeight="1">
      <c r="A109" s="241">
        <v>53</v>
      </c>
      <c r="B109" s="241">
        <v>42865</v>
      </c>
      <c r="C109" s="240"/>
      <c r="D109" s="239" t="s">
        <v>1135</v>
      </c>
      <c r="E109" s="238">
        <v>4582528498652</v>
      </c>
      <c r="F109" s="237" t="s">
        <v>848</v>
      </c>
      <c r="G109" s="236">
        <v>6</v>
      </c>
      <c r="H109" s="235">
        <v>20000</v>
      </c>
      <c r="I109" s="234"/>
      <c r="J109" s="233"/>
    </row>
    <row r="110" spans="1:10" ht="27" customHeight="1">
      <c r="A110" s="241">
        <v>53</v>
      </c>
      <c r="B110" s="241">
        <v>42862</v>
      </c>
      <c r="C110" s="240"/>
      <c r="D110" s="239" t="s">
        <v>1134</v>
      </c>
      <c r="E110" s="238">
        <v>4582528498621</v>
      </c>
      <c r="F110" s="237" t="s">
        <v>848</v>
      </c>
      <c r="G110" s="236">
        <v>2</v>
      </c>
      <c r="H110" s="235">
        <v>20000</v>
      </c>
      <c r="I110" s="234"/>
      <c r="J110" s="233"/>
    </row>
    <row r="111" spans="1:10" ht="27" customHeight="1">
      <c r="A111" s="241">
        <v>53</v>
      </c>
      <c r="B111" s="241">
        <v>45618</v>
      </c>
      <c r="C111" s="240"/>
      <c r="D111" s="239" t="s">
        <v>1133</v>
      </c>
      <c r="E111" s="238">
        <v>4570198576183</v>
      </c>
      <c r="F111" s="237" t="s">
        <v>848</v>
      </c>
      <c r="G111" s="236">
        <v>2</v>
      </c>
      <c r="H111" s="235">
        <v>20000</v>
      </c>
      <c r="I111" s="234"/>
      <c r="J111" s="233"/>
    </row>
    <row r="112" spans="1:10" ht="27" customHeight="1">
      <c r="A112" s="241">
        <v>53</v>
      </c>
      <c r="B112" s="241">
        <v>42868</v>
      </c>
      <c r="C112" s="240"/>
      <c r="D112" s="239" t="s">
        <v>1132</v>
      </c>
      <c r="E112" s="238">
        <v>4582528498683</v>
      </c>
      <c r="F112" s="237" t="s">
        <v>848</v>
      </c>
      <c r="G112" s="236">
        <v>2</v>
      </c>
      <c r="H112" s="235">
        <v>20000</v>
      </c>
      <c r="I112" s="234"/>
      <c r="J112" s="233"/>
    </row>
    <row r="113" spans="1:10" ht="27" customHeight="1">
      <c r="A113" s="241">
        <v>53</v>
      </c>
      <c r="B113" s="241">
        <v>45619</v>
      </c>
      <c r="C113" s="240"/>
      <c r="D113" s="239" t="s">
        <v>1131</v>
      </c>
      <c r="E113" s="238">
        <v>4570198576190</v>
      </c>
      <c r="F113" s="237" t="s">
        <v>848</v>
      </c>
      <c r="G113" s="236">
        <v>2</v>
      </c>
      <c r="H113" s="235">
        <v>20000</v>
      </c>
      <c r="I113" s="234"/>
      <c r="J113" s="233"/>
    </row>
    <row r="114" spans="1:10" ht="27" customHeight="1">
      <c r="A114" s="241">
        <v>53</v>
      </c>
      <c r="B114" s="241">
        <v>45620</v>
      </c>
      <c r="C114" s="240"/>
      <c r="D114" s="239" t="s">
        <v>1130</v>
      </c>
      <c r="E114" s="238">
        <v>4570198576206</v>
      </c>
      <c r="F114" s="237" t="s">
        <v>845</v>
      </c>
      <c r="G114" s="236">
        <v>4</v>
      </c>
      <c r="H114" s="235">
        <v>25000</v>
      </c>
      <c r="I114" s="234"/>
      <c r="J114" s="233"/>
    </row>
    <row r="115" spans="1:10" ht="27" customHeight="1">
      <c r="A115" s="241">
        <v>53</v>
      </c>
      <c r="B115" s="241">
        <v>45621</v>
      </c>
      <c r="C115" s="240"/>
      <c r="D115" s="239" t="s">
        <v>1129</v>
      </c>
      <c r="E115" s="238">
        <v>4570198576213</v>
      </c>
      <c r="F115" s="237" t="s">
        <v>845</v>
      </c>
      <c r="G115" s="236">
        <v>4</v>
      </c>
      <c r="H115" s="235">
        <v>25000</v>
      </c>
      <c r="I115" s="234"/>
      <c r="J115" s="233"/>
    </row>
    <row r="116" spans="1:10" ht="27" customHeight="1">
      <c r="A116" s="241">
        <v>53</v>
      </c>
      <c r="B116" s="241">
        <v>45623</v>
      </c>
      <c r="C116" s="240"/>
      <c r="D116" s="239" t="s">
        <v>1128</v>
      </c>
      <c r="E116" s="238">
        <v>4570198576237</v>
      </c>
      <c r="F116" s="237" t="s">
        <v>845</v>
      </c>
      <c r="G116" s="236">
        <v>4</v>
      </c>
      <c r="H116" s="235">
        <v>25000</v>
      </c>
      <c r="I116" s="234"/>
      <c r="J116" s="233"/>
    </row>
    <row r="117" spans="1:10" ht="27" customHeight="1">
      <c r="A117" s="241">
        <v>53</v>
      </c>
      <c r="B117" s="241">
        <v>45625</v>
      </c>
      <c r="C117" s="240"/>
      <c r="D117" s="239" t="s">
        <v>1127</v>
      </c>
      <c r="E117" s="238">
        <v>4570198576251</v>
      </c>
      <c r="F117" s="237" t="s">
        <v>845</v>
      </c>
      <c r="G117" s="236">
        <v>4</v>
      </c>
      <c r="H117" s="235">
        <v>25000</v>
      </c>
      <c r="I117" s="234"/>
      <c r="J117" s="233"/>
    </row>
    <row r="118" spans="1:10" ht="27" customHeight="1">
      <c r="A118" s="241">
        <v>53</v>
      </c>
      <c r="B118" s="241">
        <v>45626</v>
      </c>
      <c r="C118" s="240"/>
      <c r="D118" s="239" t="s">
        <v>1126</v>
      </c>
      <c r="E118" s="238">
        <v>4570198576268</v>
      </c>
      <c r="F118" s="237" t="s">
        <v>845</v>
      </c>
      <c r="G118" s="236">
        <v>4</v>
      </c>
      <c r="H118" s="235">
        <v>25000</v>
      </c>
      <c r="I118" s="234"/>
      <c r="J118" s="233"/>
    </row>
    <row r="119" spans="1:10" ht="27" customHeight="1">
      <c r="A119" s="241">
        <v>53</v>
      </c>
      <c r="B119" s="241">
        <v>42866</v>
      </c>
      <c r="C119" s="240"/>
      <c r="D119" s="239" t="s">
        <v>1125</v>
      </c>
      <c r="E119" s="238">
        <v>4582528498669</v>
      </c>
      <c r="F119" s="237" t="s">
        <v>1120</v>
      </c>
      <c r="G119" s="236">
        <v>4</v>
      </c>
      <c r="H119" s="235">
        <v>31000</v>
      </c>
      <c r="I119" s="234"/>
      <c r="J119" s="233"/>
    </row>
    <row r="120" spans="1:10" ht="27" customHeight="1">
      <c r="A120" s="241">
        <v>53</v>
      </c>
      <c r="B120" s="241">
        <v>42863</v>
      </c>
      <c r="C120" s="240"/>
      <c r="D120" s="239" t="s">
        <v>1124</v>
      </c>
      <c r="E120" s="238">
        <v>4582528498638</v>
      </c>
      <c r="F120" s="237" t="s">
        <v>1120</v>
      </c>
      <c r="G120" s="236">
        <v>2</v>
      </c>
      <c r="H120" s="235">
        <v>31000</v>
      </c>
      <c r="I120" s="234"/>
      <c r="J120" s="233"/>
    </row>
    <row r="121" spans="1:10" ht="27" customHeight="1">
      <c r="A121" s="241">
        <v>53</v>
      </c>
      <c r="B121" s="241">
        <v>45628</v>
      </c>
      <c r="C121" s="240"/>
      <c r="D121" s="239" t="s">
        <v>1123</v>
      </c>
      <c r="E121" s="238">
        <v>4570198576282</v>
      </c>
      <c r="F121" s="237" t="s">
        <v>1120</v>
      </c>
      <c r="G121" s="236">
        <v>2</v>
      </c>
      <c r="H121" s="235">
        <v>31000</v>
      </c>
      <c r="I121" s="234"/>
      <c r="J121" s="233"/>
    </row>
    <row r="122" spans="1:10" ht="27" customHeight="1">
      <c r="A122" s="241">
        <v>53</v>
      </c>
      <c r="B122" s="241">
        <v>42869</v>
      </c>
      <c r="C122" s="240"/>
      <c r="D122" s="239" t="s">
        <v>1122</v>
      </c>
      <c r="E122" s="238">
        <v>4582528498690</v>
      </c>
      <c r="F122" s="237" t="s">
        <v>1120</v>
      </c>
      <c r="G122" s="236">
        <v>2</v>
      </c>
      <c r="H122" s="235">
        <v>31000</v>
      </c>
      <c r="I122" s="234"/>
      <c r="J122" s="233"/>
    </row>
    <row r="123" spans="1:10" ht="27" customHeight="1">
      <c r="A123" s="241">
        <v>53</v>
      </c>
      <c r="B123" s="241">
        <v>45629</v>
      </c>
      <c r="C123" s="240"/>
      <c r="D123" s="239" t="s">
        <v>1121</v>
      </c>
      <c r="E123" s="238">
        <v>4570198576299</v>
      </c>
      <c r="F123" s="237" t="s">
        <v>1120</v>
      </c>
      <c r="G123" s="236">
        <v>4</v>
      </c>
      <c r="H123" s="235">
        <v>31000</v>
      </c>
      <c r="I123" s="234"/>
      <c r="J123" s="233"/>
    </row>
    <row r="124" spans="1:10" ht="27" customHeight="1">
      <c r="A124" s="241">
        <v>53</v>
      </c>
      <c r="B124" s="241">
        <v>45630</v>
      </c>
      <c r="C124" s="240"/>
      <c r="D124" s="239" t="s">
        <v>1119</v>
      </c>
      <c r="E124" s="238">
        <v>4570198576305</v>
      </c>
      <c r="F124" s="237" t="s">
        <v>873</v>
      </c>
      <c r="G124" s="236">
        <v>2</v>
      </c>
      <c r="H124" s="235">
        <v>40000</v>
      </c>
      <c r="I124" s="234"/>
      <c r="J124" s="233"/>
    </row>
    <row r="125" spans="1:10" ht="27" customHeight="1">
      <c r="A125" s="241">
        <v>53</v>
      </c>
      <c r="B125" s="241">
        <v>45631</v>
      </c>
      <c r="C125" s="240"/>
      <c r="D125" s="239" t="s">
        <v>1118</v>
      </c>
      <c r="E125" s="238">
        <v>4570198576312</v>
      </c>
      <c r="F125" s="237" t="s">
        <v>873</v>
      </c>
      <c r="G125" s="236">
        <v>2</v>
      </c>
      <c r="H125" s="235">
        <v>40000</v>
      </c>
      <c r="I125" s="234"/>
      <c r="J125" s="233"/>
    </row>
    <row r="126" spans="1:10" ht="27" customHeight="1">
      <c r="A126" s="241">
        <v>53</v>
      </c>
      <c r="B126" s="241">
        <v>45633</v>
      </c>
      <c r="C126" s="240"/>
      <c r="D126" s="239" t="s">
        <v>1117</v>
      </c>
      <c r="E126" s="238">
        <v>4570198576336</v>
      </c>
      <c r="F126" s="237" t="s">
        <v>873</v>
      </c>
      <c r="G126" s="236">
        <v>2</v>
      </c>
      <c r="H126" s="235">
        <v>40000</v>
      </c>
      <c r="I126" s="234"/>
      <c r="J126" s="233"/>
    </row>
    <row r="127" spans="1:10" ht="27" customHeight="1">
      <c r="A127" s="241">
        <v>53</v>
      </c>
      <c r="B127" s="241">
        <v>45635</v>
      </c>
      <c r="C127" s="240"/>
      <c r="D127" s="239" t="s">
        <v>1116</v>
      </c>
      <c r="E127" s="238">
        <v>4570198576350</v>
      </c>
      <c r="F127" s="237" t="s">
        <v>873</v>
      </c>
      <c r="G127" s="236">
        <v>2</v>
      </c>
      <c r="H127" s="235">
        <v>40000</v>
      </c>
      <c r="I127" s="234"/>
      <c r="J127" s="233"/>
    </row>
    <row r="128" spans="1:10" ht="27" customHeight="1">
      <c r="A128" s="241">
        <v>53</v>
      </c>
      <c r="B128" s="241">
        <v>45636</v>
      </c>
      <c r="C128" s="240"/>
      <c r="D128" s="239" t="s">
        <v>1115</v>
      </c>
      <c r="E128" s="238">
        <v>4570198576367</v>
      </c>
      <c r="F128" s="237" t="s">
        <v>873</v>
      </c>
      <c r="G128" s="236">
        <v>2</v>
      </c>
      <c r="H128" s="235">
        <v>40000</v>
      </c>
      <c r="I128" s="234"/>
      <c r="J128" s="233"/>
    </row>
    <row r="129" spans="1:10" ht="42" customHeight="1">
      <c r="A129" s="241">
        <v>53</v>
      </c>
      <c r="B129" s="241">
        <v>45499</v>
      </c>
      <c r="C129" s="240"/>
      <c r="D129" s="239" t="s">
        <v>1114</v>
      </c>
      <c r="E129" s="238">
        <v>4570198574998</v>
      </c>
      <c r="F129" s="251" t="s">
        <v>1112</v>
      </c>
      <c r="G129" s="236">
        <v>6</v>
      </c>
      <c r="H129" s="235">
        <v>11000</v>
      </c>
      <c r="I129" s="234">
        <v>13000</v>
      </c>
      <c r="J129" s="233"/>
    </row>
    <row r="130" spans="1:10" ht="42" customHeight="1">
      <c r="A130" s="241">
        <v>53</v>
      </c>
      <c r="B130" s="241">
        <v>45500</v>
      </c>
      <c r="C130" s="240"/>
      <c r="D130" s="239" t="s">
        <v>1113</v>
      </c>
      <c r="E130" s="238">
        <v>4570198575001</v>
      </c>
      <c r="F130" s="251" t="s">
        <v>1112</v>
      </c>
      <c r="G130" s="236">
        <v>6</v>
      </c>
      <c r="H130" s="235">
        <v>11000</v>
      </c>
      <c r="I130" s="234">
        <v>13000</v>
      </c>
      <c r="J130" s="233"/>
    </row>
    <row r="131" spans="1:10" ht="27" customHeight="1">
      <c r="A131" s="241">
        <v>53</v>
      </c>
      <c r="B131" s="241">
        <v>45959</v>
      </c>
      <c r="C131" s="240"/>
      <c r="D131" s="239" t="s">
        <v>1111</v>
      </c>
      <c r="E131" s="238">
        <v>4570198579597</v>
      </c>
      <c r="F131" s="237" t="s">
        <v>838</v>
      </c>
      <c r="G131" s="236">
        <v>1</v>
      </c>
      <c r="H131" s="235">
        <v>140000</v>
      </c>
      <c r="I131" s="234"/>
      <c r="J131" s="233"/>
    </row>
    <row r="132" spans="1:10" ht="27" customHeight="1">
      <c r="A132" s="241">
        <v>53</v>
      </c>
      <c r="B132" s="241">
        <v>45960</v>
      </c>
      <c r="C132" s="240"/>
      <c r="D132" s="239" t="s">
        <v>1110</v>
      </c>
      <c r="E132" s="238">
        <v>4570198579603</v>
      </c>
      <c r="F132" s="237" t="s">
        <v>838</v>
      </c>
      <c r="G132" s="236">
        <v>1</v>
      </c>
      <c r="H132" s="235">
        <v>140000</v>
      </c>
      <c r="I132" s="234"/>
      <c r="J132" s="233"/>
    </row>
    <row r="133" spans="1:10" ht="27" customHeight="1">
      <c r="A133" s="241">
        <v>53</v>
      </c>
      <c r="B133" s="241">
        <v>45961</v>
      </c>
      <c r="C133" s="240"/>
      <c r="D133" s="239" t="s">
        <v>1109</v>
      </c>
      <c r="E133" s="238">
        <v>4570198579610</v>
      </c>
      <c r="F133" s="237" t="s">
        <v>835</v>
      </c>
      <c r="G133" s="236">
        <v>1</v>
      </c>
      <c r="H133" s="235">
        <v>310000</v>
      </c>
      <c r="I133" s="234"/>
      <c r="J133" s="233"/>
    </row>
    <row r="134" spans="1:10" ht="27" customHeight="1">
      <c r="A134" s="241">
        <v>53</v>
      </c>
      <c r="B134" s="241">
        <v>45962</v>
      </c>
      <c r="C134" s="240"/>
      <c r="D134" s="239" t="s">
        <v>1108</v>
      </c>
      <c r="E134" s="238">
        <v>4570198579627</v>
      </c>
      <c r="F134" s="237" t="s">
        <v>835</v>
      </c>
      <c r="G134" s="236">
        <v>1</v>
      </c>
      <c r="H134" s="235">
        <v>310000</v>
      </c>
      <c r="I134" s="234"/>
      <c r="J134" s="233"/>
    </row>
    <row r="135" spans="1:10" ht="27" customHeight="1">
      <c r="A135" s="241">
        <v>53</v>
      </c>
      <c r="B135" s="241">
        <v>45963</v>
      </c>
      <c r="C135" s="240"/>
      <c r="D135" s="239" t="s">
        <v>1107</v>
      </c>
      <c r="E135" s="238">
        <v>4570198579634</v>
      </c>
      <c r="F135" s="237" t="s">
        <v>832</v>
      </c>
      <c r="G135" s="236">
        <v>1</v>
      </c>
      <c r="H135" s="235">
        <v>310000</v>
      </c>
      <c r="I135" s="234"/>
      <c r="J135" s="233"/>
    </row>
    <row r="136" spans="1:10" ht="27" customHeight="1">
      <c r="A136" s="241">
        <v>53</v>
      </c>
      <c r="B136" s="241">
        <v>45964</v>
      </c>
      <c r="C136" s="240"/>
      <c r="D136" s="239" t="s">
        <v>1106</v>
      </c>
      <c r="E136" s="238">
        <v>4570198579641</v>
      </c>
      <c r="F136" s="237" t="s">
        <v>832</v>
      </c>
      <c r="G136" s="236">
        <v>1</v>
      </c>
      <c r="H136" s="235">
        <v>310000</v>
      </c>
      <c r="I136" s="234"/>
      <c r="J136" s="233"/>
    </row>
    <row r="137" spans="1:10" ht="27" customHeight="1">
      <c r="A137" s="241">
        <v>81</v>
      </c>
      <c r="B137" s="241">
        <v>46141</v>
      </c>
      <c r="C137" s="240" t="s">
        <v>994</v>
      </c>
      <c r="D137" s="239" t="s">
        <v>1105</v>
      </c>
      <c r="E137" s="242">
        <v>4580846561416</v>
      </c>
      <c r="F137" s="237" t="s">
        <v>1104</v>
      </c>
      <c r="G137" s="236">
        <v>2</v>
      </c>
      <c r="H137" s="235">
        <v>28000</v>
      </c>
      <c r="I137" s="234">
        <v>28000</v>
      </c>
      <c r="J137" s="233"/>
    </row>
    <row r="138" spans="1:10" ht="27" customHeight="1">
      <c r="A138" s="241">
        <v>81</v>
      </c>
      <c r="B138" s="241">
        <v>45885</v>
      </c>
      <c r="C138" s="240"/>
      <c r="D138" s="239" t="s">
        <v>1103</v>
      </c>
      <c r="E138" s="238">
        <v>4570198578859</v>
      </c>
      <c r="F138" s="237" t="s">
        <v>1102</v>
      </c>
      <c r="G138" s="236">
        <v>2</v>
      </c>
      <c r="H138" s="235">
        <v>25000</v>
      </c>
      <c r="I138" s="234">
        <v>34000</v>
      </c>
      <c r="J138" s="233"/>
    </row>
    <row r="139" spans="1:10" ht="27" customHeight="1">
      <c r="A139" s="241">
        <v>87</v>
      </c>
      <c r="B139" s="241">
        <v>45727</v>
      </c>
      <c r="C139" s="240"/>
      <c r="D139" s="239" t="s">
        <v>1101</v>
      </c>
      <c r="E139" s="238">
        <v>4570198577272</v>
      </c>
      <c r="F139" s="237" t="s">
        <v>1099</v>
      </c>
      <c r="G139" s="236">
        <v>6</v>
      </c>
      <c r="H139" s="235">
        <v>18000</v>
      </c>
      <c r="I139" s="234"/>
      <c r="J139" s="233"/>
    </row>
    <row r="140" spans="1:10" ht="27" customHeight="1">
      <c r="A140" s="241">
        <v>87</v>
      </c>
      <c r="B140" s="241">
        <v>45728</v>
      </c>
      <c r="C140" s="240"/>
      <c r="D140" s="239" t="s">
        <v>1100</v>
      </c>
      <c r="E140" s="238">
        <v>4570198577289</v>
      </c>
      <c r="F140" s="237" t="s">
        <v>1099</v>
      </c>
      <c r="G140" s="236">
        <v>6</v>
      </c>
      <c r="H140" s="235">
        <v>18000</v>
      </c>
      <c r="I140" s="234"/>
      <c r="J140" s="233"/>
    </row>
    <row r="141" spans="1:10" ht="27" customHeight="1">
      <c r="A141" s="241">
        <v>87</v>
      </c>
      <c r="B141" s="241">
        <v>45729</v>
      </c>
      <c r="C141" s="240"/>
      <c r="D141" s="239" t="s">
        <v>1098</v>
      </c>
      <c r="E141" s="238">
        <v>4570198577296</v>
      </c>
      <c r="F141" s="237" t="s">
        <v>1096</v>
      </c>
      <c r="G141" s="236">
        <v>6</v>
      </c>
      <c r="H141" s="235">
        <v>24000</v>
      </c>
      <c r="I141" s="234"/>
      <c r="J141" s="233"/>
    </row>
    <row r="142" spans="1:10" ht="27" customHeight="1">
      <c r="A142" s="241">
        <v>87</v>
      </c>
      <c r="B142" s="241">
        <v>45730</v>
      </c>
      <c r="C142" s="240"/>
      <c r="D142" s="239" t="s">
        <v>1097</v>
      </c>
      <c r="E142" s="238">
        <v>4570198577302</v>
      </c>
      <c r="F142" s="237" t="s">
        <v>1096</v>
      </c>
      <c r="G142" s="236">
        <v>6</v>
      </c>
      <c r="H142" s="235">
        <v>24000</v>
      </c>
      <c r="I142" s="234"/>
      <c r="J142" s="233"/>
    </row>
    <row r="143" spans="1:10" ht="27" customHeight="1">
      <c r="A143" s="241">
        <v>87</v>
      </c>
      <c r="B143" s="241">
        <v>45731</v>
      </c>
      <c r="C143" s="240"/>
      <c r="D143" s="239" t="s">
        <v>1095</v>
      </c>
      <c r="E143" s="238">
        <v>4570198577319</v>
      </c>
      <c r="F143" s="237" t="s">
        <v>1093</v>
      </c>
      <c r="G143" s="236">
        <v>6</v>
      </c>
      <c r="H143" s="235">
        <v>28000</v>
      </c>
      <c r="I143" s="234"/>
      <c r="J143" s="233"/>
    </row>
    <row r="144" spans="1:10" ht="27" customHeight="1">
      <c r="A144" s="241">
        <v>87</v>
      </c>
      <c r="B144" s="241">
        <v>45732</v>
      </c>
      <c r="C144" s="240"/>
      <c r="D144" s="239" t="s">
        <v>1094</v>
      </c>
      <c r="E144" s="238">
        <v>4570198577326</v>
      </c>
      <c r="F144" s="237" t="s">
        <v>1093</v>
      </c>
      <c r="G144" s="236">
        <v>6</v>
      </c>
      <c r="H144" s="235">
        <v>28000</v>
      </c>
      <c r="I144" s="234"/>
      <c r="J144" s="233"/>
    </row>
    <row r="145" spans="1:10" ht="27" customHeight="1">
      <c r="A145" s="241">
        <v>87</v>
      </c>
      <c r="B145" s="241">
        <v>42890</v>
      </c>
      <c r="C145" s="240"/>
      <c r="D145" s="239" t="s">
        <v>1092</v>
      </c>
      <c r="E145" s="238">
        <v>4582528498904</v>
      </c>
      <c r="F145" s="237" t="s">
        <v>1090</v>
      </c>
      <c r="G145" s="236">
        <v>8</v>
      </c>
      <c r="H145" s="235">
        <v>3500</v>
      </c>
      <c r="I145" s="234"/>
      <c r="J145" s="233"/>
    </row>
    <row r="146" spans="1:10" ht="27" customHeight="1">
      <c r="A146" s="241">
        <v>87</v>
      </c>
      <c r="B146" s="241">
        <v>45458</v>
      </c>
      <c r="C146" s="240"/>
      <c r="D146" s="239" t="s">
        <v>1091</v>
      </c>
      <c r="E146" s="238">
        <v>4570198574585</v>
      </c>
      <c r="F146" s="237" t="s">
        <v>1090</v>
      </c>
      <c r="G146" s="236">
        <v>8</v>
      </c>
      <c r="H146" s="235">
        <v>3500</v>
      </c>
      <c r="I146" s="234"/>
      <c r="J146" s="233"/>
    </row>
    <row r="147" spans="1:10" ht="27" customHeight="1">
      <c r="A147" s="241">
        <v>87</v>
      </c>
      <c r="B147" s="241">
        <v>45637</v>
      </c>
      <c r="C147" s="240"/>
      <c r="D147" s="239" t="s">
        <v>1089</v>
      </c>
      <c r="E147" s="238">
        <v>4570198576374</v>
      </c>
      <c r="F147" s="237" t="s">
        <v>1087</v>
      </c>
      <c r="G147" s="236">
        <v>12</v>
      </c>
      <c r="H147" s="235">
        <v>6000</v>
      </c>
      <c r="I147" s="234"/>
      <c r="J147" s="233"/>
    </row>
    <row r="148" spans="1:10" ht="27" customHeight="1">
      <c r="A148" s="241">
        <v>87</v>
      </c>
      <c r="B148" s="241">
        <v>45638</v>
      </c>
      <c r="C148" s="240"/>
      <c r="D148" s="239" t="s">
        <v>1088</v>
      </c>
      <c r="E148" s="238">
        <v>4570198576381</v>
      </c>
      <c r="F148" s="237" t="s">
        <v>1087</v>
      </c>
      <c r="G148" s="236">
        <v>12</v>
      </c>
      <c r="H148" s="235">
        <v>6000</v>
      </c>
      <c r="I148" s="234"/>
      <c r="J148" s="233"/>
    </row>
    <row r="149" spans="1:10" ht="27" customHeight="1">
      <c r="A149" s="241">
        <v>87</v>
      </c>
      <c r="B149" s="241">
        <v>42891</v>
      </c>
      <c r="C149" s="240"/>
      <c r="D149" s="239" t="s">
        <v>1086</v>
      </c>
      <c r="E149" s="238">
        <v>4582528498911</v>
      </c>
      <c r="F149" s="237" t="s">
        <v>1067</v>
      </c>
      <c r="G149" s="236">
        <v>4</v>
      </c>
      <c r="H149" s="235">
        <v>7000</v>
      </c>
      <c r="I149" s="234"/>
      <c r="J149" s="233"/>
    </row>
    <row r="150" spans="1:10" ht="27" customHeight="1">
      <c r="A150" s="241">
        <v>87</v>
      </c>
      <c r="B150" s="241">
        <v>45459</v>
      </c>
      <c r="C150" s="240"/>
      <c r="D150" s="239" t="s">
        <v>1085</v>
      </c>
      <c r="E150" s="238">
        <v>4570198574592</v>
      </c>
      <c r="F150" s="237" t="s">
        <v>1067</v>
      </c>
      <c r="G150" s="236">
        <v>4</v>
      </c>
      <c r="H150" s="235">
        <v>7000</v>
      </c>
      <c r="I150" s="234"/>
      <c r="J150" s="233"/>
    </row>
    <row r="151" spans="1:10" ht="27" customHeight="1">
      <c r="A151" s="241">
        <v>87</v>
      </c>
      <c r="B151" s="241">
        <v>45639</v>
      </c>
      <c r="C151" s="240"/>
      <c r="D151" s="239" t="s">
        <v>1084</v>
      </c>
      <c r="E151" s="238">
        <v>4570198576398</v>
      </c>
      <c r="F151" s="237" t="s">
        <v>1082</v>
      </c>
      <c r="G151" s="236">
        <v>8</v>
      </c>
      <c r="H151" s="235">
        <v>9000</v>
      </c>
      <c r="I151" s="234"/>
      <c r="J151" s="233"/>
    </row>
    <row r="152" spans="1:10" ht="27" customHeight="1">
      <c r="A152" s="241">
        <v>87</v>
      </c>
      <c r="B152" s="241">
        <v>45640</v>
      </c>
      <c r="C152" s="240"/>
      <c r="D152" s="239" t="s">
        <v>1083</v>
      </c>
      <c r="E152" s="238">
        <v>4570198576404</v>
      </c>
      <c r="F152" s="237" t="s">
        <v>1082</v>
      </c>
      <c r="G152" s="236">
        <v>8</v>
      </c>
      <c r="H152" s="235">
        <v>9000</v>
      </c>
      <c r="I152" s="234"/>
      <c r="J152" s="233"/>
    </row>
    <row r="153" spans="1:10" ht="27" customHeight="1">
      <c r="A153" s="241">
        <v>87</v>
      </c>
      <c r="B153" s="241">
        <v>42892</v>
      </c>
      <c r="C153" s="240"/>
      <c r="D153" s="239" t="s">
        <v>1081</v>
      </c>
      <c r="E153" s="238">
        <v>4582528498928</v>
      </c>
      <c r="F153" s="237" t="s">
        <v>1062</v>
      </c>
      <c r="G153" s="236">
        <v>4</v>
      </c>
      <c r="H153" s="235">
        <v>11000</v>
      </c>
      <c r="I153" s="234"/>
      <c r="J153" s="233"/>
    </row>
    <row r="154" spans="1:10" ht="27" customHeight="1">
      <c r="A154" s="241">
        <v>87</v>
      </c>
      <c r="B154" s="241">
        <v>45460</v>
      </c>
      <c r="C154" s="240"/>
      <c r="D154" s="239" t="s">
        <v>1080</v>
      </c>
      <c r="E154" s="238">
        <v>4570198574608</v>
      </c>
      <c r="F154" s="237" t="s">
        <v>1062</v>
      </c>
      <c r="G154" s="236">
        <v>4</v>
      </c>
      <c r="H154" s="235">
        <v>11000</v>
      </c>
      <c r="I154" s="234"/>
      <c r="J154" s="233"/>
    </row>
    <row r="155" spans="1:10" ht="27" customHeight="1">
      <c r="A155" s="241">
        <v>87</v>
      </c>
      <c r="B155" s="241">
        <v>45641</v>
      </c>
      <c r="C155" s="240"/>
      <c r="D155" s="239" t="s">
        <v>1079</v>
      </c>
      <c r="E155" s="238">
        <v>4570198576411</v>
      </c>
      <c r="F155" s="237" t="s">
        <v>1057</v>
      </c>
      <c r="G155" s="236">
        <v>4</v>
      </c>
      <c r="H155" s="235">
        <v>18000</v>
      </c>
      <c r="I155" s="234"/>
      <c r="J155" s="233"/>
    </row>
    <row r="156" spans="1:10" ht="27" customHeight="1">
      <c r="A156" s="241">
        <v>87</v>
      </c>
      <c r="B156" s="241">
        <v>45642</v>
      </c>
      <c r="C156" s="240"/>
      <c r="D156" s="239" t="s">
        <v>1078</v>
      </c>
      <c r="E156" s="238">
        <v>4570198576428</v>
      </c>
      <c r="F156" s="237" t="s">
        <v>1057</v>
      </c>
      <c r="G156" s="236">
        <v>4</v>
      </c>
      <c r="H156" s="235">
        <v>18000</v>
      </c>
      <c r="I156" s="234"/>
      <c r="J156" s="233"/>
    </row>
    <row r="157" spans="1:10" ht="27" customHeight="1">
      <c r="A157" s="241">
        <v>87</v>
      </c>
      <c r="B157" s="241">
        <v>45643</v>
      </c>
      <c r="C157" s="240"/>
      <c r="D157" s="239" t="s">
        <v>1077</v>
      </c>
      <c r="E157" s="238">
        <v>4570198576435</v>
      </c>
      <c r="F157" s="237" t="s">
        <v>1075</v>
      </c>
      <c r="G157" s="236">
        <v>4</v>
      </c>
      <c r="H157" s="235">
        <v>27000</v>
      </c>
      <c r="I157" s="234"/>
      <c r="J157" s="233"/>
    </row>
    <row r="158" spans="1:10" ht="27" customHeight="1">
      <c r="A158" s="241">
        <v>87</v>
      </c>
      <c r="B158" s="241">
        <v>45644</v>
      </c>
      <c r="C158" s="240"/>
      <c r="D158" s="239" t="s">
        <v>1076</v>
      </c>
      <c r="E158" s="238">
        <v>4570198576442</v>
      </c>
      <c r="F158" s="237" t="s">
        <v>1075</v>
      </c>
      <c r="G158" s="236">
        <v>4</v>
      </c>
      <c r="H158" s="235">
        <v>27000</v>
      </c>
      <c r="I158" s="234"/>
      <c r="J158" s="233"/>
    </row>
    <row r="159" spans="1:10" ht="27" customHeight="1">
      <c r="A159" s="241">
        <v>87</v>
      </c>
      <c r="B159" s="241">
        <v>45645</v>
      </c>
      <c r="C159" s="240"/>
      <c r="D159" s="239" t="s">
        <v>1074</v>
      </c>
      <c r="E159" s="238">
        <v>4570198576459</v>
      </c>
      <c r="F159" s="237" t="s">
        <v>1072</v>
      </c>
      <c r="G159" s="236">
        <v>2</v>
      </c>
      <c r="H159" s="235">
        <v>30000</v>
      </c>
      <c r="I159" s="234"/>
      <c r="J159" s="233"/>
    </row>
    <row r="160" spans="1:10" ht="27" customHeight="1">
      <c r="A160" s="241">
        <v>87</v>
      </c>
      <c r="B160" s="241">
        <v>45646</v>
      </c>
      <c r="C160" s="240"/>
      <c r="D160" s="239" t="s">
        <v>1073</v>
      </c>
      <c r="E160" s="238">
        <v>4570198576466</v>
      </c>
      <c r="F160" s="237" t="s">
        <v>1072</v>
      </c>
      <c r="G160" s="236">
        <v>2</v>
      </c>
      <c r="H160" s="235">
        <v>30000</v>
      </c>
      <c r="I160" s="234"/>
      <c r="J160" s="233"/>
    </row>
    <row r="161" spans="1:10" ht="27" customHeight="1">
      <c r="A161" s="241">
        <v>87</v>
      </c>
      <c r="B161" s="241">
        <v>45647</v>
      </c>
      <c r="C161" s="240"/>
      <c r="D161" s="239" t="s">
        <v>1071</v>
      </c>
      <c r="E161" s="238">
        <v>4570198576473</v>
      </c>
      <c r="F161" s="237" t="s">
        <v>1067</v>
      </c>
      <c r="G161" s="236">
        <v>8</v>
      </c>
      <c r="H161" s="235">
        <v>17000</v>
      </c>
      <c r="I161" s="234"/>
      <c r="J161" s="233"/>
    </row>
    <row r="162" spans="1:10" ht="27" customHeight="1">
      <c r="A162" s="241">
        <v>87</v>
      </c>
      <c r="B162" s="241">
        <v>45649</v>
      </c>
      <c r="C162" s="240"/>
      <c r="D162" s="239" t="s">
        <v>1070</v>
      </c>
      <c r="E162" s="238">
        <v>4570198576497</v>
      </c>
      <c r="F162" s="237" t="s">
        <v>1067</v>
      </c>
      <c r="G162" s="236">
        <v>8</v>
      </c>
      <c r="H162" s="235">
        <v>17000</v>
      </c>
      <c r="I162" s="234"/>
      <c r="J162" s="233"/>
    </row>
    <row r="163" spans="1:10" ht="27" customHeight="1">
      <c r="A163" s="241">
        <v>87</v>
      </c>
      <c r="B163" s="241">
        <v>45650</v>
      </c>
      <c r="C163" s="240"/>
      <c r="D163" s="239" t="s">
        <v>1069</v>
      </c>
      <c r="E163" s="238">
        <v>4570198576503</v>
      </c>
      <c r="F163" s="237" t="s">
        <v>1067</v>
      </c>
      <c r="G163" s="236">
        <v>8</v>
      </c>
      <c r="H163" s="235">
        <v>17000</v>
      </c>
      <c r="I163" s="234"/>
      <c r="J163" s="233"/>
    </row>
    <row r="164" spans="1:10" ht="27" customHeight="1">
      <c r="A164" s="241">
        <v>87</v>
      </c>
      <c r="B164" s="241">
        <v>45651</v>
      </c>
      <c r="C164" s="240"/>
      <c r="D164" s="239" t="s">
        <v>1068</v>
      </c>
      <c r="E164" s="238">
        <v>4570198576510</v>
      </c>
      <c r="F164" s="237" t="s">
        <v>1067</v>
      </c>
      <c r="G164" s="236">
        <v>8</v>
      </c>
      <c r="H164" s="235">
        <v>17000</v>
      </c>
      <c r="I164" s="234"/>
      <c r="J164" s="233"/>
    </row>
    <row r="165" spans="1:10" ht="27" customHeight="1">
      <c r="A165" s="241">
        <v>87</v>
      </c>
      <c r="B165" s="241">
        <v>45652</v>
      </c>
      <c r="C165" s="240"/>
      <c r="D165" s="239" t="s">
        <v>1066</v>
      </c>
      <c r="E165" s="238">
        <v>4570198576527</v>
      </c>
      <c r="F165" s="237" t="s">
        <v>1062</v>
      </c>
      <c r="G165" s="236">
        <v>8</v>
      </c>
      <c r="H165" s="235">
        <v>25000</v>
      </c>
      <c r="I165" s="234"/>
      <c r="J165" s="233"/>
    </row>
    <row r="166" spans="1:10" ht="27" customHeight="1">
      <c r="A166" s="241">
        <v>87</v>
      </c>
      <c r="B166" s="241">
        <v>45654</v>
      </c>
      <c r="C166" s="240"/>
      <c r="D166" s="239" t="s">
        <v>1065</v>
      </c>
      <c r="E166" s="238">
        <v>4570198576541</v>
      </c>
      <c r="F166" s="237" t="s">
        <v>1062</v>
      </c>
      <c r="G166" s="236">
        <v>8</v>
      </c>
      <c r="H166" s="235">
        <v>25000</v>
      </c>
      <c r="I166" s="234"/>
      <c r="J166" s="233"/>
    </row>
    <row r="167" spans="1:10" ht="27" customHeight="1">
      <c r="A167" s="241">
        <v>87</v>
      </c>
      <c r="B167" s="241">
        <v>45655</v>
      </c>
      <c r="C167" s="240"/>
      <c r="D167" s="239" t="s">
        <v>1064</v>
      </c>
      <c r="E167" s="238">
        <v>4570198576558</v>
      </c>
      <c r="F167" s="237" t="s">
        <v>1062</v>
      </c>
      <c r="G167" s="236">
        <v>8</v>
      </c>
      <c r="H167" s="235">
        <v>25000</v>
      </c>
      <c r="I167" s="234"/>
      <c r="J167" s="233"/>
    </row>
    <row r="168" spans="1:10" ht="27" customHeight="1">
      <c r="A168" s="241">
        <v>87</v>
      </c>
      <c r="B168" s="241">
        <v>45656</v>
      </c>
      <c r="C168" s="240"/>
      <c r="D168" s="239" t="s">
        <v>1063</v>
      </c>
      <c r="E168" s="238">
        <v>4570198576565</v>
      </c>
      <c r="F168" s="237" t="s">
        <v>1062</v>
      </c>
      <c r="G168" s="236">
        <v>8</v>
      </c>
      <c r="H168" s="235">
        <v>25000</v>
      </c>
      <c r="I168" s="234"/>
      <c r="J168" s="233"/>
    </row>
    <row r="169" spans="1:10" ht="27" customHeight="1">
      <c r="A169" s="241">
        <v>87</v>
      </c>
      <c r="B169" s="241">
        <v>45657</v>
      </c>
      <c r="C169" s="240"/>
      <c r="D169" s="239" t="s">
        <v>1061</v>
      </c>
      <c r="E169" s="238">
        <v>4570198576572</v>
      </c>
      <c r="F169" s="237" t="s">
        <v>1057</v>
      </c>
      <c r="G169" s="236">
        <v>4</v>
      </c>
      <c r="H169" s="235">
        <v>30000</v>
      </c>
      <c r="I169" s="234"/>
      <c r="J169" s="233"/>
    </row>
    <row r="170" spans="1:10" ht="27" customHeight="1">
      <c r="A170" s="241">
        <v>87</v>
      </c>
      <c r="B170" s="241">
        <v>45659</v>
      </c>
      <c r="C170" s="240"/>
      <c r="D170" s="239" t="s">
        <v>1060</v>
      </c>
      <c r="E170" s="238">
        <v>4570198576596</v>
      </c>
      <c r="F170" s="237" t="s">
        <v>1057</v>
      </c>
      <c r="G170" s="236">
        <v>4</v>
      </c>
      <c r="H170" s="235">
        <v>30000</v>
      </c>
      <c r="I170" s="234"/>
      <c r="J170" s="233"/>
    </row>
    <row r="171" spans="1:10" ht="27" customHeight="1">
      <c r="A171" s="241">
        <v>87</v>
      </c>
      <c r="B171" s="241">
        <v>45660</v>
      </c>
      <c r="C171" s="240"/>
      <c r="D171" s="239" t="s">
        <v>1059</v>
      </c>
      <c r="E171" s="238">
        <v>4570198576602</v>
      </c>
      <c r="F171" s="237" t="s">
        <v>1057</v>
      </c>
      <c r="G171" s="236">
        <v>4</v>
      </c>
      <c r="H171" s="235">
        <v>30000</v>
      </c>
      <c r="I171" s="234"/>
      <c r="J171" s="233"/>
    </row>
    <row r="172" spans="1:10" ht="27" customHeight="1">
      <c r="A172" s="241">
        <v>87</v>
      </c>
      <c r="B172" s="241">
        <v>45661</v>
      </c>
      <c r="C172" s="240"/>
      <c r="D172" s="239" t="s">
        <v>1058</v>
      </c>
      <c r="E172" s="238">
        <v>4570198576619</v>
      </c>
      <c r="F172" s="237" t="s">
        <v>1057</v>
      </c>
      <c r="G172" s="236">
        <v>4</v>
      </c>
      <c r="H172" s="235">
        <v>30000</v>
      </c>
      <c r="I172" s="234"/>
      <c r="J172" s="233"/>
    </row>
    <row r="173" spans="1:10" ht="27" customHeight="1">
      <c r="A173" s="241">
        <v>87</v>
      </c>
      <c r="B173" s="241">
        <v>42893</v>
      </c>
      <c r="C173" s="240"/>
      <c r="D173" s="239" t="s">
        <v>1056</v>
      </c>
      <c r="E173" s="238">
        <v>4582528498935</v>
      </c>
      <c r="F173" s="237" t="s">
        <v>1031</v>
      </c>
      <c r="G173" s="236">
        <v>8</v>
      </c>
      <c r="H173" s="235">
        <v>2000</v>
      </c>
      <c r="I173" s="234"/>
      <c r="J173" s="233"/>
    </row>
    <row r="174" spans="1:10" ht="27" customHeight="1">
      <c r="A174" s="241">
        <v>87</v>
      </c>
      <c r="B174" s="241">
        <v>45461</v>
      </c>
      <c r="C174" s="240"/>
      <c r="D174" s="239" t="s">
        <v>1055</v>
      </c>
      <c r="E174" s="238">
        <v>4570198574615</v>
      </c>
      <c r="F174" s="237" t="s">
        <v>1031</v>
      </c>
      <c r="G174" s="236">
        <v>8</v>
      </c>
      <c r="H174" s="235">
        <v>2000</v>
      </c>
      <c r="I174" s="234"/>
      <c r="J174" s="233"/>
    </row>
    <row r="175" spans="1:10" ht="27" customHeight="1">
      <c r="A175" s="241">
        <v>87</v>
      </c>
      <c r="B175" s="241">
        <v>45670</v>
      </c>
      <c r="C175" s="240"/>
      <c r="D175" s="239" t="s">
        <v>1054</v>
      </c>
      <c r="E175" s="238">
        <v>4570198576701</v>
      </c>
      <c r="F175" s="237" t="s">
        <v>1026</v>
      </c>
      <c r="G175" s="236">
        <v>6</v>
      </c>
      <c r="H175" s="235">
        <v>2800</v>
      </c>
      <c r="I175" s="234"/>
      <c r="J175" s="233"/>
    </row>
    <row r="176" spans="1:10" ht="27" customHeight="1">
      <c r="A176" s="241">
        <v>87</v>
      </c>
      <c r="B176" s="241">
        <v>45671</v>
      </c>
      <c r="C176" s="240"/>
      <c r="D176" s="239" t="s">
        <v>1053</v>
      </c>
      <c r="E176" s="238">
        <v>4570198576718</v>
      </c>
      <c r="F176" s="237" t="s">
        <v>1026</v>
      </c>
      <c r="G176" s="236">
        <v>6</v>
      </c>
      <c r="H176" s="235">
        <v>2800</v>
      </c>
      <c r="I176" s="234"/>
      <c r="J176" s="233"/>
    </row>
    <row r="177" spans="1:10" ht="27" customHeight="1">
      <c r="A177" s="241">
        <v>87</v>
      </c>
      <c r="B177" s="241">
        <v>42894</v>
      </c>
      <c r="C177" s="240"/>
      <c r="D177" s="239" t="s">
        <v>1052</v>
      </c>
      <c r="E177" s="238">
        <v>4582528498942</v>
      </c>
      <c r="F177" s="237" t="s">
        <v>1050</v>
      </c>
      <c r="G177" s="236">
        <v>4</v>
      </c>
      <c r="H177" s="235">
        <v>3500</v>
      </c>
      <c r="I177" s="234"/>
      <c r="J177" s="233"/>
    </row>
    <row r="178" spans="1:10" ht="27" customHeight="1">
      <c r="A178" s="241">
        <v>87</v>
      </c>
      <c r="B178" s="241">
        <v>45462</v>
      </c>
      <c r="C178" s="240"/>
      <c r="D178" s="239" t="s">
        <v>1051</v>
      </c>
      <c r="E178" s="238">
        <v>4570198574622</v>
      </c>
      <c r="F178" s="237" t="s">
        <v>1050</v>
      </c>
      <c r="G178" s="236">
        <v>4</v>
      </c>
      <c r="H178" s="235">
        <v>3500</v>
      </c>
      <c r="I178" s="234"/>
      <c r="J178" s="233"/>
    </row>
    <row r="179" spans="1:10" ht="27" customHeight="1">
      <c r="A179" s="241">
        <v>87</v>
      </c>
      <c r="B179" s="241">
        <v>45672</v>
      </c>
      <c r="C179" s="240"/>
      <c r="D179" s="239" t="s">
        <v>1049</v>
      </c>
      <c r="E179" s="238">
        <v>4570198576725</v>
      </c>
      <c r="F179" s="237" t="s">
        <v>1016</v>
      </c>
      <c r="G179" s="236">
        <v>4</v>
      </c>
      <c r="H179" s="235">
        <v>5000</v>
      </c>
      <c r="I179" s="234"/>
      <c r="J179" s="233"/>
    </row>
    <row r="180" spans="1:10" ht="27" customHeight="1">
      <c r="A180" s="241">
        <v>87</v>
      </c>
      <c r="B180" s="241">
        <v>45673</v>
      </c>
      <c r="C180" s="240"/>
      <c r="D180" s="239" t="s">
        <v>1048</v>
      </c>
      <c r="E180" s="238">
        <v>4570198576732</v>
      </c>
      <c r="F180" s="237" t="s">
        <v>1016</v>
      </c>
      <c r="G180" s="236">
        <v>4</v>
      </c>
      <c r="H180" s="235">
        <v>5000</v>
      </c>
      <c r="I180" s="234"/>
      <c r="J180" s="233"/>
    </row>
    <row r="181" spans="1:10" ht="27" customHeight="1">
      <c r="A181" s="241">
        <v>87</v>
      </c>
      <c r="B181" s="241">
        <v>42895</v>
      </c>
      <c r="C181" s="240"/>
      <c r="D181" s="239" t="s">
        <v>1047</v>
      </c>
      <c r="E181" s="238">
        <v>4582528498959</v>
      </c>
      <c r="F181" s="237" t="s">
        <v>1045</v>
      </c>
      <c r="G181" s="236">
        <v>4</v>
      </c>
      <c r="H181" s="235">
        <v>6000</v>
      </c>
      <c r="I181" s="234"/>
      <c r="J181" s="233"/>
    </row>
    <row r="182" spans="1:10" ht="27" customHeight="1">
      <c r="A182" s="241">
        <v>87</v>
      </c>
      <c r="B182" s="241">
        <v>45463</v>
      </c>
      <c r="C182" s="240"/>
      <c r="D182" s="239" t="s">
        <v>1046</v>
      </c>
      <c r="E182" s="238">
        <v>4570198574639</v>
      </c>
      <c r="F182" s="237" t="s">
        <v>1045</v>
      </c>
      <c r="G182" s="236">
        <v>4</v>
      </c>
      <c r="H182" s="235">
        <v>6000</v>
      </c>
      <c r="I182" s="234"/>
      <c r="J182" s="233"/>
    </row>
    <row r="183" spans="1:10" ht="27" customHeight="1">
      <c r="A183" s="241">
        <v>87</v>
      </c>
      <c r="B183" s="241">
        <v>45674</v>
      </c>
      <c r="C183" s="240"/>
      <c r="D183" s="239" t="s">
        <v>1044</v>
      </c>
      <c r="E183" s="238">
        <v>4570198576749</v>
      </c>
      <c r="F183" s="237" t="s">
        <v>1042</v>
      </c>
      <c r="G183" s="236">
        <v>2</v>
      </c>
      <c r="H183" s="235">
        <v>8000</v>
      </c>
      <c r="I183" s="234"/>
      <c r="J183" s="233"/>
    </row>
    <row r="184" spans="1:10" ht="27" customHeight="1">
      <c r="A184" s="241">
        <v>87</v>
      </c>
      <c r="B184" s="241">
        <v>45675</v>
      </c>
      <c r="C184" s="240"/>
      <c r="D184" s="239" t="s">
        <v>1043</v>
      </c>
      <c r="E184" s="238">
        <v>4570198576756</v>
      </c>
      <c r="F184" s="237" t="s">
        <v>1042</v>
      </c>
      <c r="G184" s="236">
        <v>2</v>
      </c>
      <c r="H184" s="235">
        <v>8000</v>
      </c>
      <c r="I184" s="234"/>
      <c r="J184" s="233"/>
    </row>
    <row r="185" spans="1:10" ht="27" customHeight="1">
      <c r="A185" s="241">
        <v>87</v>
      </c>
      <c r="B185" s="241">
        <v>45676</v>
      </c>
      <c r="C185" s="240"/>
      <c r="D185" s="239" t="s">
        <v>1041</v>
      </c>
      <c r="E185" s="238">
        <v>4570198576763</v>
      </c>
      <c r="F185" s="237" t="s">
        <v>1039</v>
      </c>
      <c r="G185" s="236">
        <v>2</v>
      </c>
      <c r="H185" s="235">
        <v>11000</v>
      </c>
      <c r="I185" s="234"/>
      <c r="J185" s="233"/>
    </row>
    <row r="186" spans="1:10" ht="27" customHeight="1">
      <c r="A186" s="241">
        <v>87</v>
      </c>
      <c r="B186" s="241">
        <v>45677</v>
      </c>
      <c r="C186" s="240"/>
      <c r="D186" s="239" t="s">
        <v>1040</v>
      </c>
      <c r="E186" s="238">
        <v>4570198576770</v>
      </c>
      <c r="F186" s="237" t="s">
        <v>1039</v>
      </c>
      <c r="G186" s="236">
        <v>2</v>
      </c>
      <c r="H186" s="235">
        <v>11000</v>
      </c>
      <c r="I186" s="234"/>
      <c r="J186" s="233"/>
    </row>
    <row r="187" spans="1:10" ht="27" customHeight="1">
      <c r="A187" s="241">
        <v>87</v>
      </c>
      <c r="B187" s="241">
        <v>45678</v>
      </c>
      <c r="C187" s="240"/>
      <c r="D187" s="239" t="s">
        <v>1038</v>
      </c>
      <c r="E187" s="238">
        <v>4570198576787</v>
      </c>
      <c r="F187" s="237" t="s">
        <v>1036</v>
      </c>
      <c r="G187" s="236">
        <v>1</v>
      </c>
      <c r="H187" s="235">
        <v>12000</v>
      </c>
      <c r="I187" s="234"/>
      <c r="J187" s="233"/>
    </row>
    <row r="188" spans="1:10" ht="27" customHeight="1">
      <c r="A188" s="241">
        <v>87</v>
      </c>
      <c r="B188" s="241">
        <v>45679</v>
      </c>
      <c r="C188" s="240"/>
      <c r="D188" s="239" t="s">
        <v>1037</v>
      </c>
      <c r="E188" s="238">
        <v>4570198576794</v>
      </c>
      <c r="F188" s="237" t="s">
        <v>1036</v>
      </c>
      <c r="G188" s="236">
        <v>1</v>
      </c>
      <c r="H188" s="235">
        <v>12000</v>
      </c>
      <c r="I188" s="234"/>
      <c r="J188" s="233"/>
    </row>
    <row r="189" spans="1:10" ht="27" customHeight="1">
      <c r="A189" s="241">
        <v>87</v>
      </c>
      <c r="B189" s="241">
        <v>42902</v>
      </c>
      <c r="C189" s="240"/>
      <c r="D189" s="239" t="s">
        <v>1035</v>
      </c>
      <c r="E189" s="238">
        <v>4582528499024</v>
      </c>
      <c r="F189" s="237" t="s">
        <v>1031</v>
      </c>
      <c r="G189" s="236">
        <v>2</v>
      </c>
      <c r="H189" s="235">
        <v>4000</v>
      </c>
      <c r="I189" s="234"/>
      <c r="J189" s="233"/>
    </row>
    <row r="190" spans="1:10" ht="27" customHeight="1">
      <c r="A190" s="241">
        <v>87</v>
      </c>
      <c r="B190" s="241">
        <v>45681</v>
      </c>
      <c r="C190" s="240"/>
      <c r="D190" s="239" t="s">
        <v>1034</v>
      </c>
      <c r="E190" s="238">
        <v>4570198576817</v>
      </c>
      <c r="F190" s="237" t="s">
        <v>1031</v>
      </c>
      <c r="G190" s="236">
        <v>2</v>
      </c>
      <c r="H190" s="235">
        <v>4000</v>
      </c>
      <c r="I190" s="234"/>
      <c r="J190" s="233"/>
    </row>
    <row r="191" spans="1:10" ht="27" customHeight="1">
      <c r="A191" s="241">
        <v>87</v>
      </c>
      <c r="B191" s="241">
        <v>45682</v>
      </c>
      <c r="C191" s="240"/>
      <c r="D191" s="239" t="s">
        <v>1033</v>
      </c>
      <c r="E191" s="238">
        <v>4570198576824</v>
      </c>
      <c r="F191" s="237" t="s">
        <v>1031</v>
      </c>
      <c r="G191" s="236">
        <v>8</v>
      </c>
      <c r="H191" s="235">
        <v>4000</v>
      </c>
      <c r="I191" s="234"/>
      <c r="J191" s="233"/>
    </row>
    <row r="192" spans="1:10" ht="27" customHeight="1">
      <c r="A192" s="241">
        <v>87</v>
      </c>
      <c r="B192" s="241">
        <v>45683</v>
      </c>
      <c r="C192" s="240"/>
      <c r="D192" s="239" t="s">
        <v>1032</v>
      </c>
      <c r="E192" s="238">
        <v>4570198576831</v>
      </c>
      <c r="F192" s="237" t="s">
        <v>1031</v>
      </c>
      <c r="G192" s="236">
        <v>2</v>
      </c>
      <c r="H192" s="235">
        <v>4000</v>
      </c>
      <c r="I192" s="234"/>
      <c r="J192" s="233"/>
    </row>
    <row r="193" spans="1:10" ht="27" customHeight="1">
      <c r="A193" s="241">
        <v>87</v>
      </c>
      <c r="B193" s="241">
        <v>45684</v>
      </c>
      <c r="C193" s="240"/>
      <c r="D193" s="239" t="s">
        <v>1030</v>
      </c>
      <c r="E193" s="238">
        <v>4570198576848</v>
      </c>
      <c r="F193" s="237" t="s">
        <v>1026</v>
      </c>
      <c r="G193" s="236">
        <v>6</v>
      </c>
      <c r="H193" s="235">
        <v>6000</v>
      </c>
      <c r="I193" s="234"/>
      <c r="J193" s="233"/>
    </row>
    <row r="194" spans="1:10" ht="27" customHeight="1">
      <c r="A194" s="241">
        <v>87</v>
      </c>
      <c r="B194" s="241">
        <v>45688</v>
      </c>
      <c r="C194" s="240"/>
      <c r="D194" s="239" t="s">
        <v>1029</v>
      </c>
      <c r="E194" s="238">
        <v>4570198576886</v>
      </c>
      <c r="F194" s="237" t="s">
        <v>1026</v>
      </c>
      <c r="G194" s="236">
        <v>6</v>
      </c>
      <c r="H194" s="235">
        <v>6000</v>
      </c>
      <c r="I194" s="234"/>
      <c r="J194" s="233"/>
    </row>
    <row r="195" spans="1:10" ht="27" customHeight="1">
      <c r="A195" s="241">
        <v>87</v>
      </c>
      <c r="B195" s="241">
        <v>45689</v>
      </c>
      <c r="C195" s="240"/>
      <c r="D195" s="239" t="s">
        <v>1028</v>
      </c>
      <c r="E195" s="238">
        <v>4570198576893</v>
      </c>
      <c r="F195" s="237" t="s">
        <v>1026</v>
      </c>
      <c r="G195" s="236">
        <v>6</v>
      </c>
      <c r="H195" s="235">
        <v>6000</v>
      </c>
      <c r="I195" s="234"/>
      <c r="J195" s="233"/>
    </row>
    <row r="196" spans="1:10" ht="27" customHeight="1">
      <c r="A196" s="241">
        <v>87</v>
      </c>
      <c r="B196" s="241">
        <v>45690</v>
      </c>
      <c r="C196" s="240"/>
      <c r="D196" s="239" t="s">
        <v>1027</v>
      </c>
      <c r="E196" s="238">
        <v>4570198576909</v>
      </c>
      <c r="F196" s="237" t="s">
        <v>1026</v>
      </c>
      <c r="G196" s="236">
        <v>6</v>
      </c>
      <c r="H196" s="235">
        <v>6000</v>
      </c>
      <c r="I196" s="234"/>
      <c r="J196" s="233"/>
    </row>
    <row r="197" spans="1:10" ht="27" customHeight="1">
      <c r="A197" s="241">
        <v>87</v>
      </c>
      <c r="B197" s="241">
        <v>42903</v>
      </c>
      <c r="C197" s="240"/>
      <c r="D197" s="239" t="s">
        <v>1025</v>
      </c>
      <c r="E197" s="238">
        <v>4582528499031</v>
      </c>
      <c r="F197" s="249" t="s">
        <v>1021</v>
      </c>
      <c r="G197" s="236">
        <v>2</v>
      </c>
      <c r="H197" s="235">
        <v>7000</v>
      </c>
      <c r="I197" s="234"/>
      <c r="J197" s="233"/>
    </row>
    <row r="198" spans="1:10" ht="27" customHeight="1">
      <c r="A198" s="241">
        <v>87</v>
      </c>
      <c r="B198" s="241">
        <v>45692</v>
      </c>
      <c r="C198" s="240"/>
      <c r="D198" s="239" t="s">
        <v>1024</v>
      </c>
      <c r="E198" s="238">
        <v>4570198576923</v>
      </c>
      <c r="F198" s="249" t="s">
        <v>1021</v>
      </c>
      <c r="G198" s="236">
        <v>2</v>
      </c>
      <c r="H198" s="235">
        <v>7000</v>
      </c>
      <c r="I198" s="234"/>
      <c r="J198" s="233"/>
    </row>
    <row r="199" spans="1:10" ht="27" customHeight="1">
      <c r="A199" s="241">
        <v>87</v>
      </c>
      <c r="B199" s="241">
        <v>45693</v>
      </c>
      <c r="C199" s="240"/>
      <c r="D199" s="239" t="s">
        <v>1023</v>
      </c>
      <c r="E199" s="238">
        <v>4570198576930</v>
      </c>
      <c r="F199" s="249" t="s">
        <v>1021</v>
      </c>
      <c r="G199" s="236">
        <v>4</v>
      </c>
      <c r="H199" s="235">
        <v>7000</v>
      </c>
      <c r="I199" s="234"/>
      <c r="J199" s="233"/>
    </row>
    <row r="200" spans="1:10" ht="27" customHeight="1">
      <c r="A200" s="241">
        <v>87</v>
      </c>
      <c r="B200" s="241">
        <v>45694</v>
      </c>
      <c r="C200" s="240"/>
      <c r="D200" s="239" t="s">
        <v>1022</v>
      </c>
      <c r="E200" s="238">
        <v>4570198576947</v>
      </c>
      <c r="F200" s="249" t="s">
        <v>1021</v>
      </c>
      <c r="G200" s="236">
        <v>2</v>
      </c>
      <c r="H200" s="235">
        <v>7000</v>
      </c>
      <c r="I200" s="234"/>
      <c r="J200" s="233"/>
    </row>
    <row r="201" spans="1:10" ht="27" customHeight="1">
      <c r="A201" s="241">
        <v>87</v>
      </c>
      <c r="B201" s="241">
        <v>45695</v>
      </c>
      <c r="C201" s="240"/>
      <c r="D201" s="239" t="s">
        <v>1020</v>
      </c>
      <c r="E201" s="238">
        <v>4570198576954</v>
      </c>
      <c r="F201" s="237" t="s">
        <v>1016</v>
      </c>
      <c r="G201" s="236">
        <v>4</v>
      </c>
      <c r="H201" s="235">
        <v>9000</v>
      </c>
      <c r="I201" s="234"/>
      <c r="J201" s="233"/>
    </row>
    <row r="202" spans="1:10" ht="27" customHeight="1">
      <c r="A202" s="241">
        <v>87</v>
      </c>
      <c r="B202" s="241">
        <v>45699</v>
      </c>
      <c r="C202" s="240"/>
      <c r="D202" s="239" t="s">
        <v>1019</v>
      </c>
      <c r="E202" s="238">
        <v>4570198576992</v>
      </c>
      <c r="F202" s="237" t="s">
        <v>1016</v>
      </c>
      <c r="G202" s="236">
        <v>4</v>
      </c>
      <c r="H202" s="235">
        <v>9000</v>
      </c>
      <c r="I202" s="234"/>
      <c r="J202" s="233"/>
    </row>
    <row r="203" spans="1:10" ht="27" customHeight="1">
      <c r="A203" s="241">
        <v>87</v>
      </c>
      <c r="B203" s="241">
        <v>45700</v>
      </c>
      <c r="C203" s="240"/>
      <c r="D203" s="239" t="s">
        <v>1018</v>
      </c>
      <c r="E203" s="238">
        <v>4570198577005</v>
      </c>
      <c r="F203" s="237" t="s">
        <v>1016</v>
      </c>
      <c r="G203" s="236">
        <v>4</v>
      </c>
      <c r="H203" s="235">
        <v>9000</v>
      </c>
      <c r="I203" s="234"/>
      <c r="J203" s="233"/>
    </row>
    <row r="204" spans="1:10" ht="27" customHeight="1">
      <c r="A204" s="241">
        <v>87</v>
      </c>
      <c r="B204" s="241">
        <v>45701</v>
      </c>
      <c r="C204" s="240"/>
      <c r="D204" s="239" t="s">
        <v>1017</v>
      </c>
      <c r="E204" s="238">
        <v>4570198577012</v>
      </c>
      <c r="F204" s="237" t="s">
        <v>1016</v>
      </c>
      <c r="G204" s="236">
        <v>4</v>
      </c>
      <c r="H204" s="235">
        <v>9000</v>
      </c>
      <c r="I204" s="234"/>
      <c r="J204" s="233"/>
    </row>
    <row r="205" spans="1:10" ht="27" customHeight="1">
      <c r="A205" s="241">
        <v>87</v>
      </c>
      <c r="B205" s="241">
        <v>42904</v>
      </c>
      <c r="C205" s="240"/>
      <c r="D205" s="239" t="s">
        <v>1015</v>
      </c>
      <c r="E205" s="238">
        <v>4582528499048</v>
      </c>
      <c r="F205" s="237" t="s">
        <v>1011</v>
      </c>
      <c r="G205" s="236">
        <v>2</v>
      </c>
      <c r="H205" s="235">
        <v>10000</v>
      </c>
      <c r="I205" s="234"/>
      <c r="J205" s="233"/>
    </row>
    <row r="206" spans="1:10" ht="27" customHeight="1">
      <c r="A206" s="241">
        <v>87</v>
      </c>
      <c r="B206" s="241">
        <v>45703</v>
      </c>
      <c r="C206" s="240"/>
      <c r="D206" s="239" t="s">
        <v>1014</v>
      </c>
      <c r="E206" s="238">
        <v>4570198577036</v>
      </c>
      <c r="F206" s="237" t="s">
        <v>1011</v>
      </c>
      <c r="G206" s="236">
        <v>2</v>
      </c>
      <c r="H206" s="235">
        <v>10000</v>
      </c>
      <c r="I206" s="234"/>
      <c r="J206" s="233"/>
    </row>
    <row r="207" spans="1:10" ht="27" customHeight="1">
      <c r="A207" s="241">
        <v>87</v>
      </c>
      <c r="B207" s="241">
        <v>45704</v>
      </c>
      <c r="C207" s="240"/>
      <c r="D207" s="239" t="s">
        <v>1013</v>
      </c>
      <c r="E207" s="238">
        <v>4570198577043</v>
      </c>
      <c r="F207" s="237" t="s">
        <v>1011</v>
      </c>
      <c r="G207" s="236">
        <v>4</v>
      </c>
      <c r="H207" s="235">
        <v>10000</v>
      </c>
      <c r="I207" s="234"/>
      <c r="J207" s="233"/>
    </row>
    <row r="208" spans="1:10" ht="27" customHeight="1">
      <c r="A208" s="241">
        <v>87</v>
      </c>
      <c r="B208" s="241">
        <v>45705</v>
      </c>
      <c r="C208" s="240"/>
      <c r="D208" s="239" t="s">
        <v>1012</v>
      </c>
      <c r="E208" s="238">
        <v>4570198577050</v>
      </c>
      <c r="F208" s="237" t="s">
        <v>1011</v>
      </c>
      <c r="G208" s="236">
        <v>2</v>
      </c>
      <c r="H208" s="235">
        <v>10000</v>
      </c>
      <c r="I208" s="234"/>
      <c r="J208" s="233"/>
    </row>
    <row r="209" spans="1:10" ht="27" customHeight="1">
      <c r="A209" s="241">
        <v>87</v>
      </c>
      <c r="B209" s="241">
        <v>45706</v>
      </c>
      <c r="C209" s="240"/>
      <c r="D209" s="239" t="s">
        <v>1010</v>
      </c>
      <c r="E209" s="238">
        <v>4570198577067</v>
      </c>
      <c r="F209" s="237" t="s">
        <v>1006</v>
      </c>
      <c r="G209" s="236">
        <v>2</v>
      </c>
      <c r="H209" s="235">
        <v>12000</v>
      </c>
      <c r="I209" s="234"/>
      <c r="J209" s="233"/>
    </row>
    <row r="210" spans="1:10" ht="27" customHeight="1">
      <c r="A210" s="241">
        <v>87</v>
      </c>
      <c r="B210" s="241">
        <v>45710</v>
      </c>
      <c r="C210" s="240"/>
      <c r="D210" s="239" t="s">
        <v>1009</v>
      </c>
      <c r="E210" s="238">
        <v>4570198577104</v>
      </c>
      <c r="F210" s="237" t="s">
        <v>1006</v>
      </c>
      <c r="G210" s="236">
        <v>2</v>
      </c>
      <c r="H210" s="235">
        <v>12000</v>
      </c>
      <c r="I210" s="234"/>
      <c r="J210" s="233"/>
    </row>
    <row r="211" spans="1:10" ht="27" customHeight="1">
      <c r="A211" s="241">
        <v>87</v>
      </c>
      <c r="B211" s="241">
        <v>45711</v>
      </c>
      <c r="C211" s="240"/>
      <c r="D211" s="239" t="s">
        <v>1008</v>
      </c>
      <c r="E211" s="238">
        <v>4570198577111</v>
      </c>
      <c r="F211" s="237" t="s">
        <v>1006</v>
      </c>
      <c r="G211" s="236">
        <v>2</v>
      </c>
      <c r="H211" s="235">
        <v>12000</v>
      </c>
      <c r="I211" s="234"/>
      <c r="J211" s="233"/>
    </row>
    <row r="212" spans="1:10" ht="27" customHeight="1">
      <c r="A212" s="241">
        <v>87</v>
      </c>
      <c r="B212" s="241">
        <v>45712</v>
      </c>
      <c r="C212" s="240"/>
      <c r="D212" s="239" t="s">
        <v>1007</v>
      </c>
      <c r="E212" s="238">
        <v>4570198577128</v>
      </c>
      <c r="F212" s="237" t="s">
        <v>1006</v>
      </c>
      <c r="G212" s="236">
        <v>2</v>
      </c>
      <c r="H212" s="235">
        <v>12000</v>
      </c>
      <c r="I212" s="234"/>
      <c r="J212" s="233"/>
    </row>
    <row r="213" spans="1:10" ht="27" customHeight="1">
      <c r="A213" s="241">
        <v>87</v>
      </c>
      <c r="B213" s="241">
        <v>45713</v>
      </c>
      <c r="C213" s="240"/>
      <c r="D213" s="239" t="s">
        <v>1005</v>
      </c>
      <c r="E213" s="238">
        <v>4570198577135</v>
      </c>
      <c r="F213" s="237" t="s">
        <v>1001</v>
      </c>
      <c r="G213" s="236">
        <v>2</v>
      </c>
      <c r="H213" s="235">
        <v>14000</v>
      </c>
      <c r="I213" s="234"/>
      <c r="J213" s="233"/>
    </row>
    <row r="214" spans="1:10" ht="27" customHeight="1">
      <c r="A214" s="241">
        <v>87</v>
      </c>
      <c r="B214" s="241">
        <v>45717</v>
      </c>
      <c r="C214" s="240"/>
      <c r="D214" s="239" t="s">
        <v>1004</v>
      </c>
      <c r="E214" s="238">
        <v>4570198577173</v>
      </c>
      <c r="F214" s="237" t="s">
        <v>1001</v>
      </c>
      <c r="G214" s="236">
        <v>2</v>
      </c>
      <c r="H214" s="235">
        <v>14000</v>
      </c>
      <c r="I214" s="234"/>
      <c r="J214" s="233"/>
    </row>
    <row r="215" spans="1:10" ht="27" customHeight="1">
      <c r="A215" s="241">
        <v>87</v>
      </c>
      <c r="B215" s="241">
        <v>45718</v>
      </c>
      <c r="C215" s="240"/>
      <c r="D215" s="239" t="s">
        <v>1003</v>
      </c>
      <c r="E215" s="238">
        <v>4570198577180</v>
      </c>
      <c r="F215" s="237" t="s">
        <v>1001</v>
      </c>
      <c r="G215" s="236">
        <v>2</v>
      </c>
      <c r="H215" s="235">
        <v>14000</v>
      </c>
      <c r="I215" s="234"/>
      <c r="J215" s="233"/>
    </row>
    <row r="216" spans="1:10" ht="27" customHeight="1">
      <c r="A216" s="241">
        <v>87</v>
      </c>
      <c r="B216" s="241">
        <v>45719</v>
      </c>
      <c r="C216" s="240"/>
      <c r="D216" s="239" t="s">
        <v>1002</v>
      </c>
      <c r="E216" s="238">
        <v>4570198577197</v>
      </c>
      <c r="F216" s="237" t="s">
        <v>1001</v>
      </c>
      <c r="G216" s="236">
        <v>2</v>
      </c>
      <c r="H216" s="235">
        <v>14000</v>
      </c>
      <c r="I216" s="234"/>
      <c r="J216" s="233"/>
    </row>
    <row r="217" spans="1:10" ht="27" customHeight="1">
      <c r="A217" s="241">
        <v>87</v>
      </c>
      <c r="B217" s="241">
        <v>45720</v>
      </c>
      <c r="C217" s="240"/>
      <c r="D217" s="239" t="s">
        <v>1000</v>
      </c>
      <c r="E217" s="238">
        <v>4570198577203</v>
      </c>
      <c r="F217" s="237" t="s">
        <v>996</v>
      </c>
      <c r="G217" s="236">
        <v>1</v>
      </c>
      <c r="H217" s="235">
        <v>17000</v>
      </c>
      <c r="I217" s="234"/>
      <c r="J217" s="233"/>
    </row>
    <row r="218" spans="1:10" ht="27" customHeight="1">
      <c r="A218" s="241">
        <v>87</v>
      </c>
      <c r="B218" s="241">
        <v>45724</v>
      </c>
      <c r="C218" s="240"/>
      <c r="D218" s="239" t="s">
        <v>999</v>
      </c>
      <c r="E218" s="238">
        <v>4570198577241</v>
      </c>
      <c r="F218" s="237" t="s">
        <v>996</v>
      </c>
      <c r="G218" s="236">
        <v>1</v>
      </c>
      <c r="H218" s="235">
        <v>17000</v>
      </c>
      <c r="I218" s="234"/>
      <c r="J218" s="233"/>
    </row>
    <row r="219" spans="1:10" ht="27" customHeight="1">
      <c r="A219" s="241">
        <v>87</v>
      </c>
      <c r="B219" s="241">
        <v>45725</v>
      </c>
      <c r="C219" s="240"/>
      <c r="D219" s="239" t="s">
        <v>998</v>
      </c>
      <c r="E219" s="238">
        <v>4570198577258</v>
      </c>
      <c r="F219" s="237" t="s">
        <v>996</v>
      </c>
      <c r="G219" s="236">
        <v>1</v>
      </c>
      <c r="H219" s="235">
        <v>17000</v>
      </c>
      <c r="I219" s="234"/>
      <c r="J219" s="233"/>
    </row>
    <row r="220" spans="1:10" ht="27" customHeight="1">
      <c r="A220" s="241">
        <v>87</v>
      </c>
      <c r="B220" s="241">
        <v>45726</v>
      </c>
      <c r="C220" s="240"/>
      <c r="D220" s="239" t="s">
        <v>997</v>
      </c>
      <c r="E220" s="238">
        <v>4570198577265</v>
      </c>
      <c r="F220" s="237" t="s">
        <v>996</v>
      </c>
      <c r="G220" s="236">
        <v>1</v>
      </c>
      <c r="H220" s="235">
        <v>17000</v>
      </c>
      <c r="I220" s="234"/>
      <c r="J220" s="233"/>
    </row>
    <row r="221" spans="1:10" ht="27" customHeight="1">
      <c r="A221" s="241">
        <v>87</v>
      </c>
      <c r="B221" s="241">
        <v>46142</v>
      </c>
      <c r="C221" s="240" t="s">
        <v>994</v>
      </c>
      <c r="D221" s="239" t="s">
        <v>995</v>
      </c>
      <c r="E221" s="242">
        <v>4580846561423</v>
      </c>
      <c r="F221" s="237" t="s">
        <v>992</v>
      </c>
      <c r="G221" s="236">
        <v>4</v>
      </c>
      <c r="H221" s="235">
        <v>16000</v>
      </c>
      <c r="I221" s="234">
        <v>16000</v>
      </c>
      <c r="J221" s="233"/>
    </row>
    <row r="222" spans="1:10" ht="27" customHeight="1">
      <c r="A222" s="241">
        <v>87</v>
      </c>
      <c r="B222" s="241">
        <v>46143</v>
      </c>
      <c r="C222" s="240" t="s">
        <v>994</v>
      </c>
      <c r="D222" s="239" t="s">
        <v>993</v>
      </c>
      <c r="E222" s="242">
        <v>4580846561430</v>
      </c>
      <c r="F222" s="237" t="s">
        <v>992</v>
      </c>
      <c r="G222" s="236">
        <v>4</v>
      </c>
      <c r="H222" s="235">
        <v>16000</v>
      </c>
      <c r="I222" s="234">
        <v>16000</v>
      </c>
      <c r="J222" s="233"/>
    </row>
    <row r="223" spans="1:10" ht="27" customHeight="1">
      <c r="A223" s="241">
        <v>105</v>
      </c>
      <c r="B223" s="241">
        <v>45766</v>
      </c>
      <c r="C223" s="240"/>
      <c r="D223" s="239" t="s">
        <v>991</v>
      </c>
      <c r="E223" s="238">
        <v>4570198577661</v>
      </c>
      <c r="F223" s="237" t="s">
        <v>887</v>
      </c>
      <c r="G223" s="236">
        <v>5</v>
      </c>
      <c r="H223" s="235">
        <v>6000</v>
      </c>
      <c r="I223" s="234"/>
      <c r="J223" s="233"/>
    </row>
    <row r="224" spans="1:10" ht="27" customHeight="1">
      <c r="A224" s="241">
        <v>105</v>
      </c>
      <c r="B224" s="241">
        <v>45767</v>
      </c>
      <c r="C224" s="240"/>
      <c r="D224" s="239" t="s">
        <v>990</v>
      </c>
      <c r="E224" s="238">
        <v>4570198577678</v>
      </c>
      <c r="F224" s="237" t="s">
        <v>887</v>
      </c>
      <c r="G224" s="236">
        <v>15</v>
      </c>
      <c r="H224" s="235">
        <v>6000</v>
      </c>
      <c r="I224" s="234"/>
      <c r="J224" s="233"/>
    </row>
    <row r="225" spans="1:10" ht="27" customHeight="1">
      <c r="A225" s="241">
        <v>105</v>
      </c>
      <c r="B225" s="241">
        <v>45768</v>
      </c>
      <c r="C225" s="240"/>
      <c r="D225" s="239" t="s">
        <v>989</v>
      </c>
      <c r="E225" s="238">
        <v>4570198577685</v>
      </c>
      <c r="F225" s="237" t="s">
        <v>987</v>
      </c>
      <c r="G225" s="236">
        <v>5</v>
      </c>
      <c r="H225" s="235">
        <v>7600</v>
      </c>
      <c r="I225" s="234"/>
      <c r="J225" s="233"/>
    </row>
    <row r="226" spans="1:10" ht="27" customHeight="1">
      <c r="A226" s="241">
        <v>105</v>
      </c>
      <c r="B226" s="241">
        <v>45769</v>
      </c>
      <c r="C226" s="240"/>
      <c r="D226" s="239" t="s">
        <v>988</v>
      </c>
      <c r="E226" s="238">
        <v>4570198577692</v>
      </c>
      <c r="F226" s="237" t="s">
        <v>987</v>
      </c>
      <c r="G226" s="236">
        <v>10</v>
      </c>
      <c r="H226" s="235">
        <v>7600</v>
      </c>
      <c r="I226" s="234"/>
      <c r="J226" s="233"/>
    </row>
    <row r="227" spans="1:10" ht="27" customHeight="1">
      <c r="A227" s="241">
        <v>105</v>
      </c>
      <c r="B227" s="241">
        <v>45770</v>
      </c>
      <c r="C227" s="240"/>
      <c r="D227" s="239" t="s">
        <v>986</v>
      </c>
      <c r="E227" s="238">
        <v>4570198577708</v>
      </c>
      <c r="F227" s="237" t="s">
        <v>984</v>
      </c>
      <c r="G227" s="236">
        <v>4</v>
      </c>
      <c r="H227" s="235">
        <v>9000</v>
      </c>
      <c r="I227" s="234"/>
      <c r="J227" s="233"/>
    </row>
    <row r="228" spans="1:10" ht="27" customHeight="1">
      <c r="A228" s="241">
        <v>105</v>
      </c>
      <c r="B228" s="241">
        <v>45771</v>
      </c>
      <c r="C228" s="240"/>
      <c r="D228" s="239" t="s">
        <v>985</v>
      </c>
      <c r="E228" s="238">
        <v>4570198577715</v>
      </c>
      <c r="F228" s="237" t="s">
        <v>984</v>
      </c>
      <c r="G228" s="236">
        <v>8</v>
      </c>
      <c r="H228" s="235">
        <v>9000</v>
      </c>
      <c r="I228" s="234"/>
      <c r="J228" s="233"/>
    </row>
    <row r="229" spans="1:10" ht="27" customHeight="1">
      <c r="A229" s="241">
        <v>105</v>
      </c>
      <c r="B229" s="241">
        <v>45772</v>
      </c>
      <c r="C229" s="240"/>
      <c r="D229" s="239" t="s">
        <v>983</v>
      </c>
      <c r="E229" s="238">
        <v>4570198577722</v>
      </c>
      <c r="F229" s="237" t="s">
        <v>981</v>
      </c>
      <c r="G229" s="236">
        <v>3</v>
      </c>
      <c r="H229" s="235">
        <v>11000</v>
      </c>
      <c r="I229" s="234"/>
      <c r="J229" s="233"/>
    </row>
    <row r="230" spans="1:10" ht="27" customHeight="1">
      <c r="A230" s="241">
        <v>105</v>
      </c>
      <c r="B230" s="241">
        <v>45773</v>
      </c>
      <c r="C230" s="240"/>
      <c r="D230" s="239" t="s">
        <v>982</v>
      </c>
      <c r="E230" s="238">
        <v>4570198577739</v>
      </c>
      <c r="F230" s="237" t="s">
        <v>981</v>
      </c>
      <c r="G230" s="236">
        <v>5</v>
      </c>
      <c r="H230" s="235">
        <v>11000</v>
      </c>
      <c r="I230" s="234"/>
      <c r="J230" s="233"/>
    </row>
    <row r="231" spans="1:10" ht="27" customHeight="1">
      <c r="A231" s="241">
        <v>105</v>
      </c>
      <c r="B231" s="241">
        <v>45774</v>
      </c>
      <c r="C231" s="240"/>
      <c r="D231" s="239" t="s">
        <v>980</v>
      </c>
      <c r="E231" s="238">
        <v>4570198577746</v>
      </c>
      <c r="F231" s="237" t="s">
        <v>978</v>
      </c>
      <c r="G231" s="236">
        <v>3</v>
      </c>
      <c r="H231" s="235">
        <v>16000</v>
      </c>
      <c r="I231" s="234"/>
      <c r="J231" s="233"/>
    </row>
    <row r="232" spans="1:10" ht="27" customHeight="1">
      <c r="A232" s="241">
        <v>105</v>
      </c>
      <c r="B232" s="241">
        <v>45775</v>
      </c>
      <c r="C232" s="240"/>
      <c r="D232" s="239" t="s">
        <v>979</v>
      </c>
      <c r="E232" s="238">
        <v>4570198577753</v>
      </c>
      <c r="F232" s="237" t="s">
        <v>978</v>
      </c>
      <c r="G232" s="236">
        <v>3</v>
      </c>
      <c r="H232" s="235">
        <v>16000</v>
      </c>
      <c r="I232" s="234"/>
      <c r="J232" s="233"/>
    </row>
    <row r="233" spans="1:10" ht="27" customHeight="1">
      <c r="A233" s="241">
        <v>105</v>
      </c>
      <c r="B233" s="241">
        <v>45776</v>
      </c>
      <c r="C233" s="240"/>
      <c r="D233" s="239" t="s">
        <v>977</v>
      </c>
      <c r="E233" s="238">
        <v>4570198577760</v>
      </c>
      <c r="F233" s="237" t="s">
        <v>975</v>
      </c>
      <c r="G233" s="236">
        <v>2</v>
      </c>
      <c r="H233" s="235">
        <v>23000</v>
      </c>
      <c r="I233" s="234"/>
      <c r="J233" s="233"/>
    </row>
    <row r="234" spans="1:10" ht="27" customHeight="1">
      <c r="A234" s="241">
        <v>105</v>
      </c>
      <c r="B234" s="241">
        <v>45777</v>
      </c>
      <c r="C234" s="240"/>
      <c r="D234" s="239" t="s">
        <v>976</v>
      </c>
      <c r="E234" s="238">
        <v>4570198577777</v>
      </c>
      <c r="F234" s="237" t="s">
        <v>975</v>
      </c>
      <c r="G234" s="236">
        <v>2</v>
      </c>
      <c r="H234" s="235">
        <v>23000</v>
      </c>
      <c r="I234" s="234"/>
      <c r="J234" s="233"/>
    </row>
    <row r="235" spans="1:10" ht="27" customHeight="1">
      <c r="A235" s="241">
        <v>113</v>
      </c>
      <c r="B235" s="241">
        <v>45487</v>
      </c>
      <c r="C235" s="240"/>
      <c r="D235" s="239" t="s">
        <v>974</v>
      </c>
      <c r="E235" s="238">
        <v>4570198574875</v>
      </c>
      <c r="F235" s="237" t="s">
        <v>909</v>
      </c>
      <c r="G235" s="236">
        <v>6</v>
      </c>
      <c r="H235" s="235">
        <v>7000</v>
      </c>
      <c r="I235" s="234">
        <v>8000</v>
      </c>
      <c r="J235" s="233"/>
    </row>
    <row r="236" spans="1:10" ht="27" customHeight="1">
      <c r="A236" s="241">
        <v>113</v>
      </c>
      <c r="B236" s="241">
        <v>45855</v>
      </c>
      <c r="C236" s="240"/>
      <c r="D236" s="239" t="s">
        <v>973</v>
      </c>
      <c r="E236" s="238">
        <v>4570198578552</v>
      </c>
      <c r="F236" s="237" t="s">
        <v>909</v>
      </c>
      <c r="G236" s="236">
        <v>6</v>
      </c>
      <c r="H236" s="235">
        <v>7000</v>
      </c>
      <c r="I236" s="234">
        <v>8000</v>
      </c>
      <c r="J236" s="233"/>
    </row>
    <row r="237" spans="1:10" ht="27" customHeight="1">
      <c r="A237" s="241">
        <v>113</v>
      </c>
      <c r="B237" s="241">
        <v>45488</v>
      </c>
      <c r="C237" s="240"/>
      <c r="D237" s="239" t="s">
        <v>972</v>
      </c>
      <c r="E237" s="238">
        <v>4570198574882</v>
      </c>
      <c r="F237" s="237" t="s">
        <v>906</v>
      </c>
      <c r="G237" s="236">
        <v>6</v>
      </c>
      <c r="H237" s="235">
        <v>8500</v>
      </c>
      <c r="I237" s="234">
        <v>9500</v>
      </c>
      <c r="J237" s="233"/>
    </row>
    <row r="238" spans="1:10" ht="27" customHeight="1">
      <c r="A238" s="241">
        <v>113</v>
      </c>
      <c r="B238" s="241">
        <v>45856</v>
      </c>
      <c r="C238" s="240"/>
      <c r="D238" s="239" t="s">
        <v>971</v>
      </c>
      <c r="E238" s="238">
        <v>4570198578569</v>
      </c>
      <c r="F238" s="237" t="s">
        <v>906</v>
      </c>
      <c r="G238" s="236">
        <v>6</v>
      </c>
      <c r="H238" s="235">
        <v>8500</v>
      </c>
      <c r="I238" s="234">
        <v>9500</v>
      </c>
      <c r="J238" s="233"/>
    </row>
    <row r="239" spans="1:10" ht="27" customHeight="1">
      <c r="A239" s="241">
        <v>113</v>
      </c>
      <c r="B239" s="241">
        <v>45489</v>
      </c>
      <c r="C239" s="240"/>
      <c r="D239" s="239" t="s">
        <v>970</v>
      </c>
      <c r="E239" s="238">
        <v>4570198574899</v>
      </c>
      <c r="F239" s="237" t="s">
        <v>903</v>
      </c>
      <c r="G239" s="236">
        <v>4</v>
      </c>
      <c r="H239" s="235">
        <v>9500</v>
      </c>
      <c r="I239" s="234">
        <v>11000</v>
      </c>
      <c r="J239" s="233"/>
    </row>
    <row r="240" spans="1:10" ht="27" customHeight="1">
      <c r="A240" s="241">
        <v>113</v>
      </c>
      <c r="B240" s="241">
        <v>45857</v>
      </c>
      <c r="C240" s="240"/>
      <c r="D240" s="239" t="s">
        <v>969</v>
      </c>
      <c r="E240" s="238">
        <v>4570198578576</v>
      </c>
      <c r="F240" s="237" t="s">
        <v>903</v>
      </c>
      <c r="G240" s="236">
        <v>4</v>
      </c>
      <c r="H240" s="235">
        <v>9500</v>
      </c>
      <c r="I240" s="234">
        <v>11000</v>
      </c>
      <c r="J240" s="233"/>
    </row>
    <row r="241" spans="1:10" ht="27" customHeight="1">
      <c r="A241" s="241">
        <v>113</v>
      </c>
      <c r="B241" s="241">
        <v>45490</v>
      </c>
      <c r="C241" s="240"/>
      <c r="D241" s="239" t="s">
        <v>968</v>
      </c>
      <c r="E241" s="238">
        <v>4570198574905</v>
      </c>
      <c r="F241" s="237" t="s">
        <v>876</v>
      </c>
      <c r="G241" s="236">
        <v>4</v>
      </c>
      <c r="H241" s="235">
        <v>15000</v>
      </c>
      <c r="I241" s="234">
        <v>16000</v>
      </c>
      <c r="J241" s="233"/>
    </row>
    <row r="242" spans="1:10" ht="27" customHeight="1">
      <c r="A242" s="241">
        <v>113</v>
      </c>
      <c r="B242" s="241">
        <v>45858</v>
      </c>
      <c r="C242" s="240"/>
      <c r="D242" s="239" t="s">
        <v>967</v>
      </c>
      <c r="E242" s="238">
        <v>4570198578583</v>
      </c>
      <c r="F242" s="237" t="s">
        <v>876</v>
      </c>
      <c r="G242" s="236">
        <v>4</v>
      </c>
      <c r="H242" s="235">
        <v>15000</v>
      </c>
      <c r="I242" s="234">
        <v>16000</v>
      </c>
      <c r="J242" s="233"/>
    </row>
    <row r="243" spans="1:10" ht="27" customHeight="1">
      <c r="A243" s="241">
        <v>113</v>
      </c>
      <c r="B243" s="241">
        <v>45859</v>
      </c>
      <c r="C243" s="240"/>
      <c r="D243" s="239" t="s">
        <v>966</v>
      </c>
      <c r="E243" s="238">
        <v>4570198578590</v>
      </c>
      <c r="F243" s="237" t="s">
        <v>776</v>
      </c>
      <c r="G243" s="236">
        <v>2</v>
      </c>
      <c r="H243" s="235">
        <v>22000</v>
      </c>
      <c r="I243" s="234">
        <v>24000</v>
      </c>
      <c r="J243" s="233"/>
    </row>
    <row r="244" spans="1:10" ht="27" customHeight="1">
      <c r="A244" s="241">
        <v>113</v>
      </c>
      <c r="B244" s="241">
        <v>45860</v>
      </c>
      <c r="C244" s="240"/>
      <c r="D244" s="239" t="s">
        <v>965</v>
      </c>
      <c r="E244" s="238">
        <v>4570198578606</v>
      </c>
      <c r="F244" s="237" t="s">
        <v>776</v>
      </c>
      <c r="G244" s="236">
        <v>2</v>
      </c>
      <c r="H244" s="235">
        <v>22000</v>
      </c>
      <c r="I244" s="234">
        <v>24000</v>
      </c>
      <c r="J244" s="233"/>
    </row>
    <row r="245" spans="1:10" ht="27" customHeight="1">
      <c r="A245" s="241">
        <v>123</v>
      </c>
      <c r="B245" s="241">
        <v>45861</v>
      </c>
      <c r="C245" s="240"/>
      <c r="D245" s="239" t="s">
        <v>964</v>
      </c>
      <c r="E245" s="238">
        <v>4570198578613</v>
      </c>
      <c r="F245" s="237" t="s">
        <v>962</v>
      </c>
      <c r="G245" s="236">
        <v>4</v>
      </c>
      <c r="H245" s="235">
        <v>22000</v>
      </c>
      <c r="I245" s="234"/>
      <c r="J245" s="233"/>
    </row>
    <row r="246" spans="1:10" ht="27" customHeight="1">
      <c r="A246" s="241">
        <v>123</v>
      </c>
      <c r="B246" s="241">
        <v>45862</v>
      </c>
      <c r="C246" s="240"/>
      <c r="D246" s="239" t="s">
        <v>963</v>
      </c>
      <c r="E246" s="238">
        <v>4570198578620</v>
      </c>
      <c r="F246" s="237" t="s">
        <v>962</v>
      </c>
      <c r="G246" s="236">
        <v>4</v>
      </c>
      <c r="H246" s="235">
        <v>22000</v>
      </c>
      <c r="I246" s="234"/>
      <c r="J246" s="233"/>
    </row>
    <row r="247" spans="1:10" ht="27" customHeight="1">
      <c r="A247" s="241">
        <v>123</v>
      </c>
      <c r="B247" s="241">
        <v>45863</v>
      </c>
      <c r="C247" s="240"/>
      <c r="D247" s="239" t="s">
        <v>961</v>
      </c>
      <c r="E247" s="238">
        <v>4570198578637</v>
      </c>
      <c r="F247" s="237" t="s">
        <v>959</v>
      </c>
      <c r="G247" s="236">
        <v>4</v>
      </c>
      <c r="H247" s="235">
        <v>33000</v>
      </c>
      <c r="I247" s="234"/>
      <c r="J247" s="233"/>
    </row>
    <row r="248" spans="1:10" ht="27" customHeight="1">
      <c r="A248" s="241">
        <v>123</v>
      </c>
      <c r="B248" s="241">
        <v>45864</v>
      </c>
      <c r="C248" s="240"/>
      <c r="D248" s="239" t="s">
        <v>960</v>
      </c>
      <c r="E248" s="238">
        <v>4570198578644</v>
      </c>
      <c r="F248" s="237" t="s">
        <v>959</v>
      </c>
      <c r="G248" s="236">
        <v>4</v>
      </c>
      <c r="H248" s="235">
        <v>33000</v>
      </c>
      <c r="I248" s="234"/>
      <c r="J248" s="233"/>
    </row>
    <row r="249" spans="1:10" ht="27" customHeight="1">
      <c r="A249" s="241">
        <v>123</v>
      </c>
      <c r="B249" s="241">
        <v>45865</v>
      </c>
      <c r="C249" s="240"/>
      <c r="D249" s="239" t="s">
        <v>958</v>
      </c>
      <c r="E249" s="238">
        <v>4570198578651</v>
      </c>
      <c r="F249" s="237" t="s">
        <v>956</v>
      </c>
      <c r="G249" s="236">
        <v>2</v>
      </c>
      <c r="H249" s="235">
        <v>43000</v>
      </c>
      <c r="I249" s="234"/>
      <c r="J249" s="233"/>
    </row>
    <row r="250" spans="1:10" ht="27" customHeight="1">
      <c r="A250" s="241">
        <v>123</v>
      </c>
      <c r="B250" s="241">
        <v>45866</v>
      </c>
      <c r="C250" s="240"/>
      <c r="D250" s="239" t="s">
        <v>957</v>
      </c>
      <c r="E250" s="238">
        <v>4570198578668</v>
      </c>
      <c r="F250" s="237" t="s">
        <v>956</v>
      </c>
      <c r="G250" s="236">
        <v>2</v>
      </c>
      <c r="H250" s="235">
        <v>43000</v>
      </c>
      <c r="I250" s="234"/>
      <c r="J250" s="233"/>
    </row>
    <row r="251" spans="1:10" ht="27" customHeight="1">
      <c r="A251" s="241">
        <v>135</v>
      </c>
      <c r="B251" s="241">
        <v>45911</v>
      </c>
      <c r="C251" s="240"/>
      <c r="D251" s="239" t="s">
        <v>955</v>
      </c>
      <c r="E251" s="238">
        <v>4570198579115</v>
      </c>
      <c r="F251" s="237" t="s">
        <v>954</v>
      </c>
      <c r="G251" s="236">
        <v>2</v>
      </c>
      <c r="H251" s="235">
        <v>74000</v>
      </c>
      <c r="I251" s="234"/>
      <c r="J251" s="233"/>
    </row>
    <row r="252" spans="1:10" ht="27" customHeight="1">
      <c r="A252" s="241">
        <v>135</v>
      </c>
      <c r="B252" s="241">
        <v>45912</v>
      </c>
      <c r="C252" s="240"/>
      <c r="D252" s="239" t="s">
        <v>953</v>
      </c>
      <c r="E252" s="238">
        <v>4570198579122</v>
      </c>
      <c r="F252" s="237" t="s">
        <v>952</v>
      </c>
      <c r="G252" s="236">
        <v>1</v>
      </c>
      <c r="H252" s="235">
        <v>150000</v>
      </c>
      <c r="I252" s="234"/>
      <c r="J252" s="233"/>
    </row>
    <row r="253" spans="1:10" ht="27" customHeight="1">
      <c r="A253" s="241">
        <v>135</v>
      </c>
      <c r="B253" s="241">
        <v>45913</v>
      </c>
      <c r="C253" s="240"/>
      <c r="D253" s="239" t="s">
        <v>951</v>
      </c>
      <c r="E253" s="238">
        <v>4570198579139</v>
      </c>
      <c r="F253" s="237" t="s">
        <v>950</v>
      </c>
      <c r="G253" s="236">
        <v>2</v>
      </c>
      <c r="H253" s="235">
        <v>49000</v>
      </c>
      <c r="I253" s="234"/>
      <c r="J253" s="233"/>
    </row>
    <row r="254" spans="1:10" ht="27" customHeight="1">
      <c r="A254" s="241">
        <v>135</v>
      </c>
      <c r="B254" s="241">
        <v>45914</v>
      </c>
      <c r="C254" s="240"/>
      <c r="D254" s="239" t="s">
        <v>949</v>
      </c>
      <c r="E254" s="238">
        <v>4570198579146</v>
      </c>
      <c r="F254" s="237" t="s">
        <v>948</v>
      </c>
      <c r="G254" s="236">
        <v>1</v>
      </c>
      <c r="H254" s="235">
        <v>99000</v>
      </c>
      <c r="I254" s="234"/>
      <c r="J254" s="233"/>
    </row>
    <row r="255" spans="1:10" ht="27" customHeight="1">
      <c r="A255" s="241">
        <v>143</v>
      </c>
      <c r="B255" s="241">
        <v>45491</v>
      </c>
      <c r="C255" s="240"/>
      <c r="D255" s="239" t="s">
        <v>947</v>
      </c>
      <c r="E255" s="238">
        <v>4570198574912</v>
      </c>
      <c r="F255" s="237" t="s">
        <v>945</v>
      </c>
      <c r="G255" s="236">
        <v>2</v>
      </c>
      <c r="H255" s="235">
        <v>50000</v>
      </c>
      <c r="I255" s="234"/>
      <c r="J255" s="233"/>
    </row>
    <row r="256" spans="1:10" ht="27" customHeight="1">
      <c r="A256" s="241">
        <v>143</v>
      </c>
      <c r="B256" s="241">
        <v>45945</v>
      </c>
      <c r="C256" s="240"/>
      <c r="D256" s="239" t="s">
        <v>946</v>
      </c>
      <c r="E256" s="238">
        <v>4570198579450</v>
      </c>
      <c r="F256" s="237" t="s">
        <v>945</v>
      </c>
      <c r="G256" s="236">
        <v>2</v>
      </c>
      <c r="H256" s="235">
        <v>50000</v>
      </c>
      <c r="I256" s="234"/>
      <c r="J256" s="233"/>
    </row>
    <row r="257" spans="1:10" ht="27" customHeight="1">
      <c r="A257" s="241">
        <v>143</v>
      </c>
      <c r="B257" s="241">
        <v>45492</v>
      </c>
      <c r="C257" s="240"/>
      <c r="D257" s="239" t="s">
        <v>944</v>
      </c>
      <c r="E257" s="238">
        <v>4570198574929</v>
      </c>
      <c r="F257" s="237" t="s">
        <v>942</v>
      </c>
      <c r="G257" s="236">
        <v>1</v>
      </c>
      <c r="H257" s="235">
        <v>70000</v>
      </c>
      <c r="I257" s="234"/>
      <c r="J257" s="233"/>
    </row>
    <row r="258" spans="1:10" ht="27" customHeight="1">
      <c r="A258" s="241">
        <v>143</v>
      </c>
      <c r="B258" s="241">
        <v>45946</v>
      </c>
      <c r="C258" s="240"/>
      <c r="D258" s="239" t="s">
        <v>943</v>
      </c>
      <c r="E258" s="238">
        <v>4570198579467</v>
      </c>
      <c r="F258" s="237" t="s">
        <v>942</v>
      </c>
      <c r="G258" s="236">
        <v>1</v>
      </c>
      <c r="H258" s="235">
        <v>70000</v>
      </c>
      <c r="I258" s="234"/>
      <c r="J258" s="233"/>
    </row>
    <row r="259" spans="1:10" ht="27" customHeight="1">
      <c r="A259" s="241">
        <v>143</v>
      </c>
      <c r="B259" s="241">
        <v>45947</v>
      </c>
      <c r="C259" s="240"/>
      <c r="D259" s="239" t="s">
        <v>941</v>
      </c>
      <c r="E259" s="238">
        <v>4570198579474</v>
      </c>
      <c r="F259" s="237" t="s">
        <v>939</v>
      </c>
      <c r="G259" s="236">
        <v>1</v>
      </c>
      <c r="H259" s="235">
        <v>82000</v>
      </c>
      <c r="I259" s="234"/>
      <c r="J259" s="233"/>
    </row>
    <row r="260" spans="1:10" ht="27" customHeight="1">
      <c r="A260" s="241">
        <v>143</v>
      </c>
      <c r="B260" s="241">
        <v>45948</v>
      </c>
      <c r="C260" s="240"/>
      <c r="D260" s="239" t="s">
        <v>940</v>
      </c>
      <c r="E260" s="238">
        <v>4570198579481</v>
      </c>
      <c r="F260" s="237" t="s">
        <v>939</v>
      </c>
      <c r="G260" s="236">
        <v>1</v>
      </c>
      <c r="H260" s="235">
        <v>82000</v>
      </c>
      <c r="I260" s="234"/>
      <c r="J260" s="233"/>
    </row>
    <row r="261" spans="1:10" ht="27" customHeight="1">
      <c r="A261" s="241">
        <v>151</v>
      </c>
      <c r="B261" s="241">
        <v>45240</v>
      </c>
      <c r="C261" s="240"/>
      <c r="D261" s="239" t="s">
        <v>938</v>
      </c>
      <c r="E261" s="238">
        <v>4570198572406</v>
      </c>
      <c r="F261" s="237" t="s">
        <v>928</v>
      </c>
      <c r="G261" s="236">
        <v>5</v>
      </c>
      <c r="H261" s="235">
        <v>5500</v>
      </c>
      <c r="I261" s="234">
        <v>6500</v>
      </c>
      <c r="J261" s="233"/>
    </row>
    <row r="262" spans="1:10" ht="27" customHeight="1">
      <c r="A262" s="241">
        <v>151</v>
      </c>
      <c r="B262" s="241">
        <v>45451</v>
      </c>
      <c r="C262" s="240"/>
      <c r="D262" s="239" t="s">
        <v>937</v>
      </c>
      <c r="E262" s="238">
        <v>4570198574516</v>
      </c>
      <c r="F262" s="237" t="s">
        <v>928</v>
      </c>
      <c r="G262" s="236">
        <v>5</v>
      </c>
      <c r="H262" s="235">
        <v>5500</v>
      </c>
      <c r="I262" s="234">
        <v>6500</v>
      </c>
      <c r="J262" s="233"/>
    </row>
    <row r="263" spans="1:10" ht="27" customHeight="1">
      <c r="A263" s="241">
        <v>151</v>
      </c>
      <c r="B263" s="241">
        <v>45778</v>
      </c>
      <c r="C263" s="240"/>
      <c r="D263" s="239" t="s">
        <v>936</v>
      </c>
      <c r="E263" s="238">
        <v>4570198577784</v>
      </c>
      <c r="F263" s="237" t="s">
        <v>925</v>
      </c>
      <c r="G263" s="236">
        <v>5</v>
      </c>
      <c r="H263" s="235">
        <v>7000</v>
      </c>
      <c r="I263" s="234">
        <v>8000</v>
      </c>
      <c r="J263" s="233"/>
    </row>
    <row r="264" spans="1:10" ht="27" customHeight="1">
      <c r="A264" s="241">
        <v>151</v>
      </c>
      <c r="B264" s="241">
        <v>45779</v>
      </c>
      <c r="C264" s="240"/>
      <c r="D264" s="239" t="s">
        <v>935</v>
      </c>
      <c r="E264" s="238">
        <v>4570198577791</v>
      </c>
      <c r="F264" s="237" t="s">
        <v>925</v>
      </c>
      <c r="G264" s="236">
        <v>5</v>
      </c>
      <c r="H264" s="235">
        <v>7000</v>
      </c>
      <c r="I264" s="234">
        <v>8000</v>
      </c>
      <c r="J264" s="233"/>
    </row>
    <row r="265" spans="1:10" ht="27" customHeight="1">
      <c r="A265" s="241">
        <v>151</v>
      </c>
      <c r="B265" s="241">
        <v>45241</v>
      </c>
      <c r="C265" s="240"/>
      <c r="D265" s="239" t="s">
        <v>934</v>
      </c>
      <c r="E265" s="238">
        <v>4570198572413</v>
      </c>
      <c r="F265" s="237" t="s">
        <v>922</v>
      </c>
      <c r="G265" s="236">
        <v>4</v>
      </c>
      <c r="H265" s="235">
        <v>8000</v>
      </c>
      <c r="I265" s="234">
        <v>9500</v>
      </c>
      <c r="J265" s="233"/>
    </row>
    <row r="266" spans="1:10" ht="27" customHeight="1">
      <c r="A266" s="241">
        <v>151</v>
      </c>
      <c r="B266" s="241">
        <v>45452</v>
      </c>
      <c r="C266" s="240"/>
      <c r="D266" s="239" t="s">
        <v>933</v>
      </c>
      <c r="E266" s="238">
        <v>4570198574523</v>
      </c>
      <c r="F266" s="237" t="s">
        <v>922</v>
      </c>
      <c r="G266" s="236">
        <v>4</v>
      </c>
      <c r="H266" s="235">
        <v>8000</v>
      </c>
      <c r="I266" s="234">
        <v>9500</v>
      </c>
      <c r="J266" s="233"/>
    </row>
    <row r="267" spans="1:10" ht="27" customHeight="1">
      <c r="A267" s="241">
        <v>151</v>
      </c>
      <c r="B267" s="241">
        <v>45242</v>
      </c>
      <c r="C267" s="240"/>
      <c r="D267" s="239" t="s">
        <v>932</v>
      </c>
      <c r="E267" s="238">
        <v>4570198572420</v>
      </c>
      <c r="F267" s="237" t="s">
        <v>919</v>
      </c>
      <c r="G267" s="236">
        <v>3</v>
      </c>
      <c r="H267" s="235">
        <v>9500</v>
      </c>
      <c r="I267" s="234">
        <v>11000</v>
      </c>
      <c r="J267" s="233"/>
    </row>
    <row r="268" spans="1:10" ht="27" customHeight="1">
      <c r="A268" s="241">
        <v>151</v>
      </c>
      <c r="B268" s="241">
        <v>45453</v>
      </c>
      <c r="C268" s="240"/>
      <c r="D268" s="239" t="s">
        <v>931</v>
      </c>
      <c r="E268" s="238">
        <v>4570198574530</v>
      </c>
      <c r="F268" s="237" t="s">
        <v>919</v>
      </c>
      <c r="G268" s="236">
        <v>3</v>
      </c>
      <c r="H268" s="235">
        <v>9500</v>
      </c>
      <c r="I268" s="234">
        <v>11000</v>
      </c>
      <c r="J268" s="233"/>
    </row>
    <row r="269" spans="1:10" ht="27" customHeight="1">
      <c r="A269" s="241">
        <v>151</v>
      </c>
      <c r="B269" s="241">
        <v>42886</v>
      </c>
      <c r="C269" s="240"/>
      <c r="D269" s="239" t="s">
        <v>930</v>
      </c>
      <c r="E269" s="238">
        <v>4582528498867</v>
      </c>
      <c r="F269" s="237" t="s">
        <v>928</v>
      </c>
      <c r="G269" s="236">
        <v>6</v>
      </c>
      <c r="H269" s="235">
        <v>13000</v>
      </c>
      <c r="I269" s="234">
        <v>14000</v>
      </c>
      <c r="J269" s="233"/>
    </row>
    <row r="270" spans="1:10" ht="27" customHeight="1">
      <c r="A270" s="241">
        <v>151</v>
      </c>
      <c r="B270" s="241">
        <v>45501</v>
      </c>
      <c r="C270" s="240"/>
      <c r="D270" s="239" t="s">
        <v>929</v>
      </c>
      <c r="E270" s="238">
        <v>4570198575018</v>
      </c>
      <c r="F270" s="237" t="s">
        <v>928</v>
      </c>
      <c r="G270" s="236">
        <v>6</v>
      </c>
      <c r="H270" s="235">
        <v>13000</v>
      </c>
      <c r="I270" s="234">
        <v>14000</v>
      </c>
      <c r="J270" s="233"/>
    </row>
    <row r="271" spans="1:10" ht="27" customHeight="1">
      <c r="A271" s="241">
        <v>151</v>
      </c>
      <c r="B271" s="241">
        <v>45780</v>
      </c>
      <c r="C271" s="240"/>
      <c r="D271" s="239" t="s">
        <v>927</v>
      </c>
      <c r="E271" s="238">
        <v>4570198577807</v>
      </c>
      <c r="F271" s="237" t="s">
        <v>925</v>
      </c>
      <c r="G271" s="236">
        <v>6</v>
      </c>
      <c r="H271" s="235">
        <v>16000</v>
      </c>
      <c r="I271" s="234">
        <v>17000</v>
      </c>
      <c r="J271" s="233"/>
    </row>
    <row r="272" spans="1:10" ht="27" customHeight="1">
      <c r="A272" s="241">
        <v>151</v>
      </c>
      <c r="B272" s="241">
        <v>45781</v>
      </c>
      <c r="C272" s="240"/>
      <c r="D272" s="239" t="s">
        <v>926</v>
      </c>
      <c r="E272" s="238">
        <v>4570198577814</v>
      </c>
      <c r="F272" s="237" t="s">
        <v>925</v>
      </c>
      <c r="G272" s="236">
        <v>6</v>
      </c>
      <c r="H272" s="235">
        <v>16000</v>
      </c>
      <c r="I272" s="234">
        <v>17000</v>
      </c>
      <c r="J272" s="233"/>
    </row>
    <row r="273" spans="1:10" ht="27" customHeight="1">
      <c r="A273" s="241">
        <v>151</v>
      </c>
      <c r="B273" s="241">
        <v>42887</v>
      </c>
      <c r="C273" s="240"/>
      <c r="D273" s="239" t="s">
        <v>924</v>
      </c>
      <c r="E273" s="238">
        <v>4582528498874</v>
      </c>
      <c r="F273" s="237" t="s">
        <v>922</v>
      </c>
      <c r="G273" s="236">
        <v>4</v>
      </c>
      <c r="H273" s="235">
        <v>18000</v>
      </c>
      <c r="I273" s="234">
        <v>19000</v>
      </c>
      <c r="J273" s="233"/>
    </row>
    <row r="274" spans="1:10" ht="27" customHeight="1">
      <c r="A274" s="241">
        <v>151</v>
      </c>
      <c r="B274" s="241">
        <v>45502</v>
      </c>
      <c r="C274" s="240"/>
      <c r="D274" s="239" t="s">
        <v>923</v>
      </c>
      <c r="E274" s="238">
        <v>4570198575025</v>
      </c>
      <c r="F274" s="237" t="s">
        <v>922</v>
      </c>
      <c r="G274" s="236">
        <v>4</v>
      </c>
      <c r="H274" s="235">
        <v>18000</v>
      </c>
      <c r="I274" s="234">
        <v>19000</v>
      </c>
      <c r="J274" s="233"/>
    </row>
    <row r="275" spans="1:10" ht="27" customHeight="1">
      <c r="A275" s="241">
        <v>151</v>
      </c>
      <c r="B275" s="241">
        <v>45782</v>
      </c>
      <c r="C275" s="240"/>
      <c r="D275" s="239" t="s">
        <v>921</v>
      </c>
      <c r="E275" s="238">
        <v>4570198577821</v>
      </c>
      <c r="F275" s="237" t="s">
        <v>919</v>
      </c>
      <c r="G275" s="236">
        <v>4</v>
      </c>
      <c r="H275" s="235">
        <v>25000</v>
      </c>
      <c r="I275" s="234">
        <v>26000</v>
      </c>
      <c r="J275" s="233"/>
    </row>
    <row r="276" spans="1:10" ht="27" customHeight="1">
      <c r="A276" s="241">
        <v>151</v>
      </c>
      <c r="B276" s="241">
        <v>45783</v>
      </c>
      <c r="C276" s="240"/>
      <c r="D276" s="239" t="s">
        <v>920</v>
      </c>
      <c r="E276" s="238">
        <v>4570198577838</v>
      </c>
      <c r="F276" s="237" t="s">
        <v>919</v>
      </c>
      <c r="G276" s="236">
        <v>4</v>
      </c>
      <c r="H276" s="235">
        <v>25000</v>
      </c>
      <c r="I276" s="234">
        <v>26000</v>
      </c>
      <c r="J276" s="233"/>
    </row>
    <row r="277" spans="1:10" ht="27" customHeight="1">
      <c r="A277" s="241">
        <v>161</v>
      </c>
      <c r="B277" s="241">
        <v>45235</v>
      </c>
      <c r="C277" s="240"/>
      <c r="D277" s="239" t="s">
        <v>918</v>
      </c>
      <c r="E277" s="238">
        <v>4570198572352</v>
      </c>
      <c r="F277" s="237" t="s">
        <v>916</v>
      </c>
      <c r="G277" s="236">
        <v>8</v>
      </c>
      <c r="H277" s="235">
        <v>3500</v>
      </c>
      <c r="I277" s="234"/>
      <c r="J277" s="233"/>
    </row>
    <row r="278" spans="1:10" ht="27" customHeight="1">
      <c r="A278" s="241">
        <v>161</v>
      </c>
      <c r="B278" s="241">
        <v>42873</v>
      </c>
      <c r="C278" s="240"/>
      <c r="D278" s="239" t="s">
        <v>917</v>
      </c>
      <c r="E278" s="238">
        <v>4582528498737</v>
      </c>
      <c r="F278" s="237" t="s">
        <v>916</v>
      </c>
      <c r="G278" s="236">
        <v>8</v>
      </c>
      <c r="H278" s="235">
        <v>3500</v>
      </c>
      <c r="I278" s="234"/>
      <c r="J278" s="233"/>
    </row>
    <row r="279" spans="1:10" ht="27" customHeight="1">
      <c r="A279" s="241">
        <v>161</v>
      </c>
      <c r="B279" s="241">
        <v>45750</v>
      </c>
      <c r="C279" s="240"/>
      <c r="D279" s="239" t="s">
        <v>915</v>
      </c>
      <c r="E279" s="238">
        <v>4570198577500</v>
      </c>
      <c r="F279" s="237" t="s">
        <v>791</v>
      </c>
      <c r="G279" s="236">
        <v>6</v>
      </c>
      <c r="H279" s="235">
        <v>4000</v>
      </c>
      <c r="I279" s="234"/>
      <c r="J279" s="233"/>
    </row>
    <row r="280" spans="1:10" ht="27" customHeight="1">
      <c r="A280" s="241">
        <v>161</v>
      </c>
      <c r="B280" s="241">
        <v>45751</v>
      </c>
      <c r="C280" s="240"/>
      <c r="D280" s="239" t="s">
        <v>914</v>
      </c>
      <c r="E280" s="238">
        <v>4570198577517</v>
      </c>
      <c r="F280" s="237" t="s">
        <v>791</v>
      </c>
      <c r="G280" s="236">
        <v>6</v>
      </c>
      <c r="H280" s="235">
        <v>4000</v>
      </c>
      <c r="I280" s="234"/>
      <c r="J280" s="233"/>
    </row>
    <row r="281" spans="1:10" ht="27" customHeight="1">
      <c r="A281" s="241">
        <v>161</v>
      </c>
      <c r="B281" s="241">
        <v>45752</v>
      </c>
      <c r="C281" s="240"/>
      <c r="D281" s="239" t="s">
        <v>913</v>
      </c>
      <c r="E281" s="238">
        <v>4570198577524</v>
      </c>
      <c r="F281" s="237" t="s">
        <v>853</v>
      </c>
      <c r="G281" s="236">
        <v>6</v>
      </c>
      <c r="H281" s="235">
        <v>5000</v>
      </c>
      <c r="I281" s="234"/>
      <c r="J281" s="233"/>
    </row>
    <row r="282" spans="1:10" ht="27" customHeight="1">
      <c r="A282" s="241">
        <v>161</v>
      </c>
      <c r="B282" s="241">
        <v>45753</v>
      </c>
      <c r="C282" s="240"/>
      <c r="D282" s="239" t="s">
        <v>912</v>
      </c>
      <c r="E282" s="238">
        <v>4570198577531</v>
      </c>
      <c r="F282" s="237" t="s">
        <v>853</v>
      </c>
      <c r="G282" s="236">
        <v>6</v>
      </c>
      <c r="H282" s="235">
        <v>5000</v>
      </c>
      <c r="I282" s="234"/>
      <c r="J282" s="233"/>
    </row>
    <row r="283" spans="1:10" ht="27" customHeight="1">
      <c r="A283" s="241">
        <v>161</v>
      </c>
      <c r="B283" s="241">
        <v>45236</v>
      </c>
      <c r="C283" s="240"/>
      <c r="D283" s="239" t="s">
        <v>911</v>
      </c>
      <c r="E283" s="238">
        <v>4570198572369</v>
      </c>
      <c r="F283" s="237" t="s">
        <v>909</v>
      </c>
      <c r="G283" s="236">
        <v>6</v>
      </c>
      <c r="H283" s="235">
        <v>5500</v>
      </c>
      <c r="I283" s="234"/>
      <c r="J283" s="233"/>
    </row>
    <row r="284" spans="1:10" ht="27" customHeight="1">
      <c r="A284" s="241">
        <v>161</v>
      </c>
      <c r="B284" s="241">
        <v>42874</v>
      </c>
      <c r="C284" s="240"/>
      <c r="D284" s="239" t="s">
        <v>910</v>
      </c>
      <c r="E284" s="238">
        <v>4582528498744</v>
      </c>
      <c r="F284" s="237" t="s">
        <v>909</v>
      </c>
      <c r="G284" s="236">
        <v>6</v>
      </c>
      <c r="H284" s="235">
        <v>5500</v>
      </c>
      <c r="I284" s="234"/>
      <c r="J284" s="233"/>
    </row>
    <row r="285" spans="1:10" ht="27" customHeight="1">
      <c r="A285" s="241">
        <v>161</v>
      </c>
      <c r="B285" s="241">
        <v>45754</v>
      </c>
      <c r="C285" s="240"/>
      <c r="D285" s="239" t="s">
        <v>908</v>
      </c>
      <c r="E285" s="238">
        <v>4570198577548</v>
      </c>
      <c r="F285" s="237" t="s">
        <v>906</v>
      </c>
      <c r="G285" s="236">
        <v>4</v>
      </c>
      <c r="H285" s="235">
        <v>7000</v>
      </c>
      <c r="I285" s="234"/>
      <c r="J285" s="233"/>
    </row>
    <row r="286" spans="1:10" ht="27" customHeight="1">
      <c r="A286" s="241">
        <v>161</v>
      </c>
      <c r="B286" s="241">
        <v>45755</v>
      </c>
      <c r="C286" s="240"/>
      <c r="D286" s="239" t="s">
        <v>907</v>
      </c>
      <c r="E286" s="238">
        <v>4570198577555</v>
      </c>
      <c r="F286" s="237" t="s">
        <v>906</v>
      </c>
      <c r="G286" s="236">
        <v>4</v>
      </c>
      <c r="H286" s="235">
        <v>7000</v>
      </c>
      <c r="I286" s="234"/>
      <c r="J286" s="233"/>
    </row>
    <row r="287" spans="1:10" ht="27" customHeight="1">
      <c r="A287" s="241">
        <v>161</v>
      </c>
      <c r="B287" s="241">
        <v>45237</v>
      </c>
      <c r="C287" s="240"/>
      <c r="D287" s="239" t="s">
        <v>905</v>
      </c>
      <c r="E287" s="238">
        <v>4570198572376</v>
      </c>
      <c r="F287" s="237" t="s">
        <v>903</v>
      </c>
      <c r="G287" s="236">
        <v>4</v>
      </c>
      <c r="H287" s="235">
        <v>8500</v>
      </c>
      <c r="I287" s="234"/>
      <c r="J287" s="233"/>
    </row>
    <row r="288" spans="1:10" ht="27" customHeight="1">
      <c r="A288" s="241">
        <v>161</v>
      </c>
      <c r="B288" s="241">
        <v>42875</v>
      </c>
      <c r="C288" s="240"/>
      <c r="D288" s="239" t="s">
        <v>904</v>
      </c>
      <c r="E288" s="238">
        <v>4582528498751</v>
      </c>
      <c r="F288" s="237" t="s">
        <v>903</v>
      </c>
      <c r="G288" s="236">
        <v>4</v>
      </c>
      <c r="H288" s="235">
        <v>8500</v>
      </c>
      <c r="I288" s="234"/>
      <c r="J288" s="233"/>
    </row>
    <row r="289" spans="1:10" ht="27" customHeight="1">
      <c r="A289" s="241">
        <v>161</v>
      </c>
      <c r="B289" s="241">
        <v>45756</v>
      </c>
      <c r="C289" s="240"/>
      <c r="D289" s="239" t="s">
        <v>902</v>
      </c>
      <c r="E289" s="238">
        <v>4570198577562</v>
      </c>
      <c r="F289" s="237" t="s">
        <v>779</v>
      </c>
      <c r="G289" s="236">
        <v>2</v>
      </c>
      <c r="H289" s="235">
        <v>13000</v>
      </c>
      <c r="I289" s="234"/>
      <c r="J289" s="233"/>
    </row>
    <row r="290" spans="1:10" ht="27" customHeight="1">
      <c r="A290" s="241">
        <v>161</v>
      </c>
      <c r="B290" s="241">
        <v>45757</v>
      </c>
      <c r="C290" s="240"/>
      <c r="D290" s="239" t="s">
        <v>901</v>
      </c>
      <c r="E290" s="238">
        <v>4570198577579</v>
      </c>
      <c r="F290" s="237" t="s">
        <v>779</v>
      </c>
      <c r="G290" s="236">
        <v>2</v>
      </c>
      <c r="H290" s="235">
        <v>13000</v>
      </c>
      <c r="I290" s="234"/>
      <c r="J290" s="233"/>
    </row>
    <row r="291" spans="1:10" ht="27" customHeight="1">
      <c r="A291" s="241">
        <v>161</v>
      </c>
      <c r="B291" s="241">
        <v>45238</v>
      </c>
      <c r="C291" s="240"/>
      <c r="D291" s="239" t="s">
        <v>900</v>
      </c>
      <c r="E291" s="238">
        <v>4570198572383</v>
      </c>
      <c r="F291" s="237" t="s">
        <v>776</v>
      </c>
      <c r="G291" s="236">
        <v>2</v>
      </c>
      <c r="H291" s="235">
        <v>17000</v>
      </c>
      <c r="I291" s="234"/>
      <c r="J291" s="233"/>
    </row>
    <row r="292" spans="1:10" ht="27" customHeight="1">
      <c r="A292" s="241">
        <v>161</v>
      </c>
      <c r="B292" s="241">
        <v>42876</v>
      </c>
      <c r="C292" s="240"/>
      <c r="D292" s="239" t="s">
        <v>899</v>
      </c>
      <c r="E292" s="238">
        <v>4582528498768</v>
      </c>
      <c r="F292" s="237" t="s">
        <v>776</v>
      </c>
      <c r="G292" s="236">
        <v>2</v>
      </c>
      <c r="H292" s="235">
        <v>17000</v>
      </c>
      <c r="I292" s="234"/>
      <c r="J292" s="233"/>
    </row>
    <row r="293" spans="1:10" ht="27" customHeight="1">
      <c r="A293" s="241">
        <v>161</v>
      </c>
      <c r="B293" s="241">
        <v>45758</v>
      </c>
      <c r="C293" s="240"/>
      <c r="D293" s="239" t="s">
        <v>898</v>
      </c>
      <c r="E293" s="238">
        <v>4570198577586</v>
      </c>
      <c r="F293" s="237" t="s">
        <v>896</v>
      </c>
      <c r="G293" s="236">
        <v>2</v>
      </c>
      <c r="H293" s="235">
        <v>28000</v>
      </c>
      <c r="I293" s="234"/>
      <c r="J293" s="233"/>
    </row>
    <row r="294" spans="1:10" ht="27" customHeight="1">
      <c r="A294" s="241">
        <v>161</v>
      </c>
      <c r="B294" s="241">
        <v>45759</v>
      </c>
      <c r="C294" s="240"/>
      <c r="D294" s="239" t="s">
        <v>897</v>
      </c>
      <c r="E294" s="238">
        <v>4570198577593</v>
      </c>
      <c r="F294" s="237" t="s">
        <v>896</v>
      </c>
      <c r="G294" s="236">
        <v>2</v>
      </c>
      <c r="H294" s="235">
        <v>28000</v>
      </c>
      <c r="I294" s="234"/>
      <c r="J294" s="233"/>
    </row>
    <row r="295" spans="1:10" ht="27" customHeight="1">
      <c r="A295" s="241">
        <v>161</v>
      </c>
      <c r="B295" s="241">
        <v>45760</v>
      </c>
      <c r="C295" s="240"/>
      <c r="D295" s="239" t="s">
        <v>895</v>
      </c>
      <c r="E295" s="238">
        <v>4570198577609</v>
      </c>
      <c r="F295" s="237" t="s">
        <v>893</v>
      </c>
      <c r="G295" s="236">
        <v>9</v>
      </c>
      <c r="H295" s="235">
        <v>7000</v>
      </c>
      <c r="I295" s="234">
        <v>7500</v>
      </c>
      <c r="J295" s="233"/>
    </row>
    <row r="296" spans="1:10" ht="27" customHeight="1">
      <c r="A296" s="241">
        <v>161</v>
      </c>
      <c r="B296" s="241">
        <v>45761</v>
      </c>
      <c r="C296" s="240"/>
      <c r="D296" s="239" t="s">
        <v>894</v>
      </c>
      <c r="E296" s="238">
        <v>4570198577616</v>
      </c>
      <c r="F296" s="237" t="s">
        <v>893</v>
      </c>
      <c r="G296" s="236">
        <v>9</v>
      </c>
      <c r="H296" s="235">
        <v>7000</v>
      </c>
      <c r="I296" s="234">
        <v>7500</v>
      </c>
      <c r="J296" s="233"/>
    </row>
    <row r="297" spans="1:10" ht="27" customHeight="1">
      <c r="A297" s="241">
        <v>161</v>
      </c>
      <c r="B297" s="241">
        <v>45239</v>
      </c>
      <c r="C297" s="240"/>
      <c r="D297" s="239" t="s">
        <v>892</v>
      </c>
      <c r="E297" s="238">
        <v>4570198572390</v>
      </c>
      <c r="F297" s="237" t="s">
        <v>890</v>
      </c>
      <c r="G297" s="236">
        <v>2</v>
      </c>
      <c r="H297" s="235">
        <v>12000</v>
      </c>
      <c r="I297" s="234">
        <v>13000</v>
      </c>
      <c r="J297" s="233"/>
    </row>
    <row r="298" spans="1:10" ht="27" customHeight="1">
      <c r="A298" s="241">
        <v>161</v>
      </c>
      <c r="B298" s="241">
        <v>42877</v>
      </c>
      <c r="C298" s="240"/>
      <c r="D298" s="239" t="s">
        <v>891</v>
      </c>
      <c r="E298" s="238">
        <v>4582528498775</v>
      </c>
      <c r="F298" s="237" t="s">
        <v>890</v>
      </c>
      <c r="G298" s="236">
        <v>2</v>
      </c>
      <c r="H298" s="235">
        <v>12000</v>
      </c>
      <c r="I298" s="234">
        <v>13000</v>
      </c>
      <c r="J298" s="233"/>
    </row>
    <row r="299" spans="1:10" ht="27" customHeight="1">
      <c r="A299" s="241">
        <v>169</v>
      </c>
      <c r="B299" s="241">
        <v>45454</v>
      </c>
      <c r="C299" s="240"/>
      <c r="D299" s="239" t="s">
        <v>889</v>
      </c>
      <c r="E299" s="238">
        <v>4570198574547</v>
      </c>
      <c r="F299" s="237" t="s">
        <v>887</v>
      </c>
      <c r="G299" s="236">
        <v>5</v>
      </c>
      <c r="H299" s="235">
        <v>5500</v>
      </c>
      <c r="I299" s="234">
        <v>6000</v>
      </c>
      <c r="J299" s="233"/>
    </row>
    <row r="300" spans="1:10" ht="27" customHeight="1">
      <c r="A300" s="241">
        <v>169</v>
      </c>
      <c r="B300" s="241">
        <v>45456</v>
      </c>
      <c r="C300" s="240"/>
      <c r="D300" s="239" t="s">
        <v>888</v>
      </c>
      <c r="E300" s="238">
        <v>4570198574561</v>
      </c>
      <c r="F300" s="237" t="s">
        <v>887</v>
      </c>
      <c r="G300" s="236">
        <v>5</v>
      </c>
      <c r="H300" s="235">
        <v>5500</v>
      </c>
      <c r="I300" s="234">
        <v>6000</v>
      </c>
      <c r="J300" s="233"/>
    </row>
    <row r="301" spans="1:10" ht="27" customHeight="1">
      <c r="A301" s="241">
        <v>169</v>
      </c>
      <c r="B301" s="241">
        <v>45052</v>
      </c>
      <c r="C301" s="240"/>
      <c r="D301" s="239" t="s">
        <v>886</v>
      </c>
      <c r="E301" s="238">
        <v>4570198570525</v>
      </c>
      <c r="F301" s="237" t="s">
        <v>884</v>
      </c>
      <c r="G301" s="236">
        <v>4</v>
      </c>
      <c r="H301" s="235">
        <v>6500</v>
      </c>
      <c r="I301" s="234">
        <v>7000</v>
      </c>
      <c r="J301" s="233"/>
    </row>
    <row r="302" spans="1:10" ht="27" customHeight="1">
      <c r="A302" s="241">
        <v>169</v>
      </c>
      <c r="B302" s="241">
        <v>45054</v>
      </c>
      <c r="C302" s="240"/>
      <c r="D302" s="239" t="s">
        <v>885</v>
      </c>
      <c r="E302" s="238">
        <v>4570198570549</v>
      </c>
      <c r="F302" s="237" t="s">
        <v>884</v>
      </c>
      <c r="G302" s="236">
        <v>4</v>
      </c>
      <c r="H302" s="235">
        <v>6500</v>
      </c>
      <c r="I302" s="234">
        <v>7000</v>
      </c>
      <c r="J302" s="233"/>
    </row>
    <row r="303" spans="1:10" ht="27" customHeight="1">
      <c r="A303" s="241">
        <v>169</v>
      </c>
      <c r="B303" s="241">
        <v>45243</v>
      </c>
      <c r="C303" s="240"/>
      <c r="D303" s="239" t="s">
        <v>883</v>
      </c>
      <c r="E303" s="238">
        <v>4570198572437</v>
      </c>
      <c r="F303" s="237" t="s">
        <v>870</v>
      </c>
      <c r="G303" s="236">
        <v>4</v>
      </c>
      <c r="H303" s="235">
        <v>7500</v>
      </c>
      <c r="I303" s="234">
        <v>8500</v>
      </c>
      <c r="J303" s="233"/>
    </row>
    <row r="304" spans="1:10" ht="27" customHeight="1">
      <c r="A304" s="241">
        <v>169</v>
      </c>
      <c r="B304" s="241">
        <v>45244</v>
      </c>
      <c r="C304" s="240"/>
      <c r="D304" s="239" t="s">
        <v>882</v>
      </c>
      <c r="E304" s="238">
        <v>4570198572444</v>
      </c>
      <c r="F304" s="237" t="s">
        <v>870</v>
      </c>
      <c r="G304" s="236">
        <v>4</v>
      </c>
      <c r="H304" s="235">
        <v>7500</v>
      </c>
      <c r="I304" s="234">
        <v>8500</v>
      </c>
      <c r="J304" s="233"/>
    </row>
    <row r="305" spans="1:10" ht="27" customHeight="1">
      <c r="A305" s="241">
        <v>169</v>
      </c>
      <c r="B305" s="241">
        <v>45053</v>
      </c>
      <c r="C305" s="240"/>
      <c r="D305" s="239" t="s">
        <v>881</v>
      </c>
      <c r="E305" s="238">
        <v>4570198570532</v>
      </c>
      <c r="F305" s="237" t="s">
        <v>879</v>
      </c>
      <c r="G305" s="236">
        <v>2</v>
      </c>
      <c r="H305" s="235">
        <v>9000</v>
      </c>
      <c r="I305" s="234">
        <v>10000</v>
      </c>
      <c r="J305" s="233"/>
    </row>
    <row r="306" spans="1:10" ht="27" customHeight="1">
      <c r="A306" s="241">
        <v>169</v>
      </c>
      <c r="B306" s="241">
        <v>45055</v>
      </c>
      <c r="C306" s="240"/>
      <c r="D306" s="239" t="s">
        <v>880</v>
      </c>
      <c r="E306" s="238">
        <v>4570198570556</v>
      </c>
      <c r="F306" s="237" t="s">
        <v>879</v>
      </c>
      <c r="G306" s="236">
        <v>2</v>
      </c>
      <c r="H306" s="235">
        <v>9000</v>
      </c>
      <c r="I306" s="234">
        <v>10000</v>
      </c>
      <c r="J306" s="233"/>
    </row>
    <row r="307" spans="1:10" ht="27" customHeight="1">
      <c r="A307" s="241">
        <v>169</v>
      </c>
      <c r="B307" s="241">
        <v>45455</v>
      </c>
      <c r="C307" s="240"/>
      <c r="D307" s="239" t="s">
        <v>878</v>
      </c>
      <c r="E307" s="238">
        <v>4570198574554</v>
      </c>
      <c r="F307" s="237" t="s">
        <v>876</v>
      </c>
      <c r="G307" s="236">
        <v>2</v>
      </c>
      <c r="H307" s="235">
        <v>13000</v>
      </c>
      <c r="I307" s="234">
        <v>15000</v>
      </c>
      <c r="J307" s="233"/>
    </row>
    <row r="308" spans="1:10" ht="27" customHeight="1">
      <c r="A308" s="241">
        <v>169</v>
      </c>
      <c r="B308" s="241">
        <v>45457</v>
      </c>
      <c r="C308" s="240"/>
      <c r="D308" s="239" t="s">
        <v>877</v>
      </c>
      <c r="E308" s="238">
        <v>4570198574578</v>
      </c>
      <c r="F308" s="237" t="s">
        <v>876</v>
      </c>
      <c r="G308" s="236">
        <v>2</v>
      </c>
      <c r="H308" s="235">
        <v>13000</v>
      </c>
      <c r="I308" s="234">
        <v>15000</v>
      </c>
      <c r="J308" s="233"/>
    </row>
    <row r="309" spans="1:10" ht="27" customHeight="1">
      <c r="A309" s="241">
        <v>169</v>
      </c>
      <c r="B309" s="241">
        <v>45736</v>
      </c>
      <c r="C309" s="240"/>
      <c r="D309" s="239" t="s">
        <v>875</v>
      </c>
      <c r="E309" s="238">
        <v>4570198577364</v>
      </c>
      <c r="F309" s="237" t="s">
        <v>873</v>
      </c>
      <c r="G309" s="236">
        <v>3</v>
      </c>
      <c r="H309" s="235">
        <v>20000</v>
      </c>
      <c r="I309" s="234">
        <v>22000</v>
      </c>
      <c r="J309" s="233"/>
    </row>
    <row r="310" spans="1:10" ht="27" customHeight="1">
      <c r="A310" s="241">
        <v>169</v>
      </c>
      <c r="B310" s="241">
        <v>45737</v>
      </c>
      <c r="C310" s="240"/>
      <c r="D310" s="239" t="s">
        <v>874</v>
      </c>
      <c r="E310" s="238">
        <v>4570198577371</v>
      </c>
      <c r="F310" s="237" t="s">
        <v>873</v>
      </c>
      <c r="G310" s="236">
        <v>3</v>
      </c>
      <c r="H310" s="235">
        <v>20000</v>
      </c>
      <c r="I310" s="234">
        <v>22000</v>
      </c>
      <c r="J310" s="233"/>
    </row>
    <row r="311" spans="1:10" ht="27" customHeight="1">
      <c r="A311" s="241">
        <v>173</v>
      </c>
      <c r="B311" s="241">
        <v>45738</v>
      </c>
      <c r="C311" s="240"/>
      <c r="D311" s="239" t="s">
        <v>872</v>
      </c>
      <c r="E311" s="238">
        <v>4570198577388</v>
      </c>
      <c r="F311" s="237" t="s">
        <v>870</v>
      </c>
      <c r="G311" s="236">
        <v>7</v>
      </c>
      <c r="H311" s="235">
        <v>9000</v>
      </c>
      <c r="I311" s="234"/>
      <c r="J311" s="233"/>
    </row>
    <row r="312" spans="1:10" ht="27" customHeight="1">
      <c r="A312" s="241">
        <v>173</v>
      </c>
      <c r="B312" s="241">
        <v>45739</v>
      </c>
      <c r="C312" s="240"/>
      <c r="D312" s="239" t="s">
        <v>871</v>
      </c>
      <c r="E312" s="238">
        <v>4570198577395</v>
      </c>
      <c r="F312" s="237" t="s">
        <v>870</v>
      </c>
      <c r="G312" s="236">
        <v>7</v>
      </c>
      <c r="H312" s="235">
        <v>9000</v>
      </c>
      <c r="I312" s="234"/>
      <c r="J312" s="233"/>
    </row>
    <row r="313" spans="1:10" ht="27" customHeight="1">
      <c r="A313" s="241">
        <v>173</v>
      </c>
      <c r="B313" s="241">
        <v>45740</v>
      </c>
      <c r="C313" s="240"/>
      <c r="D313" s="239" t="s">
        <v>869</v>
      </c>
      <c r="E313" s="238">
        <v>4570198577401</v>
      </c>
      <c r="F313" s="237" t="s">
        <v>867</v>
      </c>
      <c r="G313" s="236">
        <v>5</v>
      </c>
      <c r="H313" s="235">
        <v>10000</v>
      </c>
      <c r="I313" s="234"/>
      <c r="J313" s="233"/>
    </row>
    <row r="314" spans="1:10" ht="27" customHeight="1">
      <c r="A314" s="241">
        <v>173</v>
      </c>
      <c r="B314" s="241">
        <v>45741</v>
      </c>
      <c r="C314" s="240"/>
      <c r="D314" s="239" t="s">
        <v>868</v>
      </c>
      <c r="E314" s="238">
        <v>4570198577418</v>
      </c>
      <c r="F314" s="237" t="s">
        <v>867</v>
      </c>
      <c r="G314" s="236">
        <v>5</v>
      </c>
      <c r="H314" s="235">
        <v>10000</v>
      </c>
      <c r="I314" s="234"/>
      <c r="J314" s="233"/>
    </row>
    <row r="315" spans="1:10" ht="27" customHeight="1">
      <c r="A315" s="241">
        <v>173</v>
      </c>
      <c r="B315" s="241">
        <v>45742</v>
      </c>
      <c r="C315" s="240"/>
      <c r="D315" s="239" t="s">
        <v>866</v>
      </c>
      <c r="E315" s="238">
        <v>4570198577425</v>
      </c>
      <c r="F315" s="237" t="s">
        <v>864</v>
      </c>
      <c r="G315" s="236">
        <v>4</v>
      </c>
      <c r="H315" s="235">
        <v>16000</v>
      </c>
      <c r="I315" s="234"/>
      <c r="J315" s="233"/>
    </row>
    <row r="316" spans="1:10" ht="27" customHeight="1">
      <c r="A316" s="241">
        <v>173</v>
      </c>
      <c r="B316" s="241">
        <v>45743</v>
      </c>
      <c r="C316" s="240"/>
      <c r="D316" s="239" t="s">
        <v>865</v>
      </c>
      <c r="E316" s="238">
        <v>4570198577432</v>
      </c>
      <c r="F316" s="237" t="s">
        <v>864</v>
      </c>
      <c r="G316" s="236">
        <v>4</v>
      </c>
      <c r="H316" s="235">
        <v>16000</v>
      </c>
      <c r="I316" s="234"/>
      <c r="J316" s="233"/>
    </row>
    <row r="317" spans="1:10" ht="27" customHeight="1">
      <c r="A317" s="241">
        <v>173</v>
      </c>
      <c r="B317" s="241">
        <v>45744</v>
      </c>
      <c r="C317" s="240"/>
      <c r="D317" s="239" t="s">
        <v>863</v>
      </c>
      <c r="E317" s="238">
        <v>4570198577449</v>
      </c>
      <c r="F317" s="250" t="s">
        <v>861</v>
      </c>
      <c r="G317" s="236">
        <v>3</v>
      </c>
      <c r="H317" s="235">
        <v>23000</v>
      </c>
      <c r="I317" s="234"/>
      <c r="J317" s="233"/>
    </row>
    <row r="318" spans="1:10" ht="27" customHeight="1">
      <c r="A318" s="241">
        <v>173</v>
      </c>
      <c r="B318" s="241">
        <v>45745</v>
      </c>
      <c r="C318" s="240"/>
      <c r="D318" s="239" t="s">
        <v>862</v>
      </c>
      <c r="E318" s="238">
        <v>4570198577456</v>
      </c>
      <c r="F318" s="250" t="s">
        <v>861</v>
      </c>
      <c r="G318" s="236">
        <v>3</v>
      </c>
      <c r="H318" s="235">
        <v>23000</v>
      </c>
      <c r="I318" s="234"/>
      <c r="J318" s="233"/>
    </row>
    <row r="319" spans="1:10" ht="27" customHeight="1">
      <c r="A319" s="241">
        <v>173</v>
      </c>
      <c r="B319" s="241">
        <v>45746</v>
      </c>
      <c r="C319" s="240"/>
      <c r="D319" s="239" t="s">
        <v>860</v>
      </c>
      <c r="E319" s="238">
        <v>4570198577463</v>
      </c>
      <c r="F319" s="250" t="s">
        <v>858</v>
      </c>
      <c r="G319" s="236">
        <v>2</v>
      </c>
      <c r="H319" s="235">
        <v>35000</v>
      </c>
      <c r="I319" s="234"/>
      <c r="J319" s="233"/>
    </row>
    <row r="320" spans="1:10" ht="27" customHeight="1">
      <c r="A320" s="241">
        <v>173</v>
      </c>
      <c r="B320" s="241">
        <v>45747</v>
      </c>
      <c r="C320" s="240"/>
      <c r="D320" s="239" t="s">
        <v>859</v>
      </c>
      <c r="E320" s="238">
        <v>4570198577470</v>
      </c>
      <c r="F320" s="250" t="s">
        <v>858</v>
      </c>
      <c r="G320" s="236">
        <v>2</v>
      </c>
      <c r="H320" s="235">
        <v>35000</v>
      </c>
      <c r="I320" s="234"/>
      <c r="J320" s="233"/>
    </row>
    <row r="321" spans="1:10" ht="27" customHeight="1">
      <c r="A321" s="241">
        <v>173</v>
      </c>
      <c r="B321" s="241">
        <v>45748</v>
      </c>
      <c r="C321" s="240"/>
      <c r="D321" s="239" t="s">
        <v>857</v>
      </c>
      <c r="E321" s="238">
        <v>4570198577487</v>
      </c>
      <c r="F321" s="250" t="s">
        <v>814</v>
      </c>
      <c r="G321" s="236">
        <v>2</v>
      </c>
      <c r="H321" s="235">
        <v>45000</v>
      </c>
      <c r="I321" s="234"/>
      <c r="J321" s="233"/>
    </row>
    <row r="322" spans="1:10" ht="27" customHeight="1">
      <c r="A322" s="241">
        <v>173</v>
      </c>
      <c r="B322" s="241">
        <v>45749</v>
      </c>
      <c r="C322" s="240"/>
      <c r="D322" s="239" t="s">
        <v>856</v>
      </c>
      <c r="E322" s="238">
        <v>4570198577494</v>
      </c>
      <c r="F322" s="250" t="s">
        <v>814</v>
      </c>
      <c r="G322" s="236">
        <v>2</v>
      </c>
      <c r="H322" s="235">
        <v>45000</v>
      </c>
      <c r="I322" s="234"/>
      <c r="J322" s="233"/>
    </row>
    <row r="323" spans="1:10" ht="27" customHeight="1">
      <c r="A323" s="241">
        <v>179</v>
      </c>
      <c r="B323" s="241">
        <v>45786</v>
      </c>
      <c r="C323" s="240"/>
      <c r="D323" s="239" t="s">
        <v>855</v>
      </c>
      <c r="E323" s="238">
        <v>4570198577869</v>
      </c>
      <c r="F323" s="237" t="s">
        <v>853</v>
      </c>
      <c r="G323" s="236">
        <v>17</v>
      </c>
      <c r="H323" s="235">
        <v>5000</v>
      </c>
      <c r="I323" s="234">
        <v>5500</v>
      </c>
      <c r="J323" s="233"/>
    </row>
    <row r="324" spans="1:10" ht="27" customHeight="1">
      <c r="A324" s="241">
        <v>179</v>
      </c>
      <c r="B324" s="241">
        <v>45787</v>
      </c>
      <c r="C324" s="240"/>
      <c r="D324" s="239" t="s">
        <v>854</v>
      </c>
      <c r="E324" s="238">
        <v>4570198577876</v>
      </c>
      <c r="F324" s="237" t="s">
        <v>853</v>
      </c>
      <c r="G324" s="236">
        <v>17</v>
      </c>
      <c r="H324" s="235">
        <v>5000</v>
      </c>
      <c r="I324" s="234">
        <v>5500</v>
      </c>
      <c r="J324" s="233"/>
    </row>
    <row r="325" spans="1:10" ht="27" customHeight="1">
      <c r="A325" s="241">
        <v>179</v>
      </c>
      <c r="B325" s="241">
        <v>45788</v>
      </c>
      <c r="C325" s="240"/>
      <c r="D325" s="239" t="s">
        <v>852</v>
      </c>
      <c r="E325" s="238">
        <v>4570198577883</v>
      </c>
      <c r="F325" s="237" t="s">
        <v>785</v>
      </c>
      <c r="G325" s="236">
        <v>12</v>
      </c>
      <c r="H325" s="235">
        <v>6000</v>
      </c>
      <c r="I325" s="234">
        <v>6500</v>
      </c>
      <c r="J325" s="233"/>
    </row>
    <row r="326" spans="1:10" ht="27" customHeight="1">
      <c r="A326" s="241">
        <v>179</v>
      </c>
      <c r="B326" s="241">
        <v>45789</v>
      </c>
      <c r="C326" s="240"/>
      <c r="D326" s="239" t="s">
        <v>851</v>
      </c>
      <c r="E326" s="238">
        <v>4570198577890</v>
      </c>
      <c r="F326" s="237" t="s">
        <v>785</v>
      </c>
      <c r="G326" s="236">
        <v>12</v>
      </c>
      <c r="H326" s="235">
        <v>6000</v>
      </c>
      <c r="I326" s="234">
        <v>6500</v>
      </c>
      <c r="J326" s="233"/>
    </row>
    <row r="327" spans="1:10" ht="27" customHeight="1">
      <c r="A327" s="241">
        <v>179</v>
      </c>
      <c r="B327" s="241">
        <v>45790</v>
      </c>
      <c r="C327" s="240"/>
      <c r="D327" s="239" t="s">
        <v>850</v>
      </c>
      <c r="E327" s="238">
        <v>4570198577906</v>
      </c>
      <c r="F327" s="237" t="s">
        <v>848</v>
      </c>
      <c r="G327" s="236">
        <v>9</v>
      </c>
      <c r="H327" s="235">
        <v>7000</v>
      </c>
      <c r="I327" s="234">
        <v>7500</v>
      </c>
      <c r="J327" s="233"/>
    </row>
    <row r="328" spans="1:10" ht="27" customHeight="1">
      <c r="A328" s="241">
        <v>179</v>
      </c>
      <c r="B328" s="241">
        <v>45791</v>
      </c>
      <c r="C328" s="240"/>
      <c r="D328" s="239" t="s">
        <v>849</v>
      </c>
      <c r="E328" s="238">
        <v>4570198577913</v>
      </c>
      <c r="F328" s="237" t="s">
        <v>848</v>
      </c>
      <c r="G328" s="236">
        <v>9</v>
      </c>
      <c r="H328" s="235">
        <v>7000</v>
      </c>
      <c r="I328" s="234">
        <v>7500</v>
      </c>
      <c r="J328" s="233"/>
    </row>
    <row r="329" spans="1:10" ht="27" customHeight="1">
      <c r="A329" s="241">
        <v>179</v>
      </c>
      <c r="B329" s="241">
        <v>45792</v>
      </c>
      <c r="C329" s="240"/>
      <c r="D329" s="239" t="s">
        <v>847</v>
      </c>
      <c r="E329" s="238">
        <v>4570198577920</v>
      </c>
      <c r="F329" s="237" t="s">
        <v>845</v>
      </c>
      <c r="G329" s="236">
        <v>7</v>
      </c>
      <c r="H329" s="235">
        <v>8500</v>
      </c>
      <c r="I329" s="234">
        <v>9000</v>
      </c>
      <c r="J329" s="233"/>
    </row>
    <row r="330" spans="1:10" ht="27" customHeight="1">
      <c r="A330" s="241">
        <v>179</v>
      </c>
      <c r="B330" s="241">
        <v>45793</v>
      </c>
      <c r="C330" s="240"/>
      <c r="D330" s="239" t="s">
        <v>846</v>
      </c>
      <c r="E330" s="238">
        <v>4570198577937</v>
      </c>
      <c r="F330" s="237" t="s">
        <v>845</v>
      </c>
      <c r="G330" s="236">
        <v>7</v>
      </c>
      <c r="H330" s="235">
        <v>8500</v>
      </c>
      <c r="I330" s="234">
        <v>9000</v>
      </c>
      <c r="J330" s="233"/>
    </row>
    <row r="331" spans="1:10" ht="27" customHeight="1">
      <c r="A331" s="241">
        <v>179</v>
      </c>
      <c r="B331" s="241">
        <v>45794</v>
      </c>
      <c r="C331" s="240"/>
      <c r="D331" s="239" t="s">
        <v>844</v>
      </c>
      <c r="E331" s="238">
        <v>4570198577944</v>
      </c>
      <c r="F331" s="237" t="s">
        <v>779</v>
      </c>
      <c r="G331" s="236">
        <v>4</v>
      </c>
      <c r="H331" s="235">
        <v>13000</v>
      </c>
      <c r="I331" s="234">
        <v>14000</v>
      </c>
      <c r="J331" s="233"/>
    </row>
    <row r="332" spans="1:10" ht="27" customHeight="1">
      <c r="A332" s="241">
        <v>179</v>
      </c>
      <c r="B332" s="241">
        <v>45795</v>
      </c>
      <c r="C332" s="240"/>
      <c r="D332" s="239" t="s">
        <v>843</v>
      </c>
      <c r="E332" s="238">
        <v>4570198577951</v>
      </c>
      <c r="F332" s="237" t="s">
        <v>779</v>
      </c>
      <c r="G332" s="236">
        <v>4</v>
      </c>
      <c r="H332" s="235">
        <v>13000</v>
      </c>
      <c r="I332" s="234">
        <v>14000</v>
      </c>
      <c r="J332" s="233"/>
    </row>
    <row r="333" spans="1:10" ht="27" customHeight="1">
      <c r="A333" s="241">
        <v>179</v>
      </c>
      <c r="B333" s="241">
        <v>45796</v>
      </c>
      <c r="C333" s="240"/>
      <c r="D333" s="239" t="s">
        <v>842</v>
      </c>
      <c r="E333" s="238">
        <v>4570198577968</v>
      </c>
      <c r="F333" s="237" t="s">
        <v>776</v>
      </c>
      <c r="G333" s="236">
        <v>4</v>
      </c>
      <c r="H333" s="235">
        <v>19000</v>
      </c>
      <c r="I333" s="234">
        <v>20000</v>
      </c>
      <c r="J333" s="233"/>
    </row>
    <row r="334" spans="1:10" ht="27" customHeight="1">
      <c r="A334" s="241">
        <v>179</v>
      </c>
      <c r="B334" s="241">
        <v>45797</v>
      </c>
      <c r="C334" s="240"/>
      <c r="D334" s="239" t="s">
        <v>841</v>
      </c>
      <c r="E334" s="238">
        <v>4570198577975</v>
      </c>
      <c r="F334" s="237" t="s">
        <v>776</v>
      </c>
      <c r="G334" s="236">
        <v>4</v>
      </c>
      <c r="H334" s="235">
        <v>19000</v>
      </c>
      <c r="I334" s="234">
        <v>20000</v>
      </c>
      <c r="J334" s="233"/>
    </row>
    <row r="335" spans="1:10" ht="27" customHeight="1">
      <c r="A335" s="241">
        <v>179</v>
      </c>
      <c r="B335" s="241">
        <v>45965</v>
      </c>
      <c r="C335" s="240"/>
      <c r="D335" s="239" t="s">
        <v>840</v>
      </c>
      <c r="E335" s="238">
        <v>4570198579658</v>
      </c>
      <c r="F335" s="237" t="s">
        <v>838</v>
      </c>
      <c r="G335" s="236">
        <v>1</v>
      </c>
      <c r="H335" s="235">
        <v>145000</v>
      </c>
      <c r="I335" s="234"/>
      <c r="J335" s="233"/>
    </row>
    <row r="336" spans="1:10" ht="27" customHeight="1">
      <c r="A336" s="241">
        <v>179</v>
      </c>
      <c r="B336" s="241">
        <v>45966</v>
      </c>
      <c r="C336" s="240"/>
      <c r="D336" s="239" t="s">
        <v>839</v>
      </c>
      <c r="E336" s="238">
        <v>4570198579665</v>
      </c>
      <c r="F336" s="237" t="s">
        <v>838</v>
      </c>
      <c r="G336" s="236">
        <v>1</v>
      </c>
      <c r="H336" s="235">
        <v>145000</v>
      </c>
      <c r="I336" s="234"/>
      <c r="J336" s="233"/>
    </row>
    <row r="337" spans="1:10" ht="27" customHeight="1">
      <c r="A337" s="241">
        <v>179</v>
      </c>
      <c r="B337" s="241">
        <v>45967</v>
      </c>
      <c r="C337" s="240"/>
      <c r="D337" s="239" t="s">
        <v>837</v>
      </c>
      <c r="E337" s="238">
        <v>4570198579672</v>
      </c>
      <c r="F337" s="237" t="s">
        <v>835</v>
      </c>
      <c r="G337" s="236">
        <v>1</v>
      </c>
      <c r="H337" s="235">
        <v>300000</v>
      </c>
      <c r="I337" s="234"/>
      <c r="J337" s="233"/>
    </row>
    <row r="338" spans="1:10" ht="27" customHeight="1">
      <c r="A338" s="241">
        <v>179</v>
      </c>
      <c r="B338" s="241">
        <v>45968</v>
      </c>
      <c r="C338" s="240"/>
      <c r="D338" s="239" t="s">
        <v>836</v>
      </c>
      <c r="E338" s="238">
        <v>4570198579689</v>
      </c>
      <c r="F338" s="237" t="s">
        <v>835</v>
      </c>
      <c r="G338" s="236">
        <v>1</v>
      </c>
      <c r="H338" s="235">
        <v>300000</v>
      </c>
      <c r="I338" s="234"/>
      <c r="J338" s="233"/>
    </row>
    <row r="339" spans="1:10" ht="27" customHeight="1">
      <c r="A339" s="241">
        <v>179</v>
      </c>
      <c r="B339" s="241">
        <v>45969</v>
      </c>
      <c r="C339" s="240"/>
      <c r="D339" s="239" t="s">
        <v>834</v>
      </c>
      <c r="E339" s="238">
        <v>4570198579696</v>
      </c>
      <c r="F339" s="237" t="s">
        <v>832</v>
      </c>
      <c r="G339" s="236">
        <v>1</v>
      </c>
      <c r="H339" s="235">
        <v>300000</v>
      </c>
      <c r="I339" s="234"/>
      <c r="J339" s="233"/>
    </row>
    <row r="340" spans="1:10" ht="27" customHeight="1">
      <c r="A340" s="241">
        <v>179</v>
      </c>
      <c r="B340" s="241">
        <v>45970</v>
      </c>
      <c r="C340" s="240"/>
      <c r="D340" s="239" t="s">
        <v>833</v>
      </c>
      <c r="E340" s="238">
        <v>4570198579702</v>
      </c>
      <c r="F340" s="237" t="s">
        <v>832</v>
      </c>
      <c r="G340" s="236">
        <v>1</v>
      </c>
      <c r="H340" s="235">
        <v>300000</v>
      </c>
      <c r="I340" s="234"/>
      <c r="J340" s="233"/>
    </row>
    <row r="341" spans="1:10" ht="27" customHeight="1">
      <c r="A341" s="241">
        <v>189</v>
      </c>
      <c r="B341" s="241">
        <v>45937</v>
      </c>
      <c r="C341" s="240"/>
      <c r="D341" s="239" t="s">
        <v>831</v>
      </c>
      <c r="E341" s="238">
        <v>4570198579375</v>
      </c>
      <c r="F341" s="237" t="s">
        <v>829</v>
      </c>
      <c r="G341" s="236">
        <v>2</v>
      </c>
      <c r="H341" s="235">
        <v>26000</v>
      </c>
      <c r="I341" s="234"/>
      <c r="J341" s="233"/>
    </row>
    <row r="342" spans="1:10" ht="27" customHeight="1">
      <c r="A342" s="241">
        <v>189</v>
      </c>
      <c r="B342" s="241">
        <v>45938</v>
      </c>
      <c r="C342" s="240"/>
      <c r="D342" s="239" t="s">
        <v>830</v>
      </c>
      <c r="E342" s="238">
        <v>4570198579382</v>
      </c>
      <c r="F342" s="237" t="s">
        <v>829</v>
      </c>
      <c r="G342" s="236">
        <v>2</v>
      </c>
      <c r="H342" s="235">
        <v>26000</v>
      </c>
      <c r="I342" s="234"/>
      <c r="J342" s="233"/>
    </row>
    <row r="343" spans="1:10" ht="27" customHeight="1">
      <c r="A343" s="241">
        <v>189</v>
      </c>
      <c r="B343" s="241">
        <v>45939</v>
      </c>
      <c r="C343" s="240"/>
      <c r="D343" s="239" t="s">
        <v>828</v>
      </c>
      <c r="E343" s="238">
        <v>4570198579399</v>
      </c>
      <c r="F343" s="237" t="s">
        <v>826</v>
      </c>
      <c r="G343" s="236">
        <v>2</v>
      </c>
      <c r="H343" s="235">
        <v>39000</v>
      </c>
      <c r="I343" s="234"/>
      <c r="J343" s="233"/>
    </row>
    <row r="344" spans="1:10" ht="27" customHeight="1">
      <c r="A344" s="241">
        <v>189</v>
      </c>
      <c r="B344" s="241">
        <v>45940</v>
      </c>
      <c r="C344" s="240"/>
      <c r="D344" s="239" t="s">
        <v>827</v>
      </c>
      <c r="E344" s="238">
        <v>4570198579405</v>
      </c>
      <c r="F344" s="237" t="s">
        <v>826</v>
      </c>
      <c r="G344" s="236">
        <v>2</v>
      </c>
      <c r="H344" s="235">
        <v>39000</v>
      </c>
      <c r="I344" s="234"/>
      <c r="J344" s="233"/>
    </row>
    <row r="345" spans="1:10" ht="27" customHeight="1">
      <c r="A345" s="241">
        <v>189</v>
      </c>
      <c r="B345" s="241">
        <v>45941</v>
      </c>
      <c r="C345" s="240"/>
      <c r="D345" s="239" t="s">
        <v>825</v>
      </c>
      <c r="E345" s="238">
        <v>4570198579412</v>
      </c>
      <c r="F345" s="237" t="s">
        <v>823</v>
      </c>
      <c r="G345" s="236">
        <v>1</v>
      </c>
      <c r="H345" s="235">
        <v>48000</v>
      </c>
      <c r="I345" s="234"/>
      <c r="J345" s="233"/>
    </row>
    <row r="346" spans="1:10" ht="27" customHeight="1">
      <c r="A346" s="241">
        <v>189</v>
      </c>
      <c r="B346" s="241">
        <v>45942</v>
      </c>
      <c r="C346" s="240"/>
      <c r="D346" s="239" t="s">
        <v>824</v>
      </c>
      <c r="E346" s="238">
        <v>4570198579429</v>
      </c>
      <c r="F346" s="237" t="s">
        <v>823</v>
      </c>
      <c r="G346" s="236">
        <v>1</v>
      </c>
      <c r="H346" s="235">
        <v>48000</v>
      </c>
      <c r="I346" s="234"/>
      <c r="J346" s="233"/>
    </row>
    <row r="347" spans="1:10" ht="27" customHeight="1">
      <c r="A347" s="241">
        <v>189</v>
      </c>
      <c r="B347" s="241">
        <v>45943</v>
      </c>
      <c r="C347" s="240"/>
      <c r="D347" s="239" t="s">
        <v>822</v>
      </c>
      <c r="E347" s="238">
        <v>4570198579436</v>
      </c>
      <c r="F347" s="237" t="s">
        <v>820</v>
      </c>
      <c r="G347" s="236">
        <v>1</v>
      </c>
      <c r="H347" s="235">
        <v>57000</v>
      </c>
      <c r="I347" s="234"/>
      <c r="J347" s="233"/>
    </row>
    <row r="348" spans="1:10" ht="27" customHeight="1">
      <c r="A348" s="241">
        <v>189</v>
      </c>
      <c r="B348" s="241">
        <v>45944</v>
      </c>
      <c r="C348" s="240"/>
      <c r="D348" s="239" t="s">
        <v>821</v>
      </c>
      <c r="E348" s="238">
        <v>4570198579443</v>
      </c>
      <c r="F348" s="237" t="s">
        <v>820</v>
      </c>
      <c r="G348" s="236">
        <v>1</v>
      </c>
      <c r="H348" s="235">
        <v>57000</v>
      </c>
      <c r="I348" s="234"/>
      <c r="J348" s="233"/>
    </row>
    <row r="349" spans="1:10" ht="27" customHeight="1">
      <c r="A349" s="241">
        <v>193</v>
      </c>
      <c r="B349" s="241">
        <v>45902</v>
      </c>
      <c r="C349" s="240"/>
      <c r="D349" s="239" t="s">
        <v>819</v>
      </c>
      <c r="E349" s="238">
        <v>4570198579023</v>
      </c>
      <c r="F349" s="237" t="s">
        <v>817</v>
      </c>
      <c r="G349" s="236">
        <v>2</v>
      </c>
      <c r="H349" s="235">
        <v>40000</v>
      </c>
      <c r="I349" s="234"/>
      <c r="J349" s="233"/>
    </row>
    <row r="350" spans="1:10" ht="27" customHeight="1">
      <c r="A350" s="241">
        <v>193</v>
      </c>
      <c r="B350" s="241">
        <v>45903</v>
      </c>
      <c r="C350" s="240"/>
      <c r="D350" s="239" t="s">
        <v>818</v>
      </c>
      <c r="E350" s="238">
        <v>4570198579030</v>
      </c>
      <c r="F350" s="237" t="s">
        <v>817</v>
      </c>
      <c r="G350" s="236">
        <v>2</v>
      </c>
      <c r="H350" s="235">
        <v>40000</v>
      </c>
      <c r="I350" s="234"/>
      <c r="J350" s="233"/>
    </row>
    <row r="351" spans="1:10" ht="27" customHeight="1">
      <c r="A351" s="241">
        <v>193</v>
      </c>
      <c r="B351" s="241">
        <v>45904</v>
      </c>
      <c r="C351" s="240"/>
      <c r="D351" s="239" t="s">
        <v>816</v>
      </c>
      <c r="E351" s="238">
        <v>4570198579047</v>
      </c>
      <c r="F351" s="237" t="s">
        <v>814</v>
      </c>
      <c r="G351" s="236">
        <v>2</v>
      </c>
      <c r="H351" s="235">
        <v>45000</v>
      </c>
      <c r="I351" s="234"/>
      <c r="J351" s="233"/>
    </row>
    <row r="352" spans="1:10" ht="27" customHeight="1">
      <c r="A352" s="241">
        <v>193</v>
      </c>
      <c r="B352" s="241">
        <v>45905</v>
      </c>
      <c r="C352" s="240"/>
      <c r="D352" s="239" t="s">
        <v>815</v>
      </c>
      <c r="E352" s="238">
        <v>4570198579054</v>
      </c>
      <c r="F352" s="237" t="s">
        <v>814</v>
      </c>
      <c r="G352" s="236">
        <v>2</v>
      </c>
      <c r="H352" s="235">
        <v>45000</v>
      </c>
      <c r="I352" s="234"/>
      <c r="J352" s="233"/>
    </row>
    <row r="353" spans="1:10" ht="27" customHeight="1">
      <c r="A353" s="241">
        <v>193</v>
      </c>
      <c r="B353" s="241">
        <v>45906</v>
      </c>
      <c r="C353" s="240"/>
      <c r="D353" s="239" t="s">
        <v>813</v>
      </c>
      <c r="E353" s="238">
        <v>4570198579061</v>
      </c>
      <c r="F353" s="237" t="s">
        <v>811</v>
      </c>
      <c r="G353" s="236">
        <v>2</v>
      </c>
      <c r="H353" s="235">
        <v>54000</v>
      </c>
      <c r="I353" s="234"/>
      <c r="J353" s="233"/>
    </row>
    <row r="354" spans="1:10" ht="27" customHeight="1">
      <c r="A354" s="241">
        <v>193</v>
      </c>
      <c r="B354" s="241">
        <v>45907</v>
      </c>
      <c r="C354" s="240"/>
      <c r="D354" s="239" t="s">
        <v>812</v>
      </c>
      <c r="E354" s="238">
        <v>4570198579078</v>
      </c>
      <c r="F354" s="237" t="s">
        <v>811</v>
      </c>
      <c r="G354" s="236">
        <v>2</v>
      </c>
      <c r="H354" s="235">
        <v>54000</v>
      </c>
      <c r="I354" s="234"/>
      <c r="J354" s="233"/>
    </row>
    <row r="355" spans="1:10" ht="27" customHeight="1">
      <c r="A355" s="241">
        <v>193</v>
      </c>
      <c r="B355" s="241">
        <v>45908</v>
      </c>
      <c r="C355" s="240"/>
      <c r="D355" s="239" t="s">
        <v>810</v>
      </c>
      <c r="E355" s="238">
        <v>4570198579085</v>
      </c>
      <c r="F355" s="237" t="s">
        <v>809</v>
      </c>
      <c r="G355" s="236">
        <v>2</v>
      </c>
      <c r="H355" s="235">
        <v>42000</v>
      </c>
      <c r="I355" s="234"/>
      <c r="J355" s="233"/>
    </row>
    <row r="356" spans="1:10" ht="27" customHeight="1">
      <c r="A356" s="241">
        <v>193</v>
      </c>
      <c r="B356" s="241">
        <v>45909</v>
      </c>
      <c r="C356" s="240"/>
      <c r="D356" s="239" t="s">
        <v>808</v>
      </c>
      <c r="E356" s="238">
        <v>4570198579092</v>
      </c>
      <c r="F356" s="237" t="s">
        <v>807</v>
      </c>
      <c r="G356" s="236">
        <v>2</v>
      </c>
      <c r="H356" s="235">
        <v>54000</v>
      </c>
      <c r="I356" s="234"/>
      <c r="J356" s="233"/>
    </row>
    <row r="357" spans="1:10" ht="27" customHeight="1">
      <c r="A357" s="241">
        <v>193</v>
      </c>
      <c r="B357" s="241">
        <v>45910</v>
      </c>
      <c r="C357" s="240"/>
      <c r="D357" s="239" t="s">
        <v>806</v>
      </c>
      <c r="E357" s="238">
        <v>4570198579108</v>
      </c>
      <c r="F357" s="237" t="s">
        <v>805</v>
      </c>
      <c r="G357" s="236">
        <v>2</v>
      </c>
      <c r="H357" s="235">
        <v>65000</v>
      </c>
      <c r="I357" s="234"/>
      <c r="J357" s="233"/>
    </row>
    <row r="358" spans="1:10" ht="27" customHeight="1">
      <c r="A358" s="241">
        <v>199</v>
      </c>
      <c r="B358" s="241">
        <v>42888</v>
      </c>
      <c r="C358" s="240"/>
      <c r="D358" s="239" t="s">
        <v>804</v>
      </c>
      <c r="E358" s="238">
        <v>4582528498881</v>
      </c>
      <c r="F358" s="237" t="s">
        <v>802</v>
      </c>
      <c r="G358" s="236">
        <v>3</v>
      </c>
      <c r="H358" s="235">
        <v>12000</v>
      </c>
      <c r="I358" s="234">
        <v>15000</v>
      </c>
      <c r="J358" s="233"/>
    </row>
    <row r="359" spans="1:10" ht="27" customHeight="1">
      <c r="A359" s="241">
        <v>199</v>
      </c>
      <c r="B359" s="241">
        <v>42889</v>
      </c>
      <c r="C359" s="240"/>
      <c r="D359" s="239" t="s">
        <v>803</v>
      </c>
      <c r="E359" s="238">
        <v>4582528498898</v>
      </c>
      <c r="F359" s="237" t="s">
        <v>802</v>
      </c>
      <c r="G359" s="236">
        <v>3</v>
      </c>
      <c r="H359" s="235">
        <v>12000</v>
      </c>
      <c r="I359" s="234">
        <v>15000</v>
      </c>
      <c r="J359" s="233"/>
    </row>
    <row r="360" spans="1:10" ht="27" customHeight="1">
      <c r="A360" s="241">
        <v>199</v>
      </c>
      <c r="B360" s="241">
        <v>45877</v>
      </c>
      <c r="C360" s="240"/>
      <c r="D360" s="239" t="s">
        <v>801</v>
      </c>
      <c r="E360" s="238">
        <v>4570198578774</v>
      </c>
      <c r="F360" s="237" t="s">
        <v>799</v>
      </c>
      <c r="G360" s="236">
        <v>3</v>
      </c>
      <c r="H360" s="235">
        <v>22000</v>
      </c>
      <c r="I360" s="234"/>
      <c r="J360" s="233"/>
    </row>
    <row r="361" spans="1:10" ht="27" customHeight="1">
      <c r="A361" s="241">
        <v>199</v>
      </c>
      <c r="B361" s="241">
        <v>45878</v>
      </c>
      <c r="C361" s="240"/>
      <c r="D361" s="239" t="s">
        <v>800</v>
      </c>
      <c r="E361" s="238">
        <v>4570198578781</v>
      </c>
      <c r="F361" s="237" t="s">
        <v>799</v>
      </c>
      <c r="G361" s="236">
        <v>3</v>
      </c>
      <c r="H361" s="235">
        <v>22000</v>
      </c>
      <c r="I361" s="234"/>
      <c r="J361" s="233"/>
    </row>
    <row r="362" spans="1:10" ht="27" customHeight="1">
      <c r="A362" s="241">
        <v>199</v>
      </c>
      <c r="B362" s="241">
        <v>45881</v>
      </c>
      <c r="C362" s="240"/>
      <c r="D362" s="239" t="s">
        <v>798</v>
      </c>
      <c r="E362" s="238">
        <v>4570198578811</v>
      </c>
      <c r="F362" s="237" t="s">
        <v>797</v>
      </c>
      <c r="G362" s="236">
        <v>4</v>
      </c>
      <c r="H362" s="235">
        <v>18000</v>
      </c>
      <c r="I362" s="234"/>
      <c r="J362" s="233"/>
    </row>
    <row r="363" spans="1:10" ht="27" customHeight="1">
      <c r="A363" s="241">
        <v>205</v>
      </c>
      <c r="B363" s="241">
        <v>45832</v>
      </c>
      <c r="C363" s="240"/>
      <c r="D363" s="239" t="s">
        <v>796</v>
      </c>
      <c r="E363" s="238">
        <v>4570198578323</v>
      </c>
      <c r="F363" s="237" t="s">
        <v>794</v>
      </c>
      <c r="G363" s="236">
        <v>18</v>
      </c>
      <c r="H363" s="235">
        <v>3500</v>
      </c>
      <c r="I363" s="234"/>
      <c r="J363" s="233"/>
    </row>
    <row r="364" spans="1:10" ht="27" customHeight="1">
      <c r="A364" s="241">
        <v>205</v>
      </c>
      <c r="B364" s="241">
        <v>45833</v>
      </c>
      <c r="C364" s="240"/>
      <c r="D364" s="239" t="s">
        <v>795</v>
      </c>
      <c r="E364" s="238">
        <v>4570198578330</v>
      </c>
      <c r="F364" s="237" t="s">
        <v>794</v>
      </c>
      <c r="G364" s="236">
        <v>18</v>
      </c>
      <c r="H364" s="235">
        <v>3500</v>
      </c>
      <c r="I364" s="234"/>
      <c r="J364" s="233"/>
    </row>
    <row r="365" spans="1:10" ht="27" customHeight="1">
      <c r="A365" s="241">
        <v>205</v>
      </c>
      <c r="B365" s="241">
        <v>42882</v>
      </c>
      <c r="C365" s="240"/>
      <c r="D365" s="239" t="s">
        <v>793</v>
      </c>
      <c r="E365" s="238">
        <v>4582528498829</v>
      </c>
      <c r="F365" s="249" t="s">
        <v>791</v>
      </c>
      <c r="G365" s="236">
        <v>6</v>
      </c>
      <c r="H365" s="235">
        <v>4000</v>
      </c>
      <c r="I365" s="234"/>
      <c r="J365" s="233"/>
    </row>
    <row r="366" spans="1:10" ht="27" customHeight="1">
      <c r="A366" s="241">
        <v>205</v>
      </c>
      <c r="B366" s="241">
        <v>45834</v>
      </c>
      <c r="C366" s="240"/>
      <c r="D366" s="239" t="s">
        <v>792</v>
      </c>
      <c r="E366" s="238">
        <v>4570198578347</v>
      </c>
      <c r="F366" s="237" t="s">
        <v>791</v>
      </c>
      <c r="G366" s="236">
        <v>6</v>
      </c>
      <c r="H366" s="235">
        <v>4000</v>
      </c>
      <c r="I366" s="234"/>
      <c r="J366" s="233"/>
    </row>
    <row r="367" spans="1:10" ht="27" customHeight="1">
      <c r="A367" s="241">
        <v>205</v>
      </c>
      <c r="B367" s="241">
        <v>45835</v>
      </c>
      <c r="C367" s="240"/>
      <c r="D367" s="239" t="s">
        <v>790</v>
      </c>
      <c r="E367" s="238">
        <v>4570198578354</v>
      </c>
      <c r="F367" s="237" t="s">
        <v>788</v>
      </c>
      <c r="G367" s="236">
        <v>6</v>
      </c>
      <c r="H367" s="235">
        <v>5000</v>
      </c>
      <c r="I367" s="234"/>
      <c r="J367" s="233"/>
    </row>
    <row r="368" spans="1:10" ht="27" customHeight="1">
      <c r="A368" s="241">
        <v>205</v>
      </c>
      <c r="B368" s="241">
        <v>45836</v>
      </c>
      <c r="C368" s="240"/>
      <c r="D368" s="239" t="s">
        <v>789</v>
      </c>
      <c r="E368" s="238">
        <v>4570198578361</v>
      </c>
      <c r="F368" s="237" t="s">
        <v>788</v>
      </c>
      <c r="G368" s="236">
        <v>6</v>
      </c>
      <c r="H368" s="235">
        <v>5000</v>
      </c>
      <c r="I368" s="234"/>
      <c r="J368" s="233"/>
    </row>
    <row r="369" spans="1:10" ht="27" customHeight="1">
      <c r="A369" s="241">
        <v>205</v>
      </c>
      <c r="B369" s="241">
        <v>42883</v>
      </c>
      <c r="C369" s="240"/>
      <c r="D369" s="239" t="s">
        <v>787</v>
      </c>
      <c r="E369" s="238">
        <v>4582528498836</v>
      </c>
      <c r="F369" s="237" t="s">
        <v>785</v>
      </c>
      <c r="G369" s="236">
        <v>6</v>
      </c>
      <c r="H369" s="235">
        <v>6000</v>
      </c>
      <c r="I369" s="234"/>
      <c r="J369" s="233"/>
    </row>
    <row r="370" spans="1:10" ht="27" customHeight="1">
      <c r="A370" s="241">
        <v>205</v>
      </c>
      <c r="B370" s="241">
        <v>45837</v>
      </c>
      <c r="C370" s="240"/>
      <c r="D370" s="239" t="s">
        <v>786</v>
      </c>
      <c r="E370" s="238">
        <v>4570198578378</v>
      </c>
      <c r="F370" s="237" t="s">
        <v>785</v>
      </c>
      <c r="G370" s="236">
        <v>6</v>
      </c>
      <c r="H370" s="235">
        <v>6000</v>
      </c>
      <c r="I370" s="234"/>
      <c r="J370" s="233"/>
    </row>
    <row r="371" spans="1:10" ht="27" customHeight="1">
      <c r="A371" s="241">
        <v>205</v>
      </c>
      <c r="B371" s="241">
        <v>42884</v>
      </c>
      <c r="C371" s="240"/>
      <c r="D371" s="239" t="s">
        <v>784</v>
      </c>
      <c r="E371" s="238">
        <v>4582528498843</v>
      </c>
      <c r="F371" s="237" t="s">
        <v>782</v>
      </c>
      <c r="G371" s="236">
        <v>4</v>
      </c>
      <c r="H371" s="235">
        <v>7000</v>
      </c>
      <c r="I371" s="234"/>
      <c r="J371" s="233"/>
    </row>
    <row r="372" spans="1:10" ht="27" customHeight="1">
      <c r="A372" s="241">
        <v>205</v>
      </c>
      <c r="B372" s="241">
        <v>45838</v>
      </c>
      <c r="C372" s="240"/>
      <c r="D372" s="239" t="s">
        <v>783</v>
      </c>
      <c r="E372" s="238">
        <v>4570198578385</v>
      </c>
      <c r="F372" s="237" t="s">
        <v>782</v>
      </c>
      <c r="G372" s="236">
        <v>4</v>
      </c>
      <c r="H372" s="235">
        <v>7000</v>
      </c>
      <c r="I372" s="234"/>
      <c r="J372" s="233"/>
    </row>
    <row r="373" spans="1:10" ht="27" customHeight="1">
      <c r="A373" s="241">
        <v>205</v>
      </c>
      <c r="B373" s="241">
        <v>42885</v>
      </c>
      <c r="C373" s="240"/>
      <c r="D373" s="239" t="s">
        <v>781</v>
      </c>
      <c r="E373" s="238">
        <v>4582528498850</v>
      </c>
      <c r="F373" s="237" t="s">
        <v>779</v>
      </c>
      <c r="G373" s="236">
        <v>2</v>
      </c>
      <c r="H373" s="235">
        <v>13000</v>
      </c>
      <c r="I373" s="234"/>
      <c r="J373" s="233"/>
    </row>
    <row r="374" spans="1:10" ht="27" customHeight="1">
      <c r="A374" s="241">
        <v>205</v>
      </c>
      <c r="B374" s="241">
        <v>45839</v>
      </c>
      <c r="C374" s="240"/>
      <c r="D374" s="239" t="s">
        <v>780</v>
      </c>
      <c r="E374" s="238">
        <v>4570198578392</v>
      </c>
      <c r="F374" s="237" t="s">
        <v>779</v>
      </c>
      <c r="G374" s="236">
        <v>2</v>
      </c>
      <c r="H374" s="235">
        <v>13000</v>
      </c>
      <c r="I374" s="234"/>
      <c r="J374" s="233"/>
    </row>
    <row r="375" spans="1:10" ht="27" customHeight="1">
      <c r="A375" s="241">
        <v>205</v>
      </c>
      <c r="B375" s="241">
        <v>45840</v>
      </c>
      <c r="C375" s="240"/>
      <c r="D375" s="239" t="s">
        <v>778</v>
      </c>
      <c r="E375" s="238">
        <v>4570198578408</v>
      </c>
      <c r="F375" s="237" t="s">
        <v>776</v>
      </c>
      <c r="G375" s="236">
        <v>4</v>
      </c>
      <c r="H375" s="235">
        <v>19000</v>
      </c>
      <c r="I375" s="234"/>
      <c r="J375" s="233"/>
    </row>
    <row r="376" spans="1:10" ht="27" customHeight="1">
      <c r="A376" s="241">
        <v>205</v>
      </c>
      <c r="B376" s="241">
        <v>45841</v>
      </c>
      <c r="C376" s="240"/>
      <c r="D376" s="239" t="s">
        <v>777</v>
      </c>
      <c r="E376" s="238">
        <v>4570198578415</v>
      </c>
      <c r="F376" s="237" t="s">
        <v>776</v>
      </c>
      <c r="G376" s="236">
        <v>4</v>
      </c>
      <c r="H376" s="235">
        <v>19000</v>
      </c>
      <c r="I376" s="234"/>
      <c r="J376" s="233"/>
    </row>
    <row r="377" spans="1:10" ht="27" customHeight="1">
      <c r="A377" s="241">
        <v>205</v>
      </c>
      <c r="B377" s="241">
        <v>45842</v>
      </c>
      <c r="C377" s="240"/>
      <c r="D377" s="239" t="s">
        <v>775</v>
      </c>
      <c r="E377" s="238">
        <v>4570198578422</v>
      </c>
      <c r="F377" s="237" t="s">
        <v>773</v>
      </c>
      <c r="G377" s="236">
        <v>2</v>
      </c>
      <c r="H377" s="235">
        <v>37000</v>
      </c>
      <c r="I377" s="234"/>
      <c r="J377" s="233"/>
    </row>
    <row r="378" spans="1:10" ht="27" customHeight="1">
      <c r="A378" s="241">
        <v>205</v>
      </c>
      <c r="B378" s="241">
        <v>45843</v>
      </c>
      <c r="C378" s="240"/>
      <c r="D378" s="239" t="s">
        <v>774</v>
      </c>
      <c r="E378" s="238">
        <v>4570198578439</v>
      </c>
      <c r="F378" s="237" t="s">
        <v>773</v>
      </c>
      <c r="G378" s="236">
        <v>2</v>
      </c>
      <c r="H378" s="235">
        <v>37000</v>
      </c>
      <c r="I378" s="234"/>
      <c r="J378" s="233"/>
    </row>
    <row r="379" spans="1:10" ht="27" customHeight="1">
      <c r="A379" s="241">
        <v>205</v>
      </c>
      <c r="B379" s="241">
        <v>45844</v>
      </c>
      <c r="C379" s="240"/>
      <c r="D379" s="239" t="s">
        <v>772</v>
      </c>
      <c r="E379" s="238">
        <v>4570198578446</v>
      </c>
      <c r="F379" s="237" t="s">
        <v>770</v>
      </c>
      <c r="G379" s="236">
        <v>2</v>
      </c>
      <c r="H379" s="235">
        <v>44000</v>
      </c>
      <c r="I379" s="234"/>
      <c r="J379" s="233"/>
    </row>
    <row r="380" spans="1:10" ht="27" customHeight="1">
      <c r="A380" s="241">
        <v>205</v>
      </c>
      <c r="B380" s="241">
        <v>45845</v>
      </c>
      <c r="C380" s="240"/>
      <c r="D380" s="239" t="s">
        <v>771</v>
      </c>
      <c r="E380" s="238">
        <v>4570198578453</v>
      </c>
      <c r="F380" s="237" t="s">
        <v>770</v>
      </c>
      <c r="G380" s="236">
        <v>2</v>
      </c>
      <c r="H380" s="235">
        <v>44000</v>
      </c>
      <c r="I380" s="234"/>
      <c r="J380" s="233"/>
    </row>
    <row r="381" spans="1:10" ht="27" customHeight="1">
      <c r="A381" s="241">
        <v>205</v>
      </c>
      <c r="B381" s="241">
        <v>45846</v>
      </c>
      <c r="C381" s="240"/>
      <c r="D381" s="239" t="s">
        <v>769</v>
      </c>
      <c r="E381" s="238">
        <v>4570198578460</v>
      </c>
      <c r="F381" s="237" t="s">
        <v>767</v>
      </c>
      <c r="G381" s="236">
        <v>2</v>
      </c>
      <c r="H381" s="235">
        <v>56000</v>
      </c>
      <c r="I381" s="234"/>
      <c r="J381" s="233"/>
    </row>
    <row r="382" spans="1:10" ht="27" customHeight="1">
      <c r="A382" s="241">
        <v>205</v>
      </c>
      <c r="B382" s="241">
        <v>45847</v>
      </c>
      <c r="C382" s="240"/>
      <c r="D382" s="239" t="s">
        <v>768</v>
      </c>
      <c r="E382" s="238">
        <v>4570198578477</v>
      </c>
      <c r="F382" s="237" t="s">
        <v>767</v>
      </c>
      <c r="G382" s="236">
        <v>2</v>
      </c>
      <c r="H382" s="235">
        <v>56000</v>
      </c>
      <c r="I382" s="234"/>
      <c r="J382" s="233"/>
    </row>
    <row r="383" spans="1:10" ht="27" customHeight="1">
      <c r="A383" s="241">
        <v>205</v>
      </c>
      <c r="B383" s="241">
        <v>45848</v>
      </c>
      <c r="C383" s="240"/>
      <c r="D383" s="239" t="s">
        <v>766</v>
      </c>
      <c r="E383" s="238">
        <v>4570198578484</v>
      </c>
      <c r="F383" s="237" t="s">
        <v>764</v>
      </c>
      <c r="G383" s="236">
        <v>1</v>
      </c>
      <c r="H383" s="235">
        <v>76000</v>
      </c>
      <c r="I383" s="234"/>
      <c r="J383" s="233"/>
    </row>
    <row r="384" spans="1:10" ht="27" customHeight="1">
      <c r="A384" s="241">
        <v>205</v>
      </c>
      <c r="B384" s="241">
        <v>45849</v>
      </c>
      <c r="C384" s="240"/>
      <c r="D384" s="239" t="s">
        <v>765</v>
      </c>
      <c r="E384" s="238">
        <v>4570198578491</v>
      </c>
      <c r="F384" s="237" t="s">
        <v>764</v>
      </c>
      <c r="G384" s="236">
        <v>1</v>
      </c>
      <c r="H384" s="235">
        <v>76000</v>
      </c>
      <c r="I384" s="234"/>
      <c r="J384" s="233"/>
    </row>
    <row r="385" spans="1:10" ht="27" customHeight="1">
      <c r="A385" s="241">
        <v>213</v>
      </c>
      <c r="B385" s="241">
        <v>45977</v>
      </c>
      <c r="C385" s="240"/>
      <c r="D385" s="239" t="s">
        <v>763</v>
      </c>
      <c r="E385" s="238">
        <v>4570198579771</v>
      </c>
      <c r="F385" s="237" t="s">
        <v>761</v>
      </c>
      <c r="G385" s="236">
        <v>1</v>
      </c>
      <c r="H385" s="235">
        <v>94000</v>
      </c>
      <c r="I385" s="234"/>
      <c r="J385" s="233"/>
    </row>
    <row r="386" spans="1:10" ht="27" customHeight="1">
      <c r="A386" s="241">
        <v>213</v>
      </c>
      <c r="B386" s="241">
        <v>45978</v>
      </c>
      <c r="C386" s="240"/>
      <c r="D386" s="239" t="s">
        <v>762</v>
      </c>
      <c r="E386" s="238">
        <v>4570198579788</v>
      </c>
      <c r="F386" s="237" t="s">
        <v>761</v>
      </c>
      <c r="G386" s="236">
        <v>1</v>
      </c>
      <c r="H386" s="235">
        <v>94000</v>
      </c>
      <c r="I386" s="234"/>
      <c r="J386" s="233"/>
    </row>
    <row r="387" spans="1:10" ht="27" customHeight="1">
      <c r="A387" s="241">
        <v>213</v>
      </c>
      <c r="B387" s="241">
        <v>45979</v>
      </c>
      <c r="C387" s="240"/>
      <c r="D387" s="239" t="s">
        <v>760</v>
      </c>
      <c r="E387" s="238">
        <v>4570198579795</v>
      </c>
      <c r="F387" s="237" t="s">
        <v>758</v>
      </c>
      <c r="G387" s="236">
        <v>1</v>
      </c>
      <c r="H387" s="235">
        <v>140000</v>
      </c>
      <c r="I387" s="234"/>
      <c r="J387" s="233"/>
    </row>
    <row r="388" spans="1:10" ht="27" customHeight="1">
      <c r="A388" s="241">
        <v>213</v>
      </c>
      <c r="B388" s="241">
        <v>45980</v>
      </c>
      <c r="C388" s="240"/>
      <c r="D388" s="239" t="s">
        <v>759</v>
      </c>
      <c r="E388" s="238">
        <v>4570198579801</v>
      </c>
      <c r="F388" s="237" t="s">
        <v>758</v>
      </c>
      <c r="G388" s="236">
        <v>1</v>
      </c>
      <c r="H388" s="235">
        <v>140000</v>
      </c>
      <c r="I388" s="234"/>
      <c r="J388" s="233"/>
    </row>
    <row r="389" spans="1:10" ht="27" customHeight="1">
      <c r="A389" s="241">
        <v>213</v>
      </c>
      <c r="B389" s="241">
        <v>45981</v>
      </c>
      <c r="C389" s="240"/>
      <c r="D389" s="239" t="s">
        <v>757</v>
      </c>
      <c r="E389" s="238">
        <v>4570198579818</v>
      </c>
      <c r="F389" s="237" t="s">
        <v>755</v>
      </c>
      <c r="G389" s="236">
        <v>1</v>
      </c>
      <c r="H389" s="235">
        <v>210000</v>
      </c>
      <c r="I389" s="234"/>
      <c r="J389" s="233"/>
    </row>
    <row r="390" spans="1:10" ht="27" customHeight="1">
      <c r="A390" s="241">
        <v>213</v>
      </c>
      <c r="B390" s="241">
        <v>45982</v>
      </c>
      <c r="C390" s="240"/>
      <c r="D390" s="239" t="s">
        <v>756</v>
      </c>
      <c r="E390" s="238">
        <v>4570198579825</v>
      </c>
      <c r="F390" s="237" t="s">
        <v>755</v>
      </c>
      <c r="G390" s="236">
        <v>1</v>
      </c>
      <c r="H390" s="235">
        <v>210000</v>
      </c>
      <c r="I390" s="234"/>
      <c r="J390" s="233"/>
    </row>
    <row r="391" spans="1:10" ht="27" customHeight="1">
      <c r="A391" s="241">
        <v>213</v>
      </c>
      <c r="B391" s="241">
        <v>45983</v>
      </c>
      <c r="C391" s="240"/>
      <c r="D391" s="239" t="s">
        <v>754</v>
      </c>
      <c r="E391" s="238">
        <v>4570198579832</v>
      </c>
      <c r="F391" s="237" t="s">
        <v>752</v>
      </c>
      <c r="G391" s="236">
        <v>1</v>
      </c>
      <c r="H391" s="235">
        <v>310000</v>
      </c>
      <c r="I391" s="234"/>
      <c r="J391" s="233"/>
    </row>
    <row r="392" spans="1:10" ht="27" customHeight="1">
      <c r="A392" s="241">
        <v>213</v>
      </c>
      <c r="B392" s="241">
        <v>45984</v>
      </c>
      <c r="C392" s="240"/>
      <c r="D392" s="239" t="s">
        <v>753</v>
      </c>
      <c r="E392" s="238">
        <v>4570198579849</v>
      </c>
      <c r="F392" s="237" t="s">
        <v>752</v>
      </c>
      <c r="G392" s="236">
        <v>1</v>
      </c>
      <c r="H392" s="235">
        <v>310000</v>
      </c>
      <c r="I392" s="234"/>
      <c r="J392" s="233"/>
    </row>
    <row r="393" spans="1:10" ht="27" customHeight="1">
      <c r="A393" s="241">
        <v>221</v>
      </c>
      <c r="B393" s="241">
        <v>45929</v>
      </c>
      <c r="C393" s="240"/>
      <c r="D393" s="239" t="s">
        <v>751</v>
      </c>
      <c r="E393" s="238">
        <v>4570198579290</v>
      </c>
      <c r="F393" s="237" t="s">
        <v>749</v>
      </c>
      <c r="G393" s="236">
        <v>1</v>
      </c>
      <c r="H393" s="235">
        <v>120000</v>
      </c>
      <c r="I393" s="234"/>
      <c r="J393" s="233"/>
    </row>
    <row r="394" spans="1:10" ht="27" customHeight="1">
      <c r="A394" s="241">
        <v>221</v>
      </c>
      <c r="B394" s="241">
        <v>45930</v>
      </c>
      <c r="C394" s="240"/>
      <c r="D394" s="239" t="s">
        <v>750</v>
      </c>
      <c r="E394" s="238">
        <v>4570198579306</v>
      </c>
      <c r="F394" s="237" t="s">
        <v>749</v>
      </c>
      <c r="G394" s="236">
        <v>1</v>
      </c>
      <c r="H394" s="235">
        <v>120000</v>
      </c>
      <c r="I394" s="234"/>
      <c r="J394" s="233"/>
    </row>
    <row r="395" spans="1:10" ht="27" customHeight="1">
      <c r="A395" s="241">
        <v>221</v>
      </c>
      <c r="B395" s="241">
        <v>45931</v>
      </c>
      <c r="C395" s="240"/>
      <c r="D395" s="239" t="s">
        <v>748</v>
      </c>
      <c r="E395" s="238">
        <v>4570198579313</v>
      </c>
      <c r="F395" s="237" t="s">
        <v>746</v>
      </c>
      <c r="G395" s="236">
        <v>1</v>
      </c>
      <c r="H395" s="235">
        <v>175000</v>
      </c>
      <c r="I395" s="234"/>
      <c r="J395" s="233"/>
    </row>
    <row r="396" spans="1:10" ht="27" customHeight="1">
      <c r="A396" s="241">
        <v>221</v>
      </c>
      <c r="B396" s="241">
        <v>45932</v>
      </c>
      <c r="C396" s="240"/>
      <c r="D396" s="239" t="s">
        <v>747</v>
      </c>
      <c r="E396" s="238">
        <v>4570198579320</v>
      </c>
      <c r="F396" s="237" t="s">
        <v>746</v>
      </c>
      <c r="G396" s="236">
        <v>1</v>
      </c>
      <c r="H396" s="235">
        <v>175000</v>
      </c>
      <c r="I396" s="234"/>
      <c r="J396" s="233"/>
    </row>
    <row r="397" spans="1:10" ht="27" customHeight="1">
      <c r="A397" s="241">
        <v>221</v>
      </c>
      <c r="B397" s="241">
        <v>45933</v>
      </c>
      <c r="C397" s="240"/>
      <c r="D397" s="239" t="s">
        <v>745</v>
      </c>
      <c r="E397" s="238">
        <v>4570198579337</v>
      </c>
      <c r="F397" s="237" t="s">
        <v>743</v>
      </c>
      <c r="G397" s="236">
        <v>1</v>
      </c>
      <c r="H397" s="235">
        <v>250000</v>
      </c>
      <c r="I397" s="234"/>
      <c r="J397" s="233"/>
    </row>
    <row r="398" spans="1:10" ht="27" customHeight="1">
      <c r="A398" s="241">
        <v>221</v>
      </c>
      <c r="B398" s="241">
        <v>45934</v>
      </c>
      <c r="C398" s="240"/>
      <c r="D398" s="239" t="s">
        <v>744</v>
      </c>
      <c r="E398" s="238">
        <v>4570198579344</v>
      </c>
      <c r="F398" s="237" t="s">
        <v>743</v>
      </c>
      <c r="G398" s="236">
        <v>1</v>
      </c>
      <c r="H398" s="235">
        <v>250000</v>
      </c>
      <c r="I398" s="234"/>
      <c r="J398" s="233"/>
    </row>
    <row r="399" spans="1:10" ht="27" customHeight="1">
      <c r="A399" s="241">
        <v>221</v>
      </c>
      <c r="B399" s="241">
        <v>45935</v>
      </c>
      <c r="C399" s="240"/>
      <c r="D399" s="239" t="s">
        <v>742</v>
      </c>
      <c r="E399" s="238">
        <v>4570198579351</v>
      </c>
      <c r="F399" s="237" t="s">
        <v>740</v>
      </c>
      <c r="G399" s="236">
        <v>1</v>
      </c>
      <c r="H399" s="235">
        <v>380000</v>
      </c>
      <c r="I399" s="234"/>
      <c r="J399" s="233"/>
    </row>
    <row r="400" spans="1:10" ht="27" customHeight="1">
      <c r="A400" s="241">
        <v>221</v>
      </c>
      <c r="B400" s="241">
        <v>45936</v>
      </c>
      <c r="C400" s="240"/>
      <c r="D400" s="239" t="s">
        <v>741</v>
      </c>
      <c r="E400" s="238">
        <v>4570198579368</v>
      </c>
      <c r="F400" s="237" t="s">
        <v>740</v>
      </c>
      <c r="G400" s="236">
        <v>1</v>
      </c>
      <c r="H400" s="235">
        <v>380000</v>
      </c>
      <c r="I400" s="234"/>
      <c r="J400" s="233"/>
    </row>
    <row r="401" spans="1:10" ht="27" customHeight="1">
      <c r="A401" s="241">
        <v>223</v>
      </c>
      <c r="B401" s="241">
        <v>45985</v>
      </c>
      <c r="C401" s="240"/>
      <c r="D401" s="239" t="s">
        <v>739</v>
      </c>
      <c r="E401" s="238">
        <v>4570198579856</v>
      </c>
      <c r="F401" s="237" t="s">
        <v>738</v>
      </c>
      <c r="G401" s="236">
        <v>1</v>
      </c>
      <c r="H401" s="235">
        <v>320000</v>
      </c>
      <c r="I401" s="234"/>
      <c r="J401" s="233"/>
    </row>
    <row r="402" spans="1:10" ht="27" customHeight="1">
      <c r="A402" s="241">
        <v>223</v>
      </c>
      <c r="B402" s="241">
        <v>45986</v>
      </c>
      <c r="C402" s="240"/>
      <c r="D402" s="239" t="s">
        <v>737</v>
      </c>
      <c r="E402" s="238">
        <v>4570198579863</v>
      </c>
      <c r="F402" s="237" t="s">
        <v>736</v>
      </c>
      <c r="G402" s="236">
        <v>1</v>
      </c>
      <c r="H402" s="235">
        <v>410000</v>
      </c>
      <c r="I402" s="234"/>
      <c r="J402" s="233"/>
    </row>
    <row r="403" spans="1:10" ht="27" customHeight="1">
      <c r="A403" s="241">
        <v>223</v>
      </c>
      <c r="B403" s="241">
        <v>45987</v>
      </c>
      <c r="C403" s="240"/>
      <c r="D403" s="239" t="s">
        <v>735</v>
      </c>
      <c r="E403" s="238">
        <v>4570198579870</v>
      </c>
      <c r="F403" s="237" t="s">
        <v>734</v>
      </c>
      <c r="G403" s="236">
        <v>1</v>
      </c>
      <c r="H403" s="235">
        <v>600000</v>
      </c>
      <c r="I403" s="234"/>
      <c r="J403" s="233"/>
    </row>
    <row r="404" spans="1:10" ht="27" customHeight="1">
      <c r="A404" s="241">
        <v>227</v>
      </c>
      <c r="B404" s="241">
        <v>45921</v>
      </c>
      <c r="C404" s="240"/>
      <c r="D404" s="239" t="s">
        <v>733</v>
      </c>
      <c r="E404" s="238">
        <v>4570198579214</v>
      </c>
      <c r="F404" s="237" t="s">
        <v>731</v>
      </c>
      <c r="G404" s="236">
        <v>1</v>
      </c>
      <c r="H404" s="235">
        <v>175000</v>
      </c>
      <c r="I404" s="234"/>
      <c r="J404" s="233"/>
    </row>
    <row r="405" spans="1:10" ht="27" customHeight="1">
      <c r="A405" s="241">
        <v>227</v>
      </c>
      <c r="B405" s="241">
        <v>45922</v>
      </c>
      <c r="C405" s="240"/>
      <c r="D405" s="239" t="s">
        <v>732</v>
      </c>
      <c r="E405" s="238">
        <v>4570198579221</v>
      </c>
      <c r="F405" s="237" t="s">
        <v>731</v>
      </c>
      <c r="G405" s="236">
        <v>1</v>
      </c>
      <c r="H405" s="235">
        <v>175000</v>
      </c>
      <c r="I405" s="234"/>
      <c r="J405" s="233"/>
    </row>
    <row r="406" spans="1:10" ht="27" customHeight="1">
      <c r="A406" s="241">
        <v>227</v>
      </c>
      <c r="B406" s="241">
        <v>45923</v>
      </c>
      <c r="C406" s="240"/>
      <c r="D406" s="239" t="s">
        <v>730</v>
      </c>
      <c r="E406" s="238">
        <v>4570198579238</v>
      </c>
      <c r="F406" s="237" t="s">
        <v>728</v>
      </c>
      <c r="G406" s="236">
        <v>1</v>
      </c>
      <c r="H406" s="235">
        <v>380000</v>
      </c>
      <c r="I406" s="234"/>
      <c r="J406" s="233"/>
    </row>
    <row r="407" spans="1:10" ht="27" customHeight="1">
      <c r="A407" s="241">
        <v>227</v>
      </c>
      <c r="B407" s="241">
        <v>45924</v>
      </c>
      <c r="C407" s="240"/>
      <c r="D407" s="239" t="s">
        <v>729</v>
      </c>
      <c r="E407" s="238">
        <v>4570198579245</v>
      </c>
      <c r="F407" s="237" t="s">
        <v>728</v>
      </c>
      <c r="G407" s="236">
        <v>1</v>
      </c>
      <c r="H407" s="235">
        <v>380000</v>
      </c>
      <c r="I407" s="234"/>
      <c r="J407" s="233"/>
    </row>
    <row r="408" spans="1:10" ht="27" customHeight="1">
      <c r="A408" s="241">
        <v>227</v>
      </c>
      <c r="B408" s="241">
        <v>45925</v>
      </c>
      <c r="C408" s="240"/>
      <c r="D408" s="239" t="s">
        <v>727</v>
      </c>
      <c r="E408" s="238">
        <v>4570198579252</v>
      </c>
      <c r="F408" s="237" t="s">
        <v>725</v>
      </c>
      <c r="G408" s="236">
        <v>1</v>
      </c>
      <c r="H408" s="235">
        <v>640000</v>
      </c>
      <c r="I408" s="234"/>
      <c r="J408" s="233"/>
    </row>
    <row r="409" spans="1:10" ht="27" customHeight="1">
      <c r="A409" s="241">
        <v>227</v>
      </c>
      <c r="B409" s="241">
        <v>45926</v>
      </c>
      <c r="C409" s="240"/>
      <c r="D409" s="239" t="s">
        <v>726</v>
      </c>
      <c r="E409" s="238">
        <v>4570198579269</v>
      </c>
      <c r="F409" s="237" t="s">
        <v>725</v>
      </c>
      <c r="G409" s="236">
        <v>1</v>
      </c>
      <c r="H409" s="235">
        <v>640000</v>
      </c>
      <c r="I409" s="234"/>
      <c r="J409" s="233"/>
    </row>
    <row r="410" spans="1:10" ht="27" customHeight="1">
      <c r="A410" s="241">
        <v>231</v>
      </c>
      <c r="B410" s="241">
        <v>45915</v>
      </c>
      <c r="C410" s="240"/>
      <c r="D410" s="239" t="s">
        <v>724</v>
      </c>
      <c r="E410" s="238">
        <v>4570198579153</v>
      </c>
      <c r="F410" s="237" t="s">
        <v>722</v>
      </c>
      <c r="G410" s="236">
        <v>1</v>
      </c>
      <c r="H410" s="235">
        <v>45000</v>
      </c>
      <c r="I410" s="234"/>
      <c r="J410" s="233"/>
    </row>
    <row r="411" spans="1:10" ht="27" customHeight="1">
      <c r="A411" s="241">
        <v>231</v>
      </c>
      <c r="B411" s="241">
        <v>45916</v>
      </c>
      <c r="C411" s="240"/>
      <c r="D411" s="239" t="s">
        <v>723</v>
      </c>
      <c r="E411" s="238">
        <v>4570198579160</v>
      </c>
      <c r="F411" s="237" t="s">
        <v>722</v>
      </c>
      <c r="G411" s="236">
        <v>1</v>
      </c>
      <c r="H411" s="235">
        <v>45000</v>
      </c>
      <c r="I411" s="234"/>
      <c r="J411" s="233"/>
    </row>
    <row r="412" spans="1:10" ht="27" customHeight="1">
      <c r="A412" s="241">
        <v>231</v>
      </c>
      <c r="B412" s="241">
        <v>45917</v>
      </c>
      <c r="C412" s="240"/>
      <c r="D412" s="239" t="s">
        <v>721</v>
      </c>
      <c r="E412" s="238">
        <v>4570198579177</v>
      </c>
      <c r="F412" s="237" t="s">
        <v>719</v>
      </c>
      <c r="G412" s="236">
        <v>1</v>
      </c>
      <c r="H412" s="235">
        <v>65000</v>
      </c>
      <c r="I412" s="234"/>
      <c r="J412" s="233"/>
    </row>
    <row r="413" spans="1:10" ht="27" customHeight="1">
      <c r="A413" s="241">
        <v>231</v>
      </c>
      <c r="B413" s="241">
        <v>45918</v>
      </c>
      <c r="C413" s="240"/>
      <c r="D413" s="239" t="s">
        <v>720</v>
      </c>
      <c r="E413" s="238">
        <v>4570198579184</v>
      </c>
      <c r="F413" s="237" t="s">
        <v>719</v>
      </c>
      <c r="G413" s="236">
        <v>1</v>
      </c>
      <c r="H413" s="235">
        <v>65000</v>
      </c>
      <c r="I413" s="234"/>
      <c r="J413" s="233"/>
    </row>
    <row r="414" spans="1:10" ht="27" customHeight="1">
      <c r="A414" s="241">
        <v>231</v>
      </c>
      <c r="B414" s="241">
        <v>45919</v>
      </c>
      <c r="C414" s="240"/>
      <c r="D414" s="239" t="s">
        <v>718</v>
      </c>
      <c r="E414" s="238">
        <v>4570198579191</v>
      </c>
      <c r="F414" s="237" t="s">
        <v>716</v>
      </c>
      <c r="G414" s="236">
        <v>1</v>
      </c>
      <c r="H414" s="235">
        <v>85000</v>
      </c>
      <c r="I414" s="234"/>
      <c r="J414" s="233"/>
    </row>
    <row r="415" spans="1:10" ht="27" customHeight="1">
      <c r="A415" s="241">
        <v>231</v>
      </c>
      <c r="B415" s="241">
        <v>45920</v>
      </c>
      <c r="C415" s="240"/>
      <c r="D415" s="239" t="s">
        <v>717</v>
      </c>
      <c r="E415" s="238">
        <v>4570198579207</v>
      </c>
      <c r="F415" s="237" t="s">
        <v>716</v>
      </c>
      <c r="G415" s="236">
        <v>1</v>
      </c>
      <c r="H415" s="235">
        <v>85000</v>
      </c>
      <c r="I415" s="234"/>
      <c r="J415" s="233"/>
    </row>
    <row r="416" spans="1:10" ht="27" customHeight="1">
      <c r="A416" s="241">
        <v>237</v>
      </c>
      <c r="B416" s="241">
        <v>45989</v>
      </c>
      <c r="C416" s="240"/>
      <c r="D416" s="239" t="s">
        <v>715</v>
      </c>
      <c r="E416" s="238">
        <v>4570198579894</v>
      </c>
      <c r="F416" s="237" t="s">
        <v>712</v>
      </c>
      <c r="G416" s="236">
        <v>6</v>
      </c>
      <c r="H416" s="235">
        <v>14000</v>
      </c>
      <c r="I416" s="234"/>
      <c r="J416" s="233"/>
    </row>
    <row r="417" spans="1:10" ht="27" customHeight="1">
      <c r="A417" s="241">
        <v>237</v>
      </c>
      <c r="B417" s="241">
        <v>45990</v>
      </c>
      <c r="C417" s="240"/>
      <c r="D417" s="239" t="s">
        <v>714</v>
      </c>
      <c r="E417" s="238">
        <v>4570198579900</v>
      </c>
      <c r="F417" s="237" t="s">
        <v>712</v>
      </c>
      <c r="G417" s="236">
        <v>6</v>
      </c>
      <c r="H417" s="235">
        <v>14000</v>
      </c>
      <c r="I417" s="234"/>
      <c r="J417" s="233"/>
    </row>
    <row r="418" spans="1:10" ht="27" customHeight="1">
      <c r="A418" s="241">
        <v>237</v>
      </c>
      <c r="B418" s="241">
        <v>45991</v>
      </c>
      <c r="C418" s="240"/>
      <c r="D418" s="239" t="s">
        <v>713</v>
      </c>
      <c r="E418" s="238">
        <v>4570198579917</v>
      </c>
      <c r="F418" s="237" t="s">
        <v>712</v>
      </c>
      <c r="G418" s="236">
        <v>6</v>
      </c>
      <c r="H418" s="235">
        <v>14000</v>
      </c>
      <c r="I418" s="234"/>
      <c r="J418" s="233"/>
    </row>
    <row r="419" spans="1:10" ht="27" customHeight="1">
      <c r="A419" s="241">
        <v>237</v>
      </c>
      <c r="B419" s="241">
        <v>45992</v>
      </c>
      <c r="C419" s="240"/>
      <c r="D419" s="239" t="s">
        <v>711</v>
      </c>
      <c r="E419" s="238">
        <v>4570198579924</v>
      </c>
      <c r="F419" s="237" t="s">
        <v>708</v>
      </c>
      <c r="G419" s="236">
        <v>6</v>
      </c>
      <c r="H419" s="235">
        <v>16000</v>
      </c>
      <c r="I419" s="234"/>
      <c r="J419" s="233"/>
    </row>
    <row r="420" spans="1:10" ht="27" customHeight="1">
      <c r="A420" s="241">
        <v>237</v>
      </c>
      <c r="B420" s="241">
        <v>45993</v>
      </c>
      <c r="C420" s="240"/>
      <c r="D420" s="239" t="s">
        <v>710</v>
      </c>
      <c r="E420" s="238">
        <v>4570198579931</v>
      </c>
      <c r="F420" s="237" t="s">
        <v>708</v>
      </c>
      <c r="G420" s="236">
        <v>6</v>
      </c>
      <c r="H420" s="235">
        <v>16000</v>
      </c>
      <c r="I420" s="234"/>
      <c r="J420" s="233"/>
    </row>
    <row r="421" spans="1:10" ht="27" customHeight="1">
      <c r="A421" s="241">
        <v>237</v>
      </c>
      <c r="B421" s="241">
        <v>45994</v>
      </c>
      <c r="C421" s="240"/>
      <c r="D421" s="239" t="s">
        <v>709</v>
      </c>
      <c r="E421" s="238">
        <v>4570198579948</v>
      </c>
      <c r="F421" s="237" t="s">
        <v>708</v>
      </c>
      <c r="G421" s="236">
        <v>6</v>
      </c>
      <c r="H421" s="235">
        <v>16000</v>
      </c>
      <c r="I421" s="234"/>
      <c r="J421" s="233"/>
    </row>
    <row r="422" spans="1:10" ht="27" customHeight="1">
      <c r="A422" s="241">
        <v>237</v>
      </c>
      <c r="B422" s="241">
        <v>45995</v>
      </c>
      <c r="C422" s="240"/>
      <c r="D422" s="239" t="s">
        <v>707</v>
      </c>
      <c r="E422" s="238">
        <v>4570198579955</v>
      </c>
      <c r="F422" s="237" t="s">
        <v>704</v>
      </c>
      <c r="G422" s="236">
        <v>4</v>
      </c>
      <c r="H422" s="235">
        <v>18000</v>
      </c>
      <c r="I422" s="234"/>
      <c r="J422" s="233"/>
    </row>
    <row r="423" spans="1:10" ht="27" customHeight="1">
      <c r="A423" s="241">
        <v>237</v>
      </c>
      <c r="B423" s="241">
        <v>45996</v>
      </c>
      <c r="C423" s="240"/>
      <c r="D423" s="239" t="s">
        <v>706</v>
      </c>
      <c r="E423" s="238">
        <v>4570198579962</v>
      </c>
      <c r="F423" s="237" t="s">
        <v>704</v>
      </c>
      <c r="G423" s="236">
        <v>4</v>
      </c>
      <c r="H423" s="235">
        <v>18000</v>
      </c>
      <c r="I423" s="234"/>
      <c r="J423" s="233"/>
    </row>
    <row r="424" spans="1:10" ht="27" customHeight="1">
      <c r="A424" s="241">
        <v>237</v>
      </c>
      <c r="B424" s="248">
        <v>45997</v>
      </c>
      <c r="C424" s="240"/>
      <c r="D424" s="247" t="s">
        <v>705</v>
      </c>
      <c r="E424" s="246">
        <v>4570198579979</v>
      </c>
      <c r="F424" s="245" t="s">
        <v>704</v>
      </c>
      <c r="G424" s="244">
        <v>4</v>
      </c>
      <c r="H424" s="243">
        <v>18000</v>
      </c>
      <c r="I424" s="234"/>
      <c r="J424" s="233"/>
    </row>
    <row r="425" spans="1:10" ht="27" customHeight="1">
      <c r="A425" s="241">
        <v>245</v>
      </c>
      <c r="B425" s="241">
        <v>44960</v>
      </c>
      <c r="C425" s="240"/>
      <c r="D425" s="239" t="s">
        <v>703</v>
      </c>
      <c r="E425" s="238">
        <v>4580679199602</v>
      </c>
      <c r="F425" s="237" t="s">
        <v>700</v>
      </c>
      <c r="G425" s="236">
        <v>4</v>
      </c>
      <c r="H425" s="235">
        <v>18000</v>
      </c>
      <c r="I425" s="234"/>
      <c r="J425" s="233"/>
    </row>
    <row r="426" spans="1:10" ht="27" customHeight="1">
      <c r="A426" s="241">
        <v>245</v>
      </c>
      <c r="B426" s="241">
        <v>44961</v>
      </c>
      <c r="C426" s="240"/>
      <c r="D426" s="239" t="s">
        <v>702</v>
      </c>
      <c r="E426" s="238">
        <v>4580679199619</v>
      </c>
      <c r="F426" s="237" t="s">
        <v>700</v>
      </c>
      <c r="G426" s="236">
        <v>4</v>
      </c>
      <c r="H426" s="235">
        <v>18000</v>
      </c>
      <c r="I426" s="234"/>
      <c r="J426" s="233"/>
    </row>
    <row r="427" spans="1:10" ht="27" customHeight="1">
      <c r="A427" s="241">
        <v>245</v>
      </c>
      <c r="B427" s="241">
        <v>44962</v>
      </c>
      <c r="C427" s="240"/>
      <c r="D427" s="239" t="s">
        <v>701</v>
      </c>
      <c r="E427" s="238">
        <v>4580679199626</v>
      </c>
      <c r="F427" s="237" t="s">
        <v>700</v>
      </c>
      <c r="G427" s="236">
        <v>4</v>
      </c>
      <c r="H427" s="235">
        <v>18000</v>
      </c>
      <c r="I427" s="234"/>
      <c r="J427" s="233"/>
    </row>
    <row r="428" spans="1:10" ht="27" customHeight="1">
      <c r="A428" s="241">
        <v>245</v>
      </c>
      <c r="B428" s="241">
        <v>44963</v>
      </c>
      <c r="C428" s="240"/>
      <c r="D428" s="239" t="s">
        <v>699</v>
      </c>
      <c r="E428" s="238">
        <v>4580679199633</v>
      </c>
      <c r="F428" s="237" t="s">
        <v>696</v>
      </c>
      <c r="G428" s="236">
        <v>6</v>
      </c>
      <c r="H428" s="235">
        <v>13000</v>
      </c>
      <c r="I428" s="234"/>
      <c r="J428" s="233"/>
    </row>
    <row r="429" spans="1:10" ht="27" customHeight="1">
      <c r="A429" s="241">
        <v>245</v>
      </c>
      <c r="B429" s="241">
        <v>44964</v>
      </c>
      <c r="C429" s="240"/>
      <c r="D429" s="239" t="s">
        <v>698</v>
      </c>
      <c r="E429" s="238">
        <v>4580679199640</v>
      </c>
      <c r="F429" s="237" t="s">
        <v>696</v>
      </c>
      <c r="G429" s="236">
        <v>6</v>
      </c>
      <c r="H429" s="235">
        <v>13000</v>
      </c>
      <c r="I429" s="234"/>
      <c r="J429" s="233"/>
    </row>
    <row r="430" spans="1:10" ht="27" customHeight="1">
      <c r="A430" s="241">
        <v>245</v>
      </c>
      <c r="B430" s="241">
        <v>44965</v>
      </c>
      <c r="C430" s="240"/>
      <c r="D430" s="239" t="s">
        <v>697</v>
      </c>
      <c r="E430" s="238">
        <v>4580679199657</v>
      </c>
      <c r="F430" s="237" t="s">
        <v>696</v>
      </c>
      <c r="G430" s="236">
        <v>6</v>
      </c>
      <c r="H430" s="235">
        <v>13000</v>
      </c>
      <c r="I430" s="234"/>
      <c r="J430" s="233"/>
    </row>
    <row r="431" spans="1:10" ht="27" customHeight="1">
      <c r="A431" s="241">
        <v>245</v>
      </c>
      <c r="B431" s="241">
        <v>44966</v>
      </c>
      <c r="C431" s="240"/>
      <c r="D431" s="239" t="s">
        <v>695</v>
      </c>
      <c r="E431" s="238">
        <v>4580679199664</v>
      </c>
      <c r="F431" s="237" t="s">
        <v>692</v>
      </c>
      <c r="G431" s="236">
        <v>4</v>
      </c>
      <c r="H431" s="235">
        <v>19000</v>
      </c>
      <c r="I431" s="234"/>
      <c r="J431" s="233"/>
    </row>
    <row r="432" spans="1:10" ht="27" customHeight="1">
      <c r="A432" s="241">
        <v>245</v>
      </c>
      <c r="B432" s="241">
        <v>44967</v>
      </c>
      <c r="C432" s="240"/>
      <c r="D432" s="239" t="s">
        <v>694</v>
      </c>
      <c r="E432" s="238">
        <v>4580679199671</v>
      </c>
      <c r="F432" s="237" t="s">
        <v>692</v>
      </c>
      <c r="G432" s="236">
        <v>4</v>
      </c>
      <c r="H432" s="235">
        <v>19000</v>
      </c>
      <c r="I432" s="234"/>
      <c r="J432" s="233"/>
    </row>
    <row r="433" spans="1:10" ht="27" customHeight="1">
      <c r="A433" s="241">
        <v>245</v>
      </c>
      <c r="B433" s="241">
        <v>44968</v>
      </c>
      <c r="C433" s="240"/>
      <c r="D433" s="239" t="s">
        <v>693</v>
      </c>
      <c r="E433" s="238">
        <v>4580679199688</v>
      </c>
      <c r="F433" s="237" t="s">
        <v>692</v>
      </c>
      <c r="G433" s="236">
        <v>4</v>
      </c>
      <c r="H433" s="235">
        <v>19000</v>
      </c>
      <c r="I433" s="234"/>
      <c r="J433" s="233"/>
    </row>
    <row r="434" spans="1:10" ht="27" customHeight="1">
      <c r="A434" s="241">
        <v>255</v>
      </c>
      <c r="B434" s="241">
        <v>44981</v>
      </c>
      <c r="C434" s="240"/>
      <c r="D434" s="239" t="s">
        <v>691</v>
      </c>
      <c r="E434" s="238">
        <v>4580679199817</v>
      </c>
      <c r="F434" s="237" t="s">
        <v>688</v>
      </c>
      <c r="G434" s="236">
        <v>3</v>
      </c>
      <c r="H434" s="235">
        <v>9000</v>
      </c>
      <c r="I434" s="234"/>
      <c r="J434" s="233"/>
    </row>
    <row r="435" spans="1:10" ht="27" customHeight="1">
      <c r="A435" s="241">
        <v>255</v>
      </c>
      <c r="B435" s="241">
        <v>44982</v>
      </c>
      <c r="C435" s="240"/>
      <c r="D435" s="239" t="s">
        <v>690</v>
      </c>
      <c r="E435" s="238">
        <v>4580679199824</v>
      </c>
      <c r="F435" s="237" t="s">
        <v>688</v>
      </c>
      <c r="G435" s="236">
        <v>3</v>
      </c>
      <c r="H435" s="235">
        <v>9000</v>
      </c>
      <c r="I435" s="234"/>
      <c r="J435" s="233"/>
    </row>
    <row r="436" spans="1:10" ht="27" customHeight="1">
      <c r="A436" s="241">
        <v>255</v>
      </c>
      <c r="B436" s="241">
        <v>46144</v>
      </c>
      <c r="C436" s="240"/>
      <c r="D436" s="239" t="s">
        <v>689</v>
      </c>
      <c r="E436" s="242">
        <v>4580846561447</v>
      </c>
      <c r="F436" s="237" t="s">
        <v>688</v>
      </c>
      <c r="G436" s="236">
        <v>6</v>
      </c>
      <c r="H436" s="235">
        <v>9000</v>
      </c>
      <c r="I436" s="234"/>
      <c r="J436" s="233"/>
    </row>
    <row r="437" spans="1:10" ht="27" customHeight="1">
      <c r="A437" s="241">
        <v>255</v>
      </c>
      <c r="B437" s="241">
        <v>44983</v>
      </c>
      <c r="C437" s="240"/>
      <c r="D437" s="239" t="s">
        <v>687</v>
      </c>
      <c r="E437" s="238">
        <v>4580679199831</v>
      </c>
      <c r="F437" s="237" t="s">
        <v>684</v>
      </c>
      <c r="G437" s="236">
        <v>3</v>
      </c>
      <c r="H437" s="235">
        <v>9000</v>
      </c>
      <c r="I437" s="234"/>
      <c r="J437" s="233"/>
    </row>
    <row r="438" spans="1:10" ht="27" customHeight="1">
      <c r="A438" s="241">
        <v>255</v>
      </c>
      <c r="B438" s="241">
        <v>44984</v>
      </c>
      <c r="C438" s="240"/>
      <c r="D438" s="239" t="s">
        <v>686</v>
      </c>
      <c r="E438" s="238">
        <v>4580679199848</v>
      </c>
      <c r="F438" s="237" t="s">
        <v>684</v>
      </c>
      <c r="G438" s="236">
        <v>3</v>
      </c>
      <c r="H438" s="235">
        <v>9000</v>
      </c>
      <c r="I438" s="234"/>
      <c r="J438" s="233"/>
    </row>
    <row r="439" spans="1:10" ht="27" customHeight="1">
      <c r="A439" s="241">
        <v>255</v>
      </c>
      <c r="B439" s="241">
        <v>46145</v>
      </c>
      <c r="C439" s="240"/>
      <c r="D439" s="239" t="s">
        <v>685</v>
      </c>
      <c r="E439" s="242">
        <v>4580846561454</v>
      </c>
      <c r="F439" s="237" t="s">
        <v>684</v>
      </c>
      <c r="G439" s="236">
        <v>6</v>
      </c>
      <c r="H439" s="235">
        <v>9000</v>
      </c>
      <c r="I439" s="234"/>
      <c r="J439" s="233"/>
    </row>
    <row r="440" spans="1:10" ht="27" customHeight="1">
      <c r="A440" s="241">
        <v>255</v>
      </c>
      <c r="B440" s="241">
        <v>44985</v>
      </c>
      <c r="C440" s="240"/>
      <c r="D440" s="239" t="s">
        <v>683</v>
      </c>
      <c r="E440" s="238">
        <v>4580679199855</v>
      </c>
      <c r="F440" s="237" t="s">
        <v>680</v>
      </c>
      <c r="G440" s="236">
        <v>6</v>
      </c>
      <c r="H440" s="235">
        <v>9000</v>
      </c>
      <c r="I440" s="234"/>
      <c r="J440" s="233"/>
    </row>
    <row r="441" spans="1:10" ht="27" customHeight="1">
      <c r="A441" s="241">
        <v>255</v>
      </c>
      <c r="B441" s="241">
        <v>44986</v>
      </c>
      <c r="C441" s="240"/>
      <c r="D441" s="239" t="s">
        <v>682</v>
      </c>
      <c r="E441" s="238">
        <v>4580679199862</v>
      </c>
      <c r="F441" s="237" t="s">
        <v>680</v>
      </c>
      <c r="G441" s="236">
        <v>6</v>
      </c>
      <c r="H441" s="235">
        <v>9000</v>
      </c>
      <c r="I441" s="234"/>
      <c r="J441" s="233"/>
    </row>
    <row r="442" spans="1:10" ht="27" customHeight="1">
      <c r="A442" s="241">
        <v>255</v>
      </c>
      <c r="B442" s="241">
        <v>46146</v>
      </c>
      <c r="C442" s="240"/>
      <c r="D442" s="239" t="s">
        <v>681</v>
      </c>
      <c r="E442" s="242">
        <v>4580846561461</v>
      </c>
      <c r="F442" s="237" t="s">
        <v>680</v>
      </c>
      <c r="G442" s="236">
        <v>6</v>
      </c>
      <c r="H442" s="235">
        <v>9000</v>
      </c>
      <c r="I442" s="234"/>
      <c r="J442" s="233"/>
    </row>
    <row r="443" spans="1:10" ht="27" customHeight="1">
      <c r="A443" s="241">
        <v>261</v>
      </c>
      <c r="B443" s="241">
        <v>44995</v>
      </c>
      <c r="C443" s="240"/>
      <c r="D443" s="239" t="s">
        <v>679</v>
      </c>
      <c r="E443" s="238">
        <v>4580679199954</v>
      </c>
      <c r="F443" s="237" t="s">
        <v>677</v>
      </c>
      <c r="G443" s="236">
        <v>4</v>
      </c>
      <c r="H443" s="235">
        <v>24000</v>
      </c>
      <c r="I443" s="234"/>
      <c r="J443" s="233"/>
    </row>
    <row r="444" spans="1:10" ht="27" customHeight="1">
      <c r="A444" s="241">
        <v>261</v>
      </c>
      <c r="B444" s="241">
        <v>44996</v>
      </c>
      <c r="C444" s="240"/>
      <c r="D444" s="239" t="s">
        <v>678</v>
      </c>
      <c r="E444" s="238">
        <v>4580679199961</v>
      </c>
      <c r="F444" s="237" t="s">
        <v>677</v>
      </c>
      <c r="G444" s="236">
        <v>4</v>
      </c>
      <c r="H444" s="235">
        <v>24000</v>
      </c>
      <c r="I444" s="234"/>
      <c r="J444" s="233"/>
    </row>
    <row r="445" spans="1:10" ht="27" customHeight="1">
      <c r="A445" s="241">
        <v>261</v>
      </c>
      <c r="B445" s="241">
        <v>44997</v>
      </c>
      <c r="C445" s="240"/>
      <c r="D445" s="239" t="s">
        <v>676</v>
      </c>
      <c r="E445" s="238">
        <v>4580679199978</v>
      </c>
      <c r="F445" s="237" t="s">
        <v>674</v>
      </c>
      <c r="G445" s="236">
        <v>2</v>
      </c>
      <c r="H445" s="235">
        <v>32000</v>
      </c>
      <c r="I445" s="234"/>
      <c r="J445" s="233"/>
    </row>
    <row r="446" spans="1:10" ht="27" customHeight="1">
      <c r="A446" s="241">
        <v>261</v>
      </c>
      <c r="B446" s="241">
        <v>44998</v>
      </c>
      <c r="C446" s="240"/>
      <c r="D446" s="239" t="s">
        <v>675</v>
      </c>
      <c r="E446" s="238">
        <v>4580679199985</v>
      </c>
      <c r="F446" s="237" t="s">
        <v>674</v>
      </c>
      <c r="G446" s="236">
        <v>2</v>
      </c>
      <c r="H446" s="235">
        <v>32000</v>
      </c>
      <c r="I446" s="234"/>
      <c r="J446" s="233"/>
    </row>
    <row r="447" spans="1:10" ht="27" customHeight="1">
      <c r="A447" s="241">
        <v>263</v>
      </c>
      <c r="B447" s="241">
        <v>44987</v>
      </c>
      <c r="C447" s="240"/>
      <c r="D447" s="239" t="s">
        <v>673</v>
      </c>
      <c r="E447" s="238">
        <v>4580679199879</v>
      </c>
      <c r="F447" s="237" t="s">
        <v>671</v>
      </c>
      <c r="G447" s="236">
        <v>24</v>
      </c>
      <c r="H447" s="235">
        <v>2000</v>
      </c>
      <c r="I447" s="234"/>
      <c r="J447" s="233"/>
    </row>
    <row r="448" spans="1:10" ht="27" customHeight="1">
      <c r="A448" s="241">
        <v>263</v>
      </c>
      <c r="B448" s="241">
        <v>44988</v>
      </c>
      <c r="C448" s="240"/>
      <c r="D448" s="239" t="s">
        <v>672</v>
      </c>
      <c r="E448" s="238">
        <v>4580679199886</v>
      </c>
      <c r="F448" s="237" t="s">
        <v>671</v>
      </c>
      <c r="G448" s="236">
        <v>24</v>
      </c>
      <c r="H448" s="235">
        <v>2000</v>
      </c>
      <c r="I448" s="234"/>
      <c r="J448" s="233"/>
    </row>
    <row r="449" spans="1:10" ht="27" customHeight="1">
      <c r="A449" s="241">
        <v>263</v>
      </c>
      <c r="B449" s="241">
        <v>44989</v>
      </c>
      <c r="C449" s="240"/>
      <c r="D449" s="239" t="s">
        <v>670</v>
      </c>
      <c r="E449" s="238">
        <v>4580679199893</v>
      </c>
      <c r="F449" s="237" t="s">
        <v>668</v>
      </c>
      <c r="G449" s="236">
        <v>18</v>
      </c>
      <c r="H449" s="235">
        <v>4500</v>
      </c>
      <c r="I449" s="234"/>
      <c r="J449" s="233"/>
    </row>
    <row r="450" spans="1:10" ht="27" customHeight="1">
      <c r="A450" s="241">
        <v>263</v>
      </c>
      <c r="B450" s="241">
        <v>44990</v>
      </c>
      <c r="C450" s="240"/>
      <c r="D450" s="239" t="s">
        <v>669</v>
      </c>
      <c r="E450" s="238">
        <v>4580679199909</v>
      </c>
      <c r="F450" s="237" t="s">
        <v>668</v>
      </c>
      <c r="G450" s="236">
        <v>18</v>
      </c>
      <c r="H450" s="235">
        <v>4500</v>
      </c>
      <c r="I450" s="234"/>
      <c r="J450" s="233"/>
    </row>
    <row r="451" spans="1:10" ht="27" customHeight="1">
      <c r="A451" s="241">
        <v>263</v>
      </c>
      <c r="B451" s="241">
        <v>44991</v>
      </c>
      <c r="C451" s="240"/>
      <c r="D451" s="239" t="s">
        <v>667</v>
      </c>
      <c r="E451" s="238">
        <v>4580679199916</v>
      </c>
      <c r="F451" s="237" t="s">
        <v>665</v>
      </c>
      <c r="G451" s="236">
        <v>45</v>
      </c>
      <c r="H451" s="235">
        <v>1200</v>
      </c>
      <c r="I451" s="234"/>
      <c r="J451" s="233"/>
    </row>
    <row r="452" spans="1:10" ht="27" customHeight="1">
      <c r="A452" s="241">
        <v>263</v>
      </c>
      <c r="B452" s="241">
        <v>44992</v>
      </c>
      <c r="C452" s="240"/>
      <c r="D452" s="239" t="s">
        <v>666</v>
      </c>
      <c r="E452" s="238">
        <v>4580679199923</v>
      </c>
      <c r="F452" s="237" t="s">
        <v>665</v>
      </c>
      <c r="G452" s="236">
        <v>45</v>
      </c>
      <c r="H452" s="235">
        <v>1200</v>
      </c>
      <c r="I452" s="234"/>
      <c r="J452" s="233"/>
    </row>
    <row r="453" spans="1:10" ht="27" customHeight="1">
      <c r="A453" s="241">
        <v>263</v>
      </c>
      <c r="B453" s="241">
        <v>44993</v>
      </c>
      <c r="C453" s="240"/>
      <c r="D453" s="239" t="s">
        <v>664</v>
      </c>
      <c r="E453" s="238">
        <v>4580679199930</v>
      </c>
      <c r="F453" s="237" t="s">
        <v>662</v>
      </c>
      <c r="G453" s="236">
        <v>21</v>
      </c>
      <c r="H453" s="235">
        <v>1500</v>
      </c>
      <c r="I453" s="234"/>
      <c r="J453" s="233"/>
    </row>
    <row r="454" spans="1:10" ht="27" customHeight="1">
      <c r="A454" s="241">
        <v>263</v>
      </c>
      <c r="B454" s="241">
        <v>44994</v>
      </c>
      <c r="C454" s="240"/>
      <c r="D454" s="239" t="s">
        <v>663</v>
      </c>
      <c r="E454" s="238">
        <v>4580679199947</v>
      </c>
      <c r="F454" s="237" t="s">
        <v>662</v>
      </c>
      <c r="G454" s="236">
        <v>21</v>
      </c>
      <c r="H454" s="235">
        <v>1500</v>
      </c>
      <c r="I454" s="234"/>
      <c r="J454" s="233"/>
    </row>
    <row r="455" spans="1:10" ht="27" customHeight="1">
      <c r="A455" s="241">
        <v>265</v>
      </c>
      <c r="B455" s="241">
        <v>45971</v>
      </c>
      <c r="C455" s="240"/>
      <c r="D455" s="239" t="s">
        <v>661</v>
      </c>
      <c r="E455" s="238">
        <v>4570198579719</v>
      </c>
      <c r="F455" s="237" t="s">
        <v>659</v>
      </c>
      <c r="G455" s="236">
        <v>1</v>
      </c>
      <c r="H455" s="235">
        <v>48000</v>
      </c>
      <c r="I455" s="234"/>
      <c r="J455" s="233"/>
    </row>
    <row r="456" spans="1:10" ht="27" customHeight="1">
      <c r="A456" s="241">
        <v>265</v>
      </c>
      <c r="B456" s="241">
        <v>45972</v>
      </c>
      <c r="C456" s="240"/>
      <c r="D456" s="239" t="s">
        <v>660</v>
      </c>
      <c r="E456" s="238">
        <v>4570198579726</v>
      </c>
      <c r="F456" s="237" t="s">
        <v>659</v>
      </c>
      <c r="G456" s="236">
        <v>1</v>
      </c>
      <c r="H456" s="235">
        <v>48000</v>
      </c>
      <c r="I456" s="234"/>
      <c r="J456" s="233"/>
    </row>
    <row r="457" spans="1:10" ht="27" customHeight="1">
      <c r="A457" s="241">
        <v>265</v>
      </c>
      <c r="B457" s="241">
        <v>45973</v>
      </c>
      <c r="C457" s="240"/>
      <c r="D457" s="239" t="s">
        <v>658</v>
      </c>
      <c r="E457" s="238">
        <v>4570198579733</v>
      </c>
      <c r="F457" s="237" t="s">
        <v>656</v>
      </c>
      <c r="G457" s="236">
        <v>1</v>
      </c>
      <c r="H457" s="235">
        <v>76000</v>
      </c>
      <c r="I457" s="234"/>
      <c r="J457" s="233"/>
    </row>
    <row r="458" spans="1:10" ht="27" customHeight="1">
      <c r="A458" s="241">
        <v>265</v>
      </c>
      <c r="B458" s="241">
        <v>45974</v>
      </c>
      <c r="C458" s="240"/>
      <c r="D458" s="239" t="s">
        <v>657</v>
      </c>
      <c r="E458" s="238">
        <v>4570198579740</v>
      </c>
      <c r="F458" s="237" t="s">
        <v>656</v>
      </c>
      <c r="G458" s="236">
        <v>1</v>
      </c>
      <c r="H458" s="235">
        <v>76000</v>
      </c>
      <c r="I458" s="234"/>
      <c r="J458" s="233"/>
    </row>
    <row r="459" spans="1:10" ht="27" customHeight="1">
      <c r="A459" s="241">
        <v>265</v>
      </c>
      <c r="B459" s="241">
        <v>45975</v>
      </c>
      <c r="C459" s="240"/>
      <c r="D459" s="239" t="s">
        <v>655</v>
      </c>
      <c r="E459" s="238">
        <v>4570198579757</v>
      </c>
      <c r="F459" s="237" t="s">
        <v>653</v>
      </c>
      <c r="G459" s="236">
        <v>1</v>
      </c>
      <c r="H459" s="235">
        <v>105000</v>
      </c>
      <c r="I459" s="234"/>
      <c r="J459" s="233"/>
    </row>
    <row r="460" spans="1:10" ht="27" customHeight="1">
      <c r="A460" s="241">
        <v>265</v>
      </c>
      <c r="B460" s="241">
        <v>45976</v>
      </c>
      <c r="C460" s="240"/>
      <c r="D460" s="239" t="s">
        <v>654</v>
      </c>
      <c r="E460" s="238">
        <v>4570198579764</v>
      </c>
      <c r="F460" s="237" t="s">
        <v>653</v>
      </c>
      <c r="G460" s="236">
        <v>1</v>
      </c>
      <c r="H460" s="235">
        <v>105000</v>
      </c>
      <c r="I460" s="234"/>
      <c r="J460" s="233"/>
    </row>
    <row r="461" spans="1:10" ht="27" customHeight="1">
      <c r="A461" s="241">
        <v>265</v>
      </c>
      <c r="B461" s="241">
        <v>44969</v>
      </c>
      <c r="C461" s="240"/>
      <c r="D461" s="239" t="s">
        <v>652</v>
      </c>
      <c r="E461" s="238">
        <v>4580679199695</v>
      </c>
      <c r="F461" s="237" t="s">
        <v>650</v>
      </c>
      <c r="G461" s="236">
        <v>6</v>
      </c>
      <c r="H461" s="235">
        <v>1500</v>
      </c>
      <c r="I461" s="234"/>
      <c r="J461" s="233"/>
    </row>
    <row r="462" spans="1:10" ht="27" customHeight="1">
      <c r="A462" s="241">
        <v>265</v>
      </c>
      <c r="B462" s="241">
        <v>44970</v>
      </c>
      <c r="C462" s="240"/>
      <c r="D462" s="239" t="s">
        <v>651</v>
      </c>
      <c r="E462" s="238">
        <v>4580679199701</v>
      </c>
      <c r="F462" s="237" t="s">
        <v>650</v>
      </c>
      <c r="G462" s="236">
        <v>6</v>
      </c>
      <c r="H462" s="235">
        <v>1500</v>
      </c>
      <c r="I462" s="234"/>
      <c r="J462" s="233"/>
    </row>
    <row r="463" spans="1:10" ht="27" customHeight="1">
      <c r="A463" s="241">
        <v>265</v>
      </c>
      <c r="B463" s="241">
        <v>44971</v>
      </c>
      <c r="C463" s="240"/>
      <c r="D463" s="239" t="s">
        <v>649</v>
      </c>
      <c r="E463" s="238">
        <v>4580679199718</v>
      </c>
      <c r="F463" s="237" t="s">
        <v>647</v>
      </c>
      <c r="G463" s="236">
        <v>6</v>
      </c>
      <c r="H463" s="235">
        <v>2000</v>
      </c>
      <c r="I463" s="234"/>
      <c r="J463" s="233"/>
    </row>
    <row r="464" spans="1:10" ht="27" customHeight="1">
      <c r="A464" s="241">
        <v>265</v>
      </c>
      <c r="B464" s="241">
        <v>44972</v>
      </c>
      <c r="C464" s="240"/>
      <c r="D464" s="239" t="s">
        <v>648</v>
      </c>
      <c r="E464" s="238">
        <v>4580679199725</v>
      </c>
      <c r="F464" s="237" t="s">
        <v>647</v>
      </c>
      <c r="G464" s="236">
        <v>6</v>
      </c>
      <c r="H464" s="235">
        <v>2000</v>
      </c>
      <c r="I464" s="234"/>
      <c r="J464" s="233"/>
    </row>
    <row r="465" spans="1:10" ht="27" customHeight="1">
      <c r="A465" s="241">
        <v>265</v>
      </c>
      <c r="B465" s="241">
        <v>44973</v>
      </c>
      <c r="C465" s="240"/>
      <c r="D465" s="239" t="s">
        <v>646</v>
      </c>
      <c r="E465" s="238">
        <v>4580679199732</v>
      </c>
      <c r="F465" s="237" t="s">
        <v>644</v>
      </c>
      <c r="G465" s="236">
        <v>6</v>
      </c>
      <c r="H465" s="235">
        <v>2500</v>
      </c>
      <c r="I465" s="234"/>
      <c r="J465" s="233"/>
    </row>
    <row r="466" spans="1:10" ht="27" customHeight="1">
      <c r="A466" s="241">
        <v>265</v>
      </c>
      <c r="B466" s="241">
        <v>44974</v>
      </c>
      <c r="C466" s="240"/>
      <c r="D466" s="239" t="s">
        <v>645</v>
      </c>
      <c r="E466" s="238">
        <v>4580679199749</v>
      </c>
      <c r="F466" s="237" t="s">
        <v>644</v>
      </c>
      <c r="G466" s="236">
        <v>6</v>
      </c>
      <c r="H466" s="235">
        <v>2500</v>
      </c>
      <c r="I466" s="234"/>
      <c r="J466" s="233"/>
    </row>
    <row r="467" spans="1:10" ht="27" customHeight="1">
      <c r="A467" s="241">
        <v>265</v>
      </c>
      <c r="B467" s="241">
        <v>44975</v>
      </c>
      <c r="C467" s="240"/>
      <c r="D467" s="239" t="s">
        <v>643</v>
      </c>
      <c r="E467" s="238">
        <v>4580679199756</v>
      </c>
      <c r="F467" s="237" t="s">
        <v>641</v>
      </c>
      <c r="G467" s="236">
        <v>6</v>
      </c>
      <c r="H467" s="235">
        <v>3000</v>
      </c>
      <c r="I467" s="234"/>
      <c r="J467" s="233"/>
    </row>
    <row r="468" spans="1:10" ht="27" customHeight="1">
      <c r="A468" s="241">
        <v>265</v>
      </c>
      <c r="B468" s="241">
        <v>44976</v>
      </c>
      <c r="C468" s="240"/>
      <c r="D468" s="239" t="s">
        <v>642</v>
      </c>
      <c r="E468" s="238">
        <v>4580679199763</v>
      </c>
      <c r="F468" s="237" t="s">
        <v>641</v>
      </c>
      <c r="G468" s="236">
        <v>6</v>
      </c>
      <c r="H468" s="235">
        <v>3000</v>
      </c>
      <c r="I468" s="234"/>
      <c r="J468" s="233"/>
    </row>
    <row r="469" spans="1:10" ht="27" customHeight="1">
      <c r="A469" s="241">
        <v>265</v>
      </c>
      <c r="B469" s="241">
        <v>44977</v>
      </c>
      <c r="C469" s="240"/>
      <c r="D469" s="239" t="s">
        <v>640</v>
      </c>
      <c r="E469" s="238">
        <v>4580679199770</v>
      </c>
      <c r="F469" s="237" t="s">
        <v>638</v>
      </c>
      <c r="G469" s="236">
        <v>6</v>
      </c>
      <c r="H469" s="235">
        <v>5000</v>
      </c>
      <c r="I469" s="234"/>
      <c r="J469" s="233"/>
    </row>
    <row r="470" spans="1:10" ht="27" customHeight="1">
      <c r="A470" s="241">
        <v>265</v>
      </c>
      <c r="B470" s="241">
        <v>44978</v>
      </c>
      <c r="C470" s="240"/>
      <c r="D470" s="239" t="s">
        <v>639</v>
      </c>
      <c r="E470" s="238">
        <v>4580679199787</v>
      </c>
      <c r="F470" s="237" t="s">
        <v>638</v>
      </c>
      <c r="G470" s="236">
        <v>6</v>
      </c>
      <c r="H470" s="235">
        <v>5000</v>
      </c>
      <c r="I470" s="234"/>
      <c r="J470" s="233"/>
    </row>
    <row r="471" spans="1:10" ht="27" customHeight="1">
      <c r="A471" s="241">
        <v>265</v>
      </c>
      <c r="B471" s="241">
        <v>44979</v>
      </c>
      <c r="C471" s="240"/>
      <c r="D471" s="239" t="s">
        <v>637</v>
      </c>
      <c r="E471" s="238">
        <v>4580679199794</v>
      </c>
      <c r="F471" s="237" t="s">
        <v>635</v>
      </c>
      <c r="G471" s="236">
        <v>6</v>
      </c>
      <c r="H471" s="235">
        <v>6500</v>
      </c>
      <c r="I471" s="234"/>
      <c r="J471" s="233"/>
    </row>
    <row r="472" spans="1:10" ht="27" customHeight="1">
      <c r="A472" s="241">
        <v>265</v>
      </c>
      <c r="B472" s="241">
        <v>44980</v>
      </c>
      <c r="C472" s="240"/>
      <c r="D472" s="239" t="s">
        <v>636</v>
      </c>
      <c r="E472" s="238">
        <v>4580679199800</v>
      </c>
      <c r="F472" s="237" t="s">
        <v>635</v>
      </c>
      <c r="G472" s="236">
        <v>6</v>
      </c>
      <c r="H472" s="235">
        <v>6500</v>
      </c>
      <c r="I472" s="234"/>
      <c r="J472" s="233"/>
    </row>
    <row r="473" spans="1:10" ht="27" customHeight="1" thickBot="1">
      <c r="A473" s="232">
        <v>267</v>
      </c>
      <c r="B473" s="232">
        <v>44999</v>
      </c>
      <c r="C473" s="231"/>
      <c r="D473" s="230" t="s">
        <v>634</v>
      </c>
      <c r="E473" s="229">
        <v>4580679199992</v>
      </c>
      <c r="F473" s="228" t="s">
        <v>633</v>
      </c>
      <c r="G473" s="227">
        <v>2</v>
      </c>
      <c r="H473" s="226">
        <v>6000</v>
      </c>
      <c r="I473" s="225">
        <v>6500</v>
      </c>
      <c r="J473" s="224"/>
    </row>
    <row r="474" spans="1:10" ht="20" customHeight="1" thickTop="1">
      <c r="I474" s="223"/>
    </row>
  </sheetData>
  <mergeCells count="3">
    <mergeCell ref="C5:D5"/>
    <mergeCell ref="H2:I2"/>
    <mergeCell ref="I3:J4"/>
  </mergeCells>
  <phoneticPr fontId="26"/>
  <conditionalFormatting sqref="A6:J473">
    <cfRule type="expression" dxfId="56" priority="1">
      <formula>MOD(ROW(),2)=0</formula>
    </cfRule>
  </conditionalFormatting>
  <pageMargins left="0.78740157480314965" right="0.78740157480314965" top="1.1811023622047245" bottom="0.55118110236220474" header="0.62992125984251968" footer="0.31496062992125984"/>
  <pageSetup paperSize="9" scale="53" fitToHeight="0" orientation="portrait" r:id="rId1"/>
  <headerFooter differentFirst="1" alignWithMargins="0">
    <oddHeader>&amp;R&amp;20&amp;G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CD7A6-4F9B-41D8-BF29-54653138065F}">
  <sheetPr>
    <pageSetUpPr fitToPage="1"/>
  </sheetPr>
  <dimension ref="A1:CA722"/>
  <sheetViews>
    <sheetView showGridLines="0" topLeftCell="A632" zoomScale="130" zoomScaleNormal="130" zoomScaleSheetLayoutView="110" zoomScalePageLayoutView="110" workbookViewId="0">
      <selection activeCell="Q641" sqref="Q641"/>
    </sheetView>
  </sheetViews>
  <sheetFormatPr baseColWidth="10" defaultColWidth="9" defaultRowHeight="0" customHeight="1" zeroHeight="1"/>
  <cols>
    <col min="1" max="1" width="8.75" style="128" customWidth="1"/>
    <col min="2" max="2" width="13.75" style="129" customWidth="1"/>
    <col min="3" max="3" width="10.75" style="128" customWidth="1"/>
    <col min="4" max="4" width="8.25" style="128" customWidth="1"/>
    <col min="5" max="5" width="7.75" style="128" customWidth="1"/>
    <col min="6" max="6" width="11.25" style="128" customWidth="1"/>
    <col min="7" max="7" width="6.75" style="128" customWidth="1"/>
    <col min="8" max="8" width="10" style="128" customWidth="1"/>
    <col min="9" max="9" width="11.75" style="128" customWidth="1"/>
    <col min="10" max="10" width="1.75" style="8" customWidth="1"/>
    <col min="11" max="17" width="7.25" style="130" customWidth="1"/>
    <col min="18" max="23" width="10.75" style="81" hidden="1" customWidth="1"/>
    <col min="24" max="24" width="10.75" style="8" hidden="1" customWidth="1"/>
    <col min="25" max="26" width="10.5" style="8" hidden="1" customWidth="1"/>
    <col min="27" max="27" width="17" style="8" hidden="1" customWidth="1"/>
    <col min="28" max="33" width="6.5" style="8" hidden="1" customWidth="1"/>
    <col min="34" max="34" width="10.5" style="8" hidden="1" customWidth="1"/>
    <col min="35" max="35" width="9.75" style="8" hidden="1" customWidth="1"/>
    <col min="36" max="36" width="9.5" style="8" hidden="1" customWidth="1"/>
    <col min="37" max="42" width="10" style="8" hidden="1" customWidth="1"/>
    <col min="43" max="43" width="10.25" style="8" hidden="1" customWidth="1"/>
    <col min="44" max="44" width="10" style="8" hidden="1" customWidth="1"/>
    <col min="45" max="45" width="10.25" style="8" hidden="1" customWidth="1"/>
    <col min="46" max="46" width="11" style="8" hidden="1" customWidth="1"/>
    <col min="47" max="47" width="9.5" style="8" hidden="1" customWidth="1"/>
    <col min="48" max="48" width="12.5" style="8" hidden="1" customWidth="1"/>
    <col min="49" max="65" width="9.5" style="8" hidden="1" customWidth="1"/>
    <col min="66" max="66" width="7.25" style="8" hidden="1" customWidth="1"/>
    <col min="67" max="67" width="8.25" style="8" hidden="1" customWidth="1"/>
    <col min="68" max="73" width="0" style="8" hidden="1" customWidth="1"/>
    <col min="74" max="74" width="11.5" style="8" hidden="1" customWidth="1"/>
    <col min="75" max="79" width="0" style="8" hidden="1" customWidth="1"/>
    <col min="80" max="16384" width="9" style="179"/>
  </cols>
  <sheetData>
    <row r="1" spans="1:79" ht="35.5" customHeight="1">
      <c r="A1" s="1" t="s">
        <v>0</v>
      </c>
      <c r="B1" s="2"/>
      <c r="C1" s="3"/>
      <c r="D1" s="3"/>
      <c r="E1" s="3"/>
      <c r="F1" s="3"/>
      <c r="G1" s="3"/>
      <c r="H1" s="3"/>
      <c r="I1" s="3"/>
      <c r="J1" s="4"/>
      <c r="K1" s="5"/>
      <c r="L1" s="5"/>
      <c r="M1" s="5"/>
      <c r="N1" s="5"/>
      <c r="O1" s="5"/>
      <c r="P1" s="5"/>
      <c r="Q1" s="5"/>
      <c r="R1" s="6"/>
      <c r="S1" s="6"/>
      <c r="T1" s="6"/>
      <c r="U1" s="6"/>
      <c r="V1" s="6"/>
      <c r="W1" s="6"/>
      <c r="X1" s="4"/>
      <c r="Y1" s="7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</row>
    <row r="2" spans="1:79" ht="17.25" customHeight="1">
      <c r="A2" s="3"/>
      <c r="B2" s="2"/>
      <c r="C2" s="3"/>
      <c r="D2" s="3"/>
      <c r="E2" s="3"/>
      <c r="F2" s="3"/>
      <c r="G2" s="3"/>
      <c r="H2" s="3"/>
      <c r="I2" s="3"/>
      <c r="J2" s="4"/>
      <c r="K2" s="5"/>
      <c r="L2" s="5"/>
      <c r="M2" s="5"/>
      <c r="N2" s="5"/>
      <c r="O2" s="5"/>
      <c r="P2" s="5"/>
      <c r="Q2" s="5"/>
      <c r="R2" s="6"/>
      <c r="S2" s="6"/>
      <c r="T2" s="6"/>
      <c r="U2" s="6"/>
      <c r="V2" s="6"/>
      <c r="W2" s="6"/>
      <c r="X2" s="4"/>
      <c r="Y2" s="7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</row>
    <row r="3" spans="1:79" ht="20.25" customHeight="1">
      <c r="A3" s="137" t="s">
        <v>609</v>
      </c>
      <c r="B3" s="133"/>
      <c r="C3" s="134"/>
      <c r="D3" s="134"/>
      <c r="E3" s="134"/>
      <c r="F3" s="134"/>
      <c r="G3" s="134"/>
      <c r="H3" s="12"/>
      <c r="I3" s="11"/>
      <c r="J3" s="11"/>
      <c r="K3" s="19"/>
      <c r="L3" s="145" t="s">
        <v>615</v>
      </c>
      <c r="M3" s="146" t="s">
        <v>618</v>
      </c>
      <c r="N3" s="14"/>
      <c r="O3" s="144"/>
      <c r="P3" s="144"/>
      <c r="Q3" s="14"/>
      <c r="R3" s="6"/>
      <c r="S3" s="6"/>
      <c r="T3" s="6"/>
      <c r="U3" s="6"/>
      <c r="V3" s="6"/>
      <c r="W3" s="6"/>
      <c r="X3" s="4"/>
      <c r="Y3" s="7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</row>
    <row r="4" spans="1:79" ht="20.25" customHeight="1">
      <c r="A4" s="138" t="s">
        <v>610</v>
      </c>
      <c r="B4" s="139"/>
      <c r="C4" s="140"/>
      <c r="D4" s="140"/>
      <c r="E4" s="140"/>
      <c r="F4" s="140"/>
      <c r="G4" s="140"/>
      <c r="H4" s="15"/>
      <c r="I4" s="15"/>
      <c r="J4" s="15"/>
      <c r="K4" s="13"/>
      <c r="L4" s="144"/>
      <c r="M4" s="11" t="s">
        <v>616</v>
      </c>
      <c r="N4" s="14"/>
      <c r="O4" s="144"/>
      <c r="P4" s="144"/>
      <c r="Q4" s="14"/>
      <c r="R4" s="6"/>
      <c r="S4" s="6"/>
      <c r="T4" s="6"/>
      <c r="U4" s="6"/>
      <c r="V4" s="6"/>
      <c r="W4" s="6"/>
      <c r="X4" s="4"/>
      <c r="Y4" s="7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ht="20.25" customHeight="1">
      <c r="A5" s="136" t="s">
        <v>611</v>
      </c>
      <c r="B5" s="139"/>
      <c r="C5" s="141"/>
      <c r="D5" s="141"/>
      <c r="E5" s="141"/>
      <c r="F5" s="141"/>
      <c r="G5" s="141"/>
      <c r="H5" s="11"/>
      <c r="I5" s="11"/>
      <c r="J5" s="11"/>
      <c r="K5" s="13"/>
      <c r="L5" s="144"/>
      <c r="M5" s="11" t="s">
        <v>617</v>
      </c>
      <c r="N5" s="14"/>
      <c r="O5" s="144"/>
      <c r="P5" s="144"/>
      <c r="Q5" s="14"/>
      <c r="R5" s="6"/>
      <c r="S5" s="6"/>
      <c r="T5" s="6"/>
      <c r="U5" s="6"/>
      <c r="V5" s="6"/>
      <c r="W5" s="6"/>
      <c r="X5" s="4"/>
      <c r="Y5" s="16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ht="20.25" customHeight="1">
      <c r="A6" s="132" t="s">
        <v>612</v>
      </c>
      <c r="B6" s="133"/>
      <c r="C6" s="134"/>
      <c r="D6" s="134"/>
      <c r="E6" s="134"/>
      <c r="F6" s="134"/>
      <c r="G6" s="134"/>
      <c r="H6" s="11"/>
      <c r="I6" s="11"/>
      <c r="J6" s="11"/>
      <c r="K6" s="11"/>
      <c r="L6" s="12"/>
      <c r="M6" s="13"/>
      <c r="N6" s="14"/>
      <c r="O6" s="14"/>
      <c r="P6" s="14"/>
      <c r="Q6" s="14"/>
      <c r="R6" s="6"/>
      <c r="S6" s="6"/>
      <c r="T6" s="6"/>
      <c r="U6" s="6"/>
      <c r="V6" s="6"/>
      <c r="W6" s="6"/>
      <c r="X6" s="4"/>
      <c r="Y6" s="7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ht="20.25" customHeight="1">
      <c r="A7" s="142" t="s">
        <v>613</v>
      </c>
      <c r="B7" s="133"/>
      <c r="C7" s="134"/>
      <c r="D7" s="134"/>
      <c r="E7" s="134"/>
      <c r="F7" s="135"/>
      <c r="G7" s="134"/>
      <c r="H7" s="131"/>
      <c r="I7" s="142" t="s">
        <v>614</v>
      </c>
      <c r="J7" s="134"/>
      <c r="K7" s="134"/>
      <c r="L7" s="143"/>
      <c r="M7" s="13"/>
      <c r="N7" s="210"/>
      <c r="O7" s="210"/>
      <c r="P7" s="210"/>
      <c r="Q7" s="3"/>
      <c r="R7" s="17"/>
      <c r="S7" s="6"/>
      <c r="T7" s="6"/>
      <c r="U7" s="6"/>
      <c r="V7" s="6"/>
      <c r="W7" s="6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</row>
    <row r="8" spans="1:79" ht="16.5" customHeight="1">
      <c r="A8" s="18"/>
      <c r="B8" s="10"/>
      <c r="C8" s="19"/>
      <c r="D8" s="19"/>
      <c r="E8" s="19"/>
      <c r="F8" s="19"/>
      <c r="G8" s="19"/>
      <c r="H8" s="13"/>
      <c r="I8" s="19"/>
      <c r="J8" s="20"/>
      <c r="K8" s="21"/>
      <c r="L8" s="22"/>
      <c r="M8" s="22"/>
      <c r="N8" s="22"/>
      <c r="O8" s="22"/>
      <c r="P8" s="22"/>
      <c r="Q8" s="22"/>
      <c r="R8" s="6"/>
      <c r="S8" s="6"/>
      <c r="T8" s="6"/>
      <c r="U8" s="6"/>
      <c r="V8" s="6"/>
      <c r="W8" s="6"/>
      <c r="X8" s="4"/>
      <c r="Y8" s="4"/>
      <c r="Z8" s="4"/>
      <c r="AA8" s="4"/>
      <c r="AB8" s="4" t="s">
        <v>1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</row>
    <row r="9" spans="1:79" ht="18" customHeight="1">
      <c r="A9" s="188" t="s">
        <v>2</v>
      </c>
      <c r="B9" s="188"/>
      <c r="C9" s="188"/>
      <c r="D9" s="188"/>
      <c r="E9" s="188"/>
      <c r="F9" s="188"/>
      <c r="G9" s="188"/>
      <c r="H9" s="188"/>
      <c r="I9" s="23"/>
      <c r="J9" s="24"/>
      <c r="K9" s="25"/>
      <c r="L9" s="25"/>
      <c r="M9" s="26"/>
      <c r="N9" s="26"/>
      <c r="O9" s="26"/>
      <c r="P9" s="26"/>
      <c r="Q9" s="26"/>
      <c r="R9" s="27"/>
      <c r="S9" s="6"/>
      <c r="T9" s="6"/>
      <c r="U9" s="6"/>
      <c r="V9" s="28"/>
      <c r="W9" s="6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29"/>
      <c r="AL9" s="29"/>
      <c r="AM9" s="29"/>
      <c r="AN9" s="29"/>
      <c r="AO9" s="29"/>
      <c r="AP9" s="30"/>
      <c r="AQ9" s="4"/>
      <c r="AR9" s="6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</row>
    <row r="10" spans="1:79" s="199" customFormat="1" ht="21" customHeight="1">
      <c r="A10" s="19"/>
      <c r="B10" s="31"/>
      <c r="C10" s="32"/>
      <c r="D10" s="32"/>
      <c r="E10" s="32"/>
      <c r="F10" s="32"/>
      <c r="G10" s="32"/>
      <c r="H10" s="32"/>
      <c r="I10" s="33"/>
      <c r="J10" s="34"/>
      <c r="K10" s="35"/>
      <c r="L10" s="35"/>
      <c r="M10" s="21" t="s">
        <v>3</v>
      </c>
      <c r="N10" s="21" t="s">
        <v>3</v>
      </c>
      <c r="O10" s="21"/>
      <c r="P10" s="21"/>
      <c r="Q10" s="21" t="s">
        <v>3</v>
      </c>
      <c r="R10" s="6"/>
      <c r="S10" s="6"/>
      <c r="T10" s="6"/>
      <c r="U10" s="28"/>
      <c r="V10" s="28"/>
      <c r="W10" s="6"/>
      <c r="X10" s="4"/>
      <c r="Y10" s="4"/>
      <c r="Z10" s="4"/>
      <c r="AA10" s="29"/>
      <c r="AB10" s="4"/>
      <c r="AC10" s="4"/>
      <c r="AD10" s="4"/>
      <c r="AE10" s="4"/>
      <c r="AF10" s="4"/>
      <c r="AG10" s="4"/>
      <c r="AH10" s="4"/>
      <c r="AI10" s="4"/>
      <c r="AJ10" s="4"/>
      <c r="AK10" s="29"/>
      <c r="AL10" s="29"/>
      <c r="AM10" s="29"/>
      <c r="AN10" s="29"/>
      <c r="AO10" s="29"/>
      <c r="AP10" s="29"/>
      <c r="AQ10" s="4"/>
      <c r="AR10" s="4"/>
      <c r="AS10" s="4"/>
      <c r="AT10" s="4"/>
      <c r="AU10" s="4"/>
      <c r="AV10" s="4"/>
      <c r="AW10" s="4"/>
      <c r="AX10" s="36"/>
      <c r="AY10" s="4"/>
      <c r="AZ10" s="4"/>
      <c r="BA10" s="36"/>
      <c r="BB10" s="36"/>
      <c r="BC10" s="36"/>
      <c r="BD10" s="36"/>
      <c r="BE10" s="36"/>
      <c r="BF10" s="36"/>
      <c r="BG10" s="36"/>
      <c r="BH10" s="36"/>
      <c r="BI10" s="36"/>
      <c r="BJ10" s="36"/>
      <c r="BK10" s="36"/>
      <c r="BL10" s="36"/>
      <c r="BM10" s="36"/>
      <c r="BN10" s="36"/>
      <c r="BO10" s="36"/>
      <c r="BP10" s="36"/>
      <c r="BQ10" s="36"/>
      <c r="BR10" s="36"/>
      <c r="BS10" s="36"/>
      <c r="BT10" s="36"/>
      <c r="BU10" s="36"/>
      <c r="BV10" s="36"/>
      <c r="BW10" s="36"/>
      <c r="BX10" s="36"/>
      <c r="BY10" s="36"/>
      <c r="BZ10" s="36"/>
      <c r="CA10" s="36"/>
    </row>
    <row r="11" spans="1:79" ht="19.5" customHeight="1">
      <c r="A11" s="37"/>
      <c r="B11" s="38"/>
      <c r="C11" s="37" t="s">
        <v>4</v>
      </c>
      <c r="D11" s="37" t="s">
        <v>5</v>
      </c>
      <c r="E11" s="37" t="s">
        <v>6</v>
      </c>
      <c r="F11" s="37" t="s">
        <v>7</v>
      </c>
      <c r="G11" s="37" t="s">
        <v>8</v>
      </c>
      <c r="H11" s="39" t="s">
        <v>9</v>
      </c>
      <c r="I11" s="40" t="s">
        <v>10</v>
      </c>
      <c r="J11" s="41"/>
      <c r="K11" s="42" t="s">
        <v>11</v>
      </c>
      <c r="L11" s="42" t="s">
        <v>12</v>
      </c>
      <c r="M11" s="43"/>
      <c r="N11" s="43"/>
      <c r="O11" s="44"/>
      <c r="P11" s="44"/>
      <c r="Q11" s="43"/>
      <c r="R11" s="6" t="s">
        <v>13</v>
      </c>
      <c r="S11" s="6" t="s">
        <v>14</v>
      </c>
      <c r="T11" s="6" t="s">
        <v>15</v>
      </c>
      <c r="U11" s="6" t="s">
        <v>16</v>
      </c>
      <c r="V11" s="6" t="s">
        <v>17</v>
      </c>
      <c r="W11" s="6" t="s">
        <v>18</v>
      </c>
      <c r="X11" s="6" t="s">
        <v>19</v>
      </c>
      <c r="Y11" s="4" t="s">
        <v>20</v>
      </c>
      <c r="Z11" s="4" t="s">
        <v>21</v>
      </c>
      <c r="AA11" s="4" t="s">
        <v>22</v>
      </c>
      <c r="AB11" s="4" t="s">
        <v>13</v>
      </c>
      <c r="AC11" s="4" t="s">
        <v>14</v>
      </c>
      <c r="AD11" s="4" t="s">
        <v>15</v>
      </c>
      <c r="AE11" s="4" t="s">
        <v>16</v>
      </c>
      <c r="AF11" s="4" t="s">
        <v>17</v>
      </c>
      <c r="AG11" s="4" t="s">
        <v>18</v>
      </c>
      <c r="AH11" s="4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"/>
      <c r="AX11" s="4" t="s">
        <v>23</v>
      </c>
      <c r="AY11" s="45"/>
      <c r="AZ11" s="45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</row>
    <row r="12" spans="1:79" ht="15.5" customHeight="1" thickBot="1">
      <c r="A12" s="33"/>
      <c r="B12" s="10" t="s">
        <v>24</v>
      </c>
      <c r="C12" s="46">
        <v>10</v>
      </c>
      <c r="D12" s="46">
        <v>9</v>
      </c>
      <c r="E12" s="47">
        <v>21</v>
      </c>
      <c r="F12" s="147" t="s">
        <v>25</v>
      </c>
      <c r="G12" s="147"/>
      <c r="H12" s="148">
        <v>5000</v>
      </c>
      <c r="I12" s="149">
        <v>45588</v>
      </c>
      <c r="J12" s="150"/>
      <c r="K12" s="151"/>
      <c r="L12" s="151"/>
      <c r="M12" s="51"/>
      <c r="N12" s="51"/>
      <c r="O12" s="51"/>
      <c r="P12" s="51"/>
      <c r="Q12" s="51"/>
      <c r="R12" s="6">
        <f t="shared" ref="R12:R28" si="0">H12*K12</f>
        <v>0</v>
      </c>
      <c r="S12" s="6">
        <f t="shared" ref="S12:S28" si="1">H12*L12</f>
        <v>0</v>
      </c>
      <c r="T12" s="6"/>
      <c r="U12" s="6"/>
      <c r="V12" s="6"/>
      <c r="W12" s="6"/>
      <c r="X12" s="4"/>
      <c r="Y12" s="4" t="s">
        <v>26</v>
      </c>
      <c r="Z12" s="4" t="s">
        <v>27</v>
      </c>
      <c r="AA12" s="4" t="s">
        <v>28</v>
      </c>
      <c r="AB12" s="4">
        <f t="shared" ref="AB12:AB28" si="2">K12</f>
        <v>0</v>
      </c>
      <c r="AC12" s="4">
        <f t="shared" ref="AC12:AC28" si="3">+L12</f>
        <v>0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6"/>
      <c r="AR12" s="6"/>
      <c r="AS12" s="6"/>
      <c r="AT12" s="6"/>
      <c r="AU12" s="6"/>
      <c r="AV12" s="6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52"/>
      <c r="BW12" s="4"/>
      <c r="BX12" s="4"/>
      <c r="BY12" s="4"/>
      <c r="BZ12" s="4"/>
      <c r="CA12" s="4"/>
    </row>
    <row r="13" spans="1:79" ht="15.5" customHeight="1" thickBot="1">
      <c r="A13" s="33"/>
      <c r="B13" s="10"/>
      <c r="C13" s="158"/>
      <c r="D13" s="158"/>
      <c r="E13" s="147"/>
      <c r="F13" s="152" t="s">
        <v>11</v>
      </c>
      <c r="G13" s="152"/>
      <c r="H13" s="153">
        <v>5000</v>
      </c>
      <c r="I13" s="154">
        <v>45589</v>
      </c>
      <c r="J13" s="155"/>
      <c r="K13" s="156"/>
      <c r="L13" s="156"/>
      <c r="M13" s="51"/>
      <c r="N13" s="51"/>
      <c r="O13" s="51"/>
      <c r="P13" s="51"/>
      <c r="Q13" s="51"/>
      <c r="R13" s="6"/>
      <c r="S13" s="6"/>
      <c r="T13" s="6"/>
      <c r="U13" s="6"/>
      <c r="V13" s="6"/>
      <c r="W13" s="6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6"/>
      <c r="AR13" s="6"/>
      <c r="AS13" s="6"/>
      <c r="AT13" s="6"/>
      <c r="AU13" s="6"/>
      <c r="AV13" s="6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52"/>
      <c r="BW13" s="4"/>
      <c r="BX13" s="4"/>
      <c r="BY13" s="4"/>
      <c r="BZ13" s="4"/>
      <c r="CA13" s="4"/>
    </row>
    <row r="14" spans="1:79" ht="15.5" customHeight="1" thickBot="1">
      <c r="A14" s="33"/>
      <c r="B14" s="53"/>
      <c r="C14" s="46">
        <v>12</v>
      </c>
      <c r="D14" s="46">
        <v>11</v>
      </c>
      <c r="E14" s="47">
        <v>17</v>
      </c>
      <c r="F14" s="152" t="s">
        <v>25</v>
      </c>
      <c r="G14" s="157" t="s">
        <v>29</v>
      </c>
      <c r="H14" s="153">
        <v>5500</v>
      </c>
      <c r="I14" s="154">
        <v>42853</v>
      </c>
      <c r="J14" s="155"/>
      <c r="K14" s="156"/>
      <c r="L14" s="156"/>
      <c r="M14" s="51"/>
      <c r="N14" s="51"/>
      <c r="O14" s="51"/>
      <c r="P14" s="51"/>
      <c r="Q14" s="51"/>
      <c r="R14" s="6">
        <f t="shared" si="0"/>
        <v>0</v>
      </c>
      <c r="S14" s="6">
        <f t="shared" si="1"/>
        <v>0</v>
      </c>
      <c r="T14" s="6"/>
      <c r="U14" s="6"/>
      <c r="V14" s="6"/>
      <c r="W14" s="6"/>
      <c r="X14" s="4"/>
      <c r="Y14" s="4" t="s">
        <v>30</v>
      </c>
      <c r="Z14" s="4" t="s">
        <v>31</v>
      </c>
      <c r="AA14" s="4" t="s">
        <v>32</v>
      </c>
      <c r="AB14" s="4">
        <f t="shared" si="2"/>
        <v>0</v>
      </c>
      <c r="AC14" s="4">
        <f t="shared" si="3"/>
        <v>0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6"/>
      <c r="AR14" s="6"/>
      <c r="AS14" s="6"/>
      <c r="AT14" s="6"/>
      <c r="AU14" s="6"/>
      <c r="AV14" s="6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52"/>
      <c r="BW14" s="4"/>
      <c r="BX14" s="4"/>
      <c r="BY14" s="4"/>
      <c r="BZ14" s="4"/>
      <c r="CA14" s="4"/>
    </row>
    <row r="15" spans="1:79" ht="15.5" customHeight="1" thickBot="1">
      <c r="A15" s="33"/>
      <c r="B15" s="53"/>
      <c r="C15" s="158"/>
      <c r="D15" s="158"/>
      <c r="E15" s="147"/>
      <c r="F15" s="152" t="s">
        <v>11</v>
      </c>
      <c r="G15" s="157" t="s">
        <v>29</v>
      </c>
      <c r="H15" s="153">
        <v>5500</v>
      </c>
      <c r="I15" s="154">
        <v>42857</v>
      </c>
      <c r="J15" s="155"/>
      <c r="K15" s="156"/>
      <c r="L15" s="156"/>
      <c r="M15" s="51"/>
      <c r="N15" s="51"/>
      <c r="O15" s="51"/>
      <c r="P15" s="51"/>
      <c r="Q15" s="51"/>
      <c r="R15" s="6"/>
      <c r="S15" s="6"/>
      <c r="T15" s="6"/>
      <c r="U15" s="6"/>
      <c r="V15" s="6"/>
      <c r="W15" s="6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6"/>
      <c r="AR15" s="6"/>
      <c r="AS15" s="6"/>
      <c r="AT15" s="6"/>
      <c r="AU15" s="6"/>
      <c r="AV15" s="6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52"/>
      <c r="BW15" s="4"/>
      <c r="BX15" s="4"/>
      <c r="BY15" s="4"/>
      <c r="BZ15" s="4"/>
      <c r="CA15" s="4"/>
    </row>
    <row r="16" spans="1:79" ht="15.5" customHeight="1" thickBot="1">
      <c r="A16" s="33"/>
      <c r="B16" s="53"/>
      <c r="C16" s="46">
        <v>14</v>
      </c>
      <c r="D16" s="46">
        <v>12</v>
      </c>
      <c r="E16" s="47">
        <v>12</v>
      </c>
      <c r="F16" s="152" t="s">
        <v>25</v>
      </c>
      <c r="G16" s="157" t="s">
        <v>29</v>
      </c>
      <c r="H16" s="153">
        <v>7500</v>
      </c>
      <c r="I16" s="154">
        <v>45590</v>
      </c>
      <c r="J16" s="155"/>
      <c r="K16" s="156"/>
      <c r="L16" s="156"/>
      <c r="M16" s="51"/>
      <c r="N16" s="51"/>
      <c r="O16" s="51"/>
      <c r="P16" s="51"/>
      <c r="Q16" s="51"/>
      <c r="R16" s="6">
        <f t="shared" si="0"/>
        <v>0</v>
      </c>
      <c r="S16" s="6">
        <f t="shared" si="1"/>
        <v>0</v>
      </c>
      <c r="T16" s="6"/>
      <c r="U16" s="6"/>
      <c r="V16" s="6"/>
      <c r="W16" s="6"/>
      <c r="X16" s="4"/>
      <c r="Y16" s="4" t="s">
        <v>33</v>
      </c>
      <c r="Z16" s="4" t="s">
        <v>34</v>
      </c>
      <c r="AA16" s="4" t="s">
        <v>35</v>
      </c>
      <c r="AB16" s="4">
        <f t="shared" si="2"/>
        <v>0</v>
      </c>
      <c r="AC16" s="4">
        <f t="shared" si="3"/>
        <v>0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6"/>
      <c r="AR16" s="6"/>
      <c r="AS16" s="6"/>
      <c r="AT16" s="6"/>
      <c r="AU16" s="6"/>
      <c r="AV16" s="6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52"/>
      <c r="BW16" s="4"/>
      <c r="BX16" s="4"/>
      <c r="BY16" s="4"/>
      <c r="BZ16" s="4"/>
      <c r="CA16" s="4"/>
    </row>
    <row r="17" spans="1:79" ht="15.5" customHeight="1" thickBot="1">
      <c r="A17" s="33"/>
      <c r="B17" s="53"/>
      <c r="C17" s="158"/>
      <c r="D17" s="158"/>
      <c r="E17" s="147"/>
      <c r="F17" s="152" t="s">
        <v>11</v>
      </c>
      <c r="G17" s="157" t="s">
        <v>29</v>
      </c>
      <c r="H17" s="153">
        <v>7500</v>
      </c>
      <c r="I17" s="154">
        <v>45591</v>
      </c>
      <c r="J17" s="155"/>
      <c r="K17" s="156"/>
      <c r="L17" s="156"/>
      <c r="M17" s="51"/>
      <c r="N17" s="51"/>
      <c r="O17" s="51"/>
      <c r="P17" s="51"/>
      <c r="Q17" s="51"/>
      <c r="R17" s="6"/>
      <c r="S17" s="6"/>
      <c r="T17" s="6"/>
      <c r="U17" s="6"/>
      <c r="V17" s="6"/>
      <c r="W17" s="6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6"/>
      <c r="AR17" s="6"/>
      <c r="AS17" s="6"/>
      <c r="AT17" s="6"/>
      <c r="AU17" s="6"/>
      <c r="AV17" s="6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52"/>
      <c r="BW17" s="4"/>
      <c r="BX17" s="4"/>
      <c r="BY17" s="4"/>
      <c r="BZ17" s="4"/>
      <c r="CA17" s="4"/>
    </row>
    <row r="18" spans="1:79" ht="15.5" customHeight="1" thickBot="1">
      <c r="A18" s="3"/>
      <c r="B18" s="53"/>
      <c r="C18" s="46">
        <v>16</v>
      </c>
      <c r="D18" s="46">
        <v>14</v>
      </c>
      <c r="E18" s="47">
        <v>9</v>
      </c>
      <c r="F18" s="152" t="s">
        <v>25</v>
      </c>
      <c r="G18" s="157" t="s">
        <v>29</v>
      </c>
      <c r="H18" s="153">
        <v>8500</v>
      </c>
      <c r="I18" s="154">
        <v>42854</v>
      </c>
      <c r="J18" s="155"/>
      <c r="K18" s="156"/>
      <c r="L18" s="156"/>
      <c r="M18" s="51"/>
      <c r="N18" s="51"/>
      <c r="O18" s="51"/>
      <c r="P18" s="51"/>
      <c r="Q18" s="51"/>
      <c r="R18" s="6">
        <f t="shared" si="0"/>
        <v>0</v>
      </c>
      <c r="S18" s="6">
        <f t="shared" si="1"/>
        <v>0</v>
      </c>
      <c r="T18" s="6"/>
      <c r="U18" s="6"/>
      <c r="V18" s="6"/>
      <c r="W18" s="6"/>
      <c r="X18" s="4"/>
      <c r="Y18" s="4" t="s">
        <v>36</v>
      </c>
      <c r="Z18" s="4" t="s">
        <v>37</v>
      </c>
      <c r="AA18" s="4" t="s">
        <v>38</v>
      </c>
      <c r="AB18" s="4">
        <f t="shared" si="2"/>
        <v>0</v>
      </c>
      <c r="AC18" s="4">
        <f t="shared" si="3"/>
        <v>0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6"/>
      <c r="AR18" s="6"/>
      <c r="AS18" s="6"/>
      <c r="AT18" s="6"/>
      <c r="AU18" s="6"/>
      <c r="AV18" s="6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52"/>
      <c r="BW18" s="4"/>
      <c r="BX18" s="4"/>
      <c r="BY18" s="4"/>
      <c r="BZ18" s="4"/>
      <c r="CA18" s="4"/>
    </row>
    <row r="19" spans="1:79" ht="15.5" customHeight="1" thickBot="1">
      <c r="A19" s="3"/>
      <c r="B19" s="53"/>
      <c r="C19" s="158"/>
      <c r="D19" s="158"/>
      <c r="E19" s="147"/>
      <c r="F19" s="152" t="s">
        <v>11</v>
      </c>
      <c r="G19" s="157" t="s">
        <v>29</v>
      </c>
      <c r="H19" s="153">
        <v>8500</v>
      </c>
      <c r="I19" s="154">
        <v>42858</v>
      </c>
      <c r="J19" s="155"/>
      <c r="K19" s="156"/>
      <c r="L19" s="156"/>
      <c r="M19" s="51"/>
      <c r="N19" s="51"/>
      <c r="O19" s="51"/>
      <c r="P19" s="51"/>
      <c r="Q19" s="51"/>
      <c r="R19" s="6"/>
      <c r="S19" s="6"/>
      <c r="T19" s="6"/>
      <c r="U19" s="6"/>
      <c r="V19" s="6"/>
      <c r="W19" s="6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6"/>
      <c r="AR19" s="6"/>
      <c r="AS19" s="6"/>
      <c r="AT19" s="6"/>
      <c r="AU19" s="6"/>
      <c r="AV19" s="6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52"/>
      <c r="BW19" s="4"/>
      <c r="BX19" s="4"/>
      <c r="BY19" s="4"/>
      <c r="BZ19" s="4"/>
      <c r="CA19" s="4"/>
    </row>
    <row r="20" spans="1:79" ht="15.5" customHeight="1" thickBot="1">
      <c r="A20" s="33"/>
      <c r="B20" s="53"/>
      <c r="C20" s="46">
        <v>18</v>
      </c>
      <c r="D20" s="46">
        <v>16</v>
      </c>
      <c r="E20" s="47">
        <v>7</v>
      </c>
      <c r="F20" s="152" t="s">
        <v>25</v>
      </c>
      <c r="G20" s="157" t="s">
        <v>29</v>
      </c>
      <c r="H20" s="153">
        <v>10500</v>
      </c>
      <c r="I20" s="154">
        <v>45592</v>
      </c>
      <c r="J20" s="155"/>
      <c r="K20" s="156"/>
      <c r="L20" s="156"/>
      <c r="M20" s="51"/>
      <c r="N20" s="51"/>
      <c r="O20" s="51"/>
      <c r="P20" s="51"/>
      <c r="Q20" s="51"/>
      <c r="R20" s="6">
        <f t="shared" si="0"/>
        <v>0</v>
      </c>
      <c r="S20" s="6">
        <f t="shared" si="1"/>
        <v>0</v>
      </c>
      <c r="T20" s="6"/>
      <c r="U20" s="6"/>
      <c r="V20" s="6"/>
      <c r="W20" s="6"/>
      <c r="X20" s="4"/>
      <c r="Y20" s="4" t="s">
        <v>39</v>
      </c>
      <c r="Z20" s="4" t="s">
        <v>40</v>
      </c>
      <c r="AA20" s="4" t="s">
        <v>41</v>
      </c>
      <c r="AB20" s="4">
        <f t="shared" si="2"/>
        <v>0</v>
      </c>
      <c r="AC20" s="4">
        <f t="shared" si="3"/>
        <v>0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6"/>
      <c r="AR20" s="6"/>
      <c r="AS20" s="6"/>
      <c r="AT20" s="6"/>
      <c r="AU20" s="6"/>
      <c r="AV20" s="6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52"/>
      <c r="BW20" s="4"/>
      <c r="BX20" s="4"/>
      <c r="BY20" s="4"/>
      <c r="BZ20" s="4"/>
      <c r="CA20" s="4"/>
    </row>
    <row r="21" spans="1:79" ht="15.5" customHeight="1" thickBot="1">
      <c r="A21" s="33"/>
      <c r="B21" s="53"/>
      <c r="C21" s="158"/>
      <c r="D21" s="158"/>
      <c r="E21" s="147"/>
      <c r="F21" s="152" t="s">
        <v>11</v>
      </c>
      <c r="G21" s="157" t="s">
        <v>29</v>
      </c>
      <c r="H21" s="153">
        <v>10500</v>
      </c>
      <c r="I21" s="154">
        <v>45593</v>
      </c>
      <c r="J21" s="155"/>
      <c r="K21" s="156"/>
      <c r="L21" s="156"/>
      <c r="M21" s="51"/>
      <c r="N21" s="51"/>
      <c r="O21" s="51"/>
      <c r="P21" s="51"/>
      <c r="Q21" s="51"/>
      <c r="R21" s="6"/>
      <c r="S21" s="6"/>
      <c r="T21" s="6"/>
      <c r="U21" s="6"/>
      <c r="V21" s="6"/>
      <c r="W21" s="6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6"/>
      <c r="AR21" s="6"/>
      <c r="AS21" s="6"/>
      <c r="AT21" s="6"/>
      <c r="AU21" s="6"/>
      <c r="AV21" s="6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52"/>
      <c r="BW21" s="4"/>
      <c r="BX21" s="4"/>
      <c r="BY21" s="4"/>
      <c r="BZ21" s="4"/>
      <c r="CA21" s="4"/>
    </row>
    <row r="22" spans="1:79" ht="15.5" customHeight="1" thickBot="1">
      <c r="A22" s="33"/>
      <c r="B22" s="53"/>
      <c r="C22" s="46">
        <v>21</v>
      </c>
      <c r="D22" s="46">
        <v>19</v>
      </c>
      <c r="E22" s="47">
        <v>4</v>
      </c>
      <c r="F22" s="152" t="s">
        <v>25</v>
      </c>
      <c r="G22" s="157" t="s">
        <v>29</v>
      </c>
      <c r="H22" s="153">
        <v>14500</v>
      </c>
      <c r="I22" s="154">
        <v>42855</v>
      </c>
      <c r="J22" s="155"/>
      <c r="K22" s="156"/>
      <c r="L22" s="156"/>
      <c r="M22" s="51"/>
      <c r="N22" s="51"/>
      <c r="O22" s="51"/>
      <c r="P22" s="51"/>
      <c r="Q22" s="51"/>
      <c r="R22" s="6">
        <f t="shared" si="0"/>
        <v>0</v>
      </c>
      <c r="S22" s="6">
        <f t="shared" si="1"/>
        <v>0</v>
      </c>
      <c r="T22" s="6"/>
      <c r="U22" s="6"/>
      <c r="V22" s="6"/>
      <c r="W22" s="6"/>
      <c r="X22" s="4"/>
      <c r="Y22" s="4" t="s">
        <v>42</v>
      </c>
      <c r="Z22" s="4" t="s">
        <v>43</v>
      </c>
      <c r="AA22" s="4" t="s">
        <v>44</v>
      </c>
      <c r="AB22" s="4">
        <f t="shared" si="2"/>
        <v>0</v>
      </c>
      <c r="AC22" s="4">
        <f t="shared" si="3"/>
        <v>0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6"/>
      <c r="AR22" s="6"/>
      <c r="AS22" s="6"/>
      <c r="AT22" s="6"/>
      <c r="AU22" s="6"/>
      <c r="AV22" s="6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52"/>
      <c r="BW22" s="4"/>
      <c r="BX22" s="4"/>
      <c r="BY22" s="4"/>
      <c r="BZ22" s="4"/>
      <c r="CA22" s="4"/>
    </row>
    <row r="23" spans="1:79" ht="15.5" customHeight="1" thickBot="1">
      <c r="A23" s="33"/>
      <c r="B23" s="53"/>
      <c r="C23" s="158"/>
      <c r="D23" s="158"/>
      <c r="E23" s="147"/>
      <c r="F23" s="152" t="s">
        <v>11</v>
      </c>
      <c r="G23" s="157" t="s">
        <v>29</v>
      </c>
      <c r="H23" s="153">
        <v>14500</v>
      </c>
      <c r="I23" s="154">
        <v>42859</v>
      </c>
      <c r="J23" s="155"/>
      <c r="K23" s="156"/>
      <c r="L23" s="156"/>
      <c r="M23" s="51"/>
      <c r="N23" s="51"/>
      <c r="O23" s="51"/>
      <c r="P23" s="51"/>
      <c r="Q23" s="51"/>
      <c r="R23" s="6"/>
      <c r="S23" s="6"/>
      <c r="T23" s="6"/>
      <c r="U23" s="6"/>
      <c r="V23" s="6"/>
      <c r="W23" s="6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6"/>
      <c r="AR23" s="6"/>
      <c r="AS23" s="6"/>
      <c r="AT23" s="6"/>
      <c r="AU23" s="6"/>
      <c r="AV23" s="6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52"/>
      <c r="BW23" s="4"/>
      <c r="BX23" s="4"/>
      <c r="BY23" s="4"/>
      <c r="BZ23" s="4"/>
      <c r="CA23" s="4"/>
    </row>
    <row r="24" spans="1:79" ht="15.5" customHeight="1" thickBot="1">
      <c r="A24" s="33"/>
      <c r="B24" s="53"/>
      <c r="C24" s="46">
        <v>25</v>
      </c>
      <c r="D24" s="46">
        <v>22</v>
      </c>
      <c r="E24" s="47">
        <v>4</v>
      </c>
      <c r="F24" s="152" t="s">
        <v>25</v>
      </c>
      <c r="G24" s="157" t="s">
        <v>29</v>
      </c>
      <c r="H24" s="153">
        <v>22000</v>
      </c>
      <c r="I24" s="154">
        <v>42856</v>
      </c>
      <c r="J24" s="155"/>
      <c r="K24" s="156"/>
      <c r="L24" s="156"/>
      <c r="M24" s="51"/>
      <c r="N24" s="51"/>
      <c r="O24" s="51"/>
      <c r="P24" s="51"/>
      <c r="Q24" s="51"/>
      <c r="R24" s="6">
        <f t="shared" si="0"/>
        <v>0</v>
      </c>
      <c r="S24" s="6">
        <f t="shared" si="1"/>
        <v>0</v>
      </c>
      <c r="T24" s="6"/>
      <c r="U24" s="6"/>
      <c r="V24" s="6"/>
      <c r="W24" s="6"/>
      <c r="X24" s="4"/>
      <c r="Y24" s="4" t="s">
        <v>45</v>
      </c>
      <c r="Z24" s="4" t="s">
        <v>46</v>
      </c>
      <c r="AA24" s="4" t="s">
        <v>47</v>
      </c>
      <c r="AB24" s="4">
        <f t="shared" si="2"/>
        <v>0</v>
      </c>
      <c r="AC24" s="4">
        <f t="shared" si="3"/>
        <v>0</v>
      </c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6"/>
      <c r="AR24" s="6"/>
      <c r="AS24" s="6"/>
      <c r="AT24" s="6"/>
      <c r="AU24" s="6"/>
      <c r="AV24" s="6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52"/>
      <c r="BW24" s="4"/>
      <c r="BX24" s="4"/>
      <c r="BY24" s="4"/>
      <c r="BZ24" s="4"/>
      <c r="CA24" s="4"/>
    </row>
    <row r="25" spans="1:79" ht="15.5" customHeight="1" thickBot="1">
      <c r="A25" s="33"/>
      <c r="B25" s="53"/>
      <c r="C25" s="158"/>
      <c r="D25" s="158"/>
      <c r="E25" s="147"/>
      <c r="F25" s="152" t="s">
        <v>11</v>
      </c>
      <c r="G25" s="157" t="s">
        <v>29</v>
      </c>
      <c r="H25" s="153">
        <v>22000</v>
      </c>
      <c r="I25" s="154">
        <v>42860</v>
      </c>
      <c r="J25" s="155"/>
      <c r="K25" s="156"/>
      <c r="L25" s="156"/>
      <c r="M25" s="51"/>
      <c r="N25" s="51"/>
      <c r="O25" s="51"/>
      <c r="P25" s="51"/>
      <c r="Q25" s="51"/>
      <c r="R25" s="6"/>
      <c r="S25" s="6"/>
      <c r="T25" s="6"/>
      <c r="U25" s="6"/>
      <c r="V25" s="6"/>
      <c r="W25" s="6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6"/>
      <c r="AR25" s="6"/>
      <c r="AS25" s="6"/>
      <c r="AT25" s="6"/>
      <c r="AU25" s="6"/>
      <c r="AV25" s="6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52"/>
      <c r="BW25" s="4"/>
      <c r="BX25" s="4"/>
      <c r="BY25" s="4"/>
      <c r="BZ25" s="4"/>
      <c r="CA25" s="4"/>
    </row>
    <row r="26" spans="1:79" ht="15.5" customHeight="1" thickBot="1">
      <c r="A26" s="33"/>
      <c r="B26" s="53"/>
      <c r="C26" s="46">
        <v>30</v>
      </c>
      <c r="D26" s="46">
        <v>25</v>
      </c>
      <c r="E26" s="47">
        <v>2</v>
      </c>
      <c r="F26" s="152" t="s">
        <v>25</v>
      </c>
      <c r="G26" s="152"/>
      <c r="H26" s="153">
        <v>33000</v>
      </c>
      <c r="I26" s="154">
        <v>45594</v>
      </c>
      <c r="J26" s="155"/>
      <c r="K26" s="156"/>
      <c r="L26" s="156"/>
      <c r="M26" s="51"/>
      <c r="N26" s="51"/>
      <c r="O26" s="51"/>
      <c r="P26" s="51"/>
      <c r="Q26" s="51"/>
      <c r="R26" s="6">
        <f t="shared" si="0"/>
        <v>0</v>
      </c>
      <c r="S26" s="6">
        <f t="shared" si="1"/>
        <v>0</v>
      </c>
      <c r="T26" s="6"/>
      <c r="U26" s="6"/>
      <c r="V26" s="6"/>
      <c r="W26" s="6"/>
      <c r="X26" s="4"/>
      <c r="Y26" s="4" t="s">
        <v>48</v>
      </c>
      <c r="Z26" s="4" t="s">
        <v>49</v>
      </c>
      <c r="AA26" s="4" t="s">
        <v>50</v>
      </c>
      <c r="AB26" s="4">
        <f t="shared" si="2"/>
        <v>0</v>
      </c>
      <c r="AC26" s="4">
        <f t="shared" si="3"/>
        <v>0</v>
      </c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6"/>
      <c r="AR26" s="6"/>
      <c r="AS26" s="6"/>
      <c r="AT26" s="6"/>
      <c r="AU26" s="6"/>
      <c r="AV26" s="6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52"/>
      <c r="BW26" s="4"/>
      <c r="BX26" s="4"/>
      <c r="BY26" s="4"/>
      <c r="BZ26" s="4"/>
      <c r="CA26" s="4"/>
    </row>
    <row r="27" spans="1:79" ht="15.5" customHeight="1" thickBot="1">
      <c r="A27" s="33"/>
      <c r="B27" s="53"/>
      <c r="C27" s="158"/>
      <c r="D27" s="158"/>
      <c r="E27" s="147"/>
      <c r="F27" s="152" t="s">
        <v>11</v>
      </c>
      <c r="G27" s="152"/>
      <c r="H27" s="153">
        <v>33000</v>
      </c>
      <c r="I27" s="154">
        <v>45595</v>
      </c>
      <c r="J27" s="155"/>
      <c r="K27" s="156"/>
      <c r="L27" s="156"/>
      <c r="M27" s="51"/>
      <c r="N27" s="51"/>
      <c r="O27" s="51"/>
      <c r="P27" s="51"/>
      <c r="Q27" s="51"/>
      <c r="R27" s="6"/>
      <c r="S27" s="6"/>
      <c r="T27" s="6"/>
      <c r="U27" s="6"/>
      <c r="V27" s="6"/>
      <c r="W27" s="6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6"/>
      <c r="AR27" s="6"/>
      <c r="AS27" s="6"/>
      <c r="AT27" s="6"/>
      <c r="AU27" s="6"/>
      <c r="AV27" s="6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52"/>
      <c r="BW27" s="4"/>
      <c r="BX27" s="4"/>
      <c r="BY27" s="4"/>
      <c r="BZ27" s="4"/>
      <c r="CA27" s="4"/>
    </row>
    <row r="28" spans="1:79" ht="15.5" customHeight="1" thickBot="1">
      <c r="A28" s="33"/>
      <c r="B28" s="53"/>
      <c r="C28" s="46">
        <v>35</v>
      </c>
      <c r="D28" s="46">
        <v>28</v>
      </c>
      <c r="E28" s="47">
        <v>2</v>
      </c>
      <c r="F28" s="152" t="s">
        <v>25</v>
      </c>
      <c r="G28" s="152"/>
      <c r="H28" s="153">
        <v>43000</v>
      </c>
      <c r="I28" s="154">
        <v>45596</v>
      </c>
      <c r="J28" s="155"/>
      <c r="K28" s="156"/>
      <c r="L28" s="156"/>
      <c r="M28" s="51"/>
      <c r="N28" s="51"/>
      <c r="O28" s="51"/>
      <c r="P28" s="51"/>
      <c r="Q28" s="51"/>
      <c r="R28" s="6">
        <f t="shared" si="0"/>
        <v>0</v>
      </c>
      <c r="S28" s="6">
        <f t="shared" si="1"/>
        <v>0</v>
      </c>
      <c r="T28" s="6"/>
      <c r="U28" s="6"/>
      <c r="V28" s="6"/>
      <c r="W28" s="6"/>
      <c r="X28" s="4"/>
      <c r="Y28" s="4" t="s">
        <v>51</v>
      </c>
      <c r="Z28" s="4" t="s">
        <v>52</v>
      </c>
      <c r="AA28" s="4" t="s">
        <v>53</v>
      </c>
      <c r="AB28" s="4">
        <f t="shared" si="2"/>
        <v>0</v>
      </c>
      <c r="AC28" s="4">
        <f t="shared" si="3"/>
        <v>0</v>
      </c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6"/>
      <c r="AR28" s="6"/>
      <c r="AS28" s="6"/>
      <c r="AT28" s="6"/>
      <c r="AU28" s="6"/>
      <c r="AV28" s="6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52"/>
      <c r="BW28" s="4"/>
      <c r="BX28" s="4"/>
      <c r="BY28" s="4"/>
      <c r="BZ28" s="4"/>
      <c r="CA28" s="4"/>
    </row>
    <row r="29" spans="1:79" ht="15.5" customHeight="1" thickBot="1">
      <c r="A29" s="33"/>
      <c r="B29" s="53"/>
      <c r="C29" s="158"/>
      <c r="D29" s="158"/>
      <c r="E29" s="147"/>
      <c r="F29" s="152" t="s">
        <v>11</v>
      </c>
      <c r="G29" s="152"/>
      <c r="H29" s="153">
        <v>43000</v>
      </c>
      <c r="I29" s="154">
        <v>45597</v>
      </c>
      <c r="J29" s="155"/>
      <c r="K29" s="156"/>
      <c r="L29" s="156"/>
      <c r="M29" s="51"/>
      <c r="N29" s="51"/>
      <c r="O29" s="51"/>
      <c r="P29" s="51"/>
      <c r="Q29" s="51"/>
      <c r="R29" s="6"/>
      <c r="S29" s="6"/>
      <c r="T29" s="6"/>
      <c r="U29" s="6"/>
      <c r="V29" s="6"/>
      <c r="W29" s="6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6"/>
      <c r="AR29" s="6"/>
      <c r="AS29" s="6"/>
      <c r="AT29" s="6"/>
      <c r="AU29" s="6"/>
      <c r="AV29" s="6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52"/>
      <c r="BW29" s="4"/>
      <c r="BX29" s="4"/>
      <c r="BY29" s="4"/>
      <c r="BZ29" s="4"/>
      <c r="CA29" s="4"/>
    </row>
    <row r="30" spans="1:79" ht="7.5" customHeight="1">
      <c r="A30" s="33"/>
      <c r="B30" s="53"/>
      <c r="C30" s="33"/>
      <c r="D30" s="33"/>
      <c r="E30" s="33"/>
      <c r="F30" s="33"/>
      <c r="G30" s="33"/>
      <c r="H30" s="54"/>
      <c r="I30" s="54"/>
      <c r="J30" s="55"/>
      <c r="K30" s="56"/>
      <c r="L30" s="56"/>
      <c r="M30" s="56"/>
      <c r="N30" s="56"/>
      <c r="O30" s="56"/>
      <c r="P30" s="56"/>
      <c r="Q30" s="56"/>
      <c r="R30" s="6"/>
      <c r="S30" s="6"/>
      <c r="T30" s="6"/>
      <c r="U30" s="6"/>
      <c r="V30" s="6"/>
      <c r="W30" s="6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6"/>
      <c r="AR30" s="6"/>
      <c r="AS30" s="6"/>
      <c r="AT30" s="6"/>
      <c r="AU30" s="6"/>
      <c r="AV30" s="6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52"/>
      <c r="BW30" s="4"/>
      <c r="BX30" s="4"/>
      <c r="BY30" s="4"/>
      <c r="BZ30" s="4"/>
      <c r="CA30" s="4"/>
    </row>
    <row r="31" spans="1:79" ht="15" customHeight="1" thickBot="1">
      <c r="A31" s="33"/>
      <c r="B31" s="10" t="s">
        <v>54</v>
      </c>
      <c r="C31" s="46">
        <v>10</v>
      </c>
      <c r="D31" s="46">
        <v>14</v>
      </c>
      <c r="E31" s="47">
        <v>12</v>
      </c>
      <c r="F31" s="147" t="s">
        <v>25</v>
      </c>
      <c r="G31" s="159" t="s">
        <v>29</v>
      </c>
      <c r="H31" s="148">
        <v>6000</v>
      </c>
      <c r="I31" s="149">
        <v>45493</v>
      </c>
      <c r="J31" s="150"/>
      <c r="K31" s="160"/>
      <c r="L31" s="160"/>
      <c r="M31" s="51"/>
      <c r="N31" s="51"/>
      <c r="O31" s="51"/>
      <c r="P31" s="51"/>
      <c r="Q31" s="51"/>
      <c r="R31" s="6">
        <f>H31*K31</f>
        <v>0</v>
      </c>
      <c r="S31" s="6">
        <f>H31*L31</f>
        <v>0</v>
      </c>
      <c r="T31" s="6"/>
      <c r="U31" s="6"/>
      <c r="V31" s="6"/>
      <c r="W31" s="6"/>
      <c r="X31" s="4"/>
      <c r="Y31" s="4" t="s">
        <v>55</v>
      </c>
      <c r="Z31" s="4" t="s">
        <v>27</v>
      </c>
      <c r="AA31" s="4" t="s">
        <v>56</v>
      </c>
      <c r="AB31" s="4">
        <f>K31</f>
        <v>0</v>
      </c>
      <c r="AC31" s="4">
        <f>+L31</f>
        <v>0</v>
      </c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6"/>
      <c r="AR31" s="6"/>
      <c r="AS31" s="6"/>
      <c r="AT31" s="6"/>
      <c r="AU31" s="6"/>
      <c r="AV31" s="6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52"/>
      <c r="BW31" s="4"/>
      <c r="BX31" s="4"/>
      <c r="BY31" s="4"/>
      <c r="BZ31" s="4"/>
      <c r="CA31" s="4"/>
    </row>
    <row r="32" spans="1:79" ht="15" customHeight="1" thickBot="1">
      <c r="A32" s="33"/>
      <c r="B32" s="10"/>
      <c r="C32" s="158"/>
      <c r="D32" s="158"/>
      <c r="E32" s="147"/>
      <c r="F32" s="152" t="s">
        <v>11</v>
      </c>
      <c r="G32" s="157" t="s">
        <v>29</v>
      </c>
      <c r="H32" s="153">
        <v>6000</v>
      </c>
      <c r="I32" s="154">
        <v>45496</v>
      </c>
      <c r="J32" s="155"/>
      <c r="K32" s="161"/>
      <c r="L32" s="161"/>
      <c r="M32" s="51"/>
      <c r="N32" s="51"/>
      <c r="O32" s="51"/>
      <c r="P32" s="51"/>
      <c r="Q32" s="51"/>
      <c r="R32" s="6"/>
      <c r="S32" s="6"/>
      <c r="T32" s="6"/>
      <c r="U32" s="6"/>
      <c r="V32" s="6"/>
      <c r="W32" s="6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6"/>
      <c r="AR32" s="6"/>
      <c r="AS32" s="6"/>
      <c r="AT32" s="6"/>
      <c r="AU32" s="6"/>
      <c r="AV32" s="6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52"/>
      <c r="BW32" s="4"/>
      <c r="BX32" s="4"/>
      <c r="BY32" s="4"/>
      <c r="BZ32" s="4"/>
      <c r="CA32" s="4"/>
    </row>
    <row r="33" spans="1:79" ht="15" customHeight="1" thickBot="1">
      <c r="A33" s="33"/>
      <c r="B33" s="53"/>
      <c r="C33" s="46">
        <v>14</v>
      </c>
      <c r="D33" s="46">
        <v>19</v>
      </c>
      <c r="E33" s="47">
        <v>7</v>
      </c>
      <c r="F33" s="152" t="s">
        <v>25</v>
      </c>
      <c r="G33" s="157" t="s">
        <v>29</v>
      </c>
      <c r="H33" s="153">
        <v>8500</v>
      </c>
      <c r="I33" s="154">
        <v>45494</v>
      </c>
      <c r="J33" s="155"/>
      <c r="K33" s="161"/>
      <c r="L33" s="161"/>
      <c r="M33" s="51"/>
      <c r="N33" s="51"/>
      <c r="O33" s="51"/>
      <c r="P33" s="51"/>
      <c r="Q33" s="51"/>
      <c r="R33" s="6">
        <f>H33*K33</f>
        <v>0</v>
      </c>
      <c r="S33" s="6">
        <f>H33*L33</f>
        <v>0</v>
      </c>
      <c r="T33" s="6"/>
      <c r="U33" s="6"/>
      <c r="V33" s="6"/>
      <c r="W33" s="6"/>
      <c r="X33" s="4"/>
      <c r="Y33" s="4" t="s">
        <v>57</v>
      </c>
      <c r="Z33" s="4" t="s">
        <v>34</v>
      </c>
      <c r="AA33" s="4" t="s">
        <v>58</v>
      </c>
      <c r="AB33" s="4">
        <f>K33</f>
        <v>0</v>
      </c>
      <c r="AC33" s="4">
        <f>+L33</f>
        <v>0</v>
      </c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6"/>
      <c r="AR33" s="6"/>
      <c r="AS33" s="6"/>
      <c r="AT33" s="6"/>
      <c r="AU33" s="6"/>
      <c r="AV33" s="6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52"/>
      <c r="BW33" s="4"/>
      <c r="BX33" s="4"/>
      <c r="BY33" s="4"/>
      <c r="BZ33" s="4"/>
      <c r="CA33" s="4"/>
    </row>
    <row r="34" spans="1:79" ht="15" customHeight="1" thickBot="1">
      <c r="A34" s="33"/>
      <c r="B34" s="53"/>
      <c r="C34" s="158"/>
      <c r="D34" s="158"/>
      <c r="E34" s="147"/>
      <c r="F34" s="152" t="s">
        <v>11</v>
      </c>
      <c r="G34" s="157" t="s">
        <v>29</v>
      </c>
      <c r="H34" s="153">
        <v>8500</v>
      </c>
      <c r="I34" s="154">
        <v>45497</v>
      </c>
      <c r="J34" s="155"/>
      <c r="K34" s="161"/>
      <c r="L34" s="161"/>
      <c r="M34" s="51"/>
      <c r="N34" s="51"/>
      <c r="O34" s="51"/>
      <c r="P34" s="51"/>
      <c r="Q34" s="51"/>
      <c r="R34" s="6"/>
      <c r="S34" s="6"/>
      <c r="T34" s="6"/>
      <c r="U34" s="6"/>
      <c r="V34" s="6"/>
      <c r="W34" s="6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6"/>
      <c r="AR34" s="6"/>
      <c r="AS34" s="6"/>
      <c r="AT34" s="6"/>
      <c r="AU34" s="6"/>
      <c r="AV34" s="6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52"/>
      <c r="BW34" s="4"/>
      <c r="BX34" s="4"/>
      <c r="BY34" s="4"/>
      <c r="BZ34" s="4"/>
      <c r="CA34" s="4"/>
    </row>
    <row r="35" spans="1:79" ht="15" customHeight="1" thickBot="1">
      <c r="A35" s="33"/>
      <c r="B35" s="53"/>
      <c r="C35" s="46">
        <v>18</v>
      </c>
      <c r="D35" s="46">
        <v>24</v>
      </c>
      <c r="E35" s="47">
        <v>4</v>
      </c>
      <c r="F35" s="152" t="s">
        <v>25</v>
      </c>
      <c r="G35" s="157" t="s">
        <v>29</v>
      </c>
      <c r="H35" s="153">
        <v>12000</v>
      </c>
      <c r="I35" s="154">
        <v>45495</v>
      </c>
      <c r="J35" s="155"/>
      <c r="K35" s="161"/>
      <c r="L35" s="161"/>
      <c r="M35" s="51"/>
      <c r="N35" s="5"/>
      <c r="O35" s="51"/>
      <c r="P35" s="51"/>
      <c r="Q35" s="51"/>
      <c r="R35" s="6">
        <f>H35*K35</f>
        <v>0</v>
      </c>
      <c r="S35" s="6">
        <f>H35*L35</f>
        <v>0</v>
      </c>
      <c r="T35" s="6"/>
      <c r="U35" s="6"/>
      <c r="V35" s="6"/>
      <c r="W35" s="6"/>
      <c r="X35" s="4"/>
      <c r="Y35" s="4" t="s">
        <v>59</v>
      </c>
      <c r="Z35" s="4" t="s">
        <v>40</v>
      </c>
      <c r="AA35" s="4" t="s">
        <v>60</v>
      </c>
      <c r="AB35" s="4">
        <f>K35</f>
        <v>0</v>
      </c>
      <c r="AC35" s="4">
        <f>+L35</f>
        <v>0</v>
      </c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6"/>
      <c r="AR35" s="6"/>
      <c r="AS35" s="6"/>
      <c r="AT35" s="6"/>
      <c r="AU35" s="6"/>
      <c r="AV35" s="6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52"/>
      <c r="BW35" s="4"/>
      <c r="BX35" s="4"/>
      <c r="BY35" s="4"/>
      <c r="BZ35" s="4"/>
      <c r="CA35" s="4"/>
    </row>
    <row r="36" spans="1:79" ht="15" customHeight="1" thickBot="1">
      <c r="A36" s="33"/>
      <c r="B36" s="53"/>
      <c r="C36" s="158"/>
      <c r="D36" s="158"/>
      <c r="E36" s="147"/>
      <c r="F36" s="152" t="s">
        <v>11</v>
      </c>
      <c r="G36" s="157" t="s">
        <v>29</v>
      </c>
      <c r="H36" s="153">
        <v>12000</v>
      </c>
      <c r="I36" s="154">
        <v>45498</v>
      </c>
      <c r="J36" s="155"/>
      <c r="K36" s="161"/>
      <c r="L36" s="161"/>
      <c r="M36" s="51"/>
      <c r="N36" s="5"/>
      <c r="O36" s="51"/>
      <c r="P36" s="51"/>
      <c r="Q36" s="51"/>
      <c r="R36" s="6"/>
      <c r="S36" s="6"/>
      <c r="T36" s="6"/>
      <c r="U36" s="6"/>
      <c r="V36" s="6"/>
      <c r="W36" s="6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6"/>
      <c r="AR36" s="6"/>
      <c r="AS36" s="6"/>
      <c r="AT36" s="6"/>
      <c r="AU36" s="6"/>
      <c r="AV36" s="6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52"/>
      <c r="BW36" s="4"/>
      <c r="BX36" s="4"/>
      <c r="BY36" s="4"/>
      <c r="BZ36" s="4"/>
      <c r="CA36" s="4"/>
    </row>
    <row r="37" spans="1:79" ht="12" customHeight="1">
      <c r="A37" s="33"/>
      <c r="B37" s="53"/>
      <c r="C37" s="46"/>
      <c r="D37" s="46"/>
      <c r="E37" s="47"/>
      <c r="F37" s="47"/>
      <c r="G37" s="47"/>
      <c r="H37" s="58"/>
      <c r="I37" s="58"/>
      <c r="J37" s="59"/>
      <c r="K37" s="56"/>
      <c r="L37" s="56"/>
      <c r="M37" s="56"/>
      <c r="N37" s="56"/>
      <c r="O37" s="56"/>
      <c r="P37" s="56"/>
      <c r="Q37" s="56"/>
      <c r="R37" s="6"/>
      <c r="S37" s="6"/>
      <c r="T37" s="6"/>
      <c r="U37" s="6"/>
      <c r="V37" s="6"/>
      <c r="W37" s="6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6"/>
      <c r="AR37" s="6"/>
      <c r="AS37" s="6"/>
      <c r="AT37" s="6"/>
      <c r="AU37" s="6"/>
      <c r="AV37" s="6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52"/>
      <c r="BW37" s="4"/>
      <c r="BX37" s="4"/>
      <c r="BY37" s="4"/>
      <c r="BZ37" s="4"/>
      <c r="CA37" s="4"/>
    </row>
    <row r="38" spans="1:79" ht="15" customHeight="1" thickBot="1">
      <c r="A38" s="33"/>
      <c r="B38" s="10" t="s">
        <v>61</v>
      </c>
      <c r="C38" s="46">
        <v>21</v>
      </c>
      <c r="D38" s="46">
        <v>11</v>
      </c>
      <c r="E38" s="47">
        <v>6</v>
      </c>
      <c r="F38" s="147" t="s">
        <v>25</v>
      </c>
      <c r="G38" s="159" t="s">
        <v>29</v>
      </c>
      <c r="H38" s="148">
        <v>13500</v>
      </c>
      <c r="I38" s="149">
        <v>45447</v>
      </c>
      <c r="J38" s="150"/>
      <c r="K38" s="160"/>
      <c r="L38" s="160"/>
      <c r="M38" s="56"/>
      <c r="N38" s="56"/>
      <c r="O38" s="56"/>
      <c r="P38" s="56"/>
      <c r="Q38" s="56"/>
      <c r="R38" s="6">
        <f>H38*K38</f>
        <v>0</v>
      </c>
      <c r="S38" s="6">
        <f>H38*L38</f>
        <v>0</v>
      </c>
      <c r="T38" s="6"/>
      <c r="U38" s="6"/>
      <c r="V38" s="6"/>
      <c r="W38" s="6"/>
      <c r="X38" s="4"/>
      <c r="Y38" s="4" t="s">
        <v>62</v>
      </c>
      <c r="Z38" s="4" t="s">
        <v>63</v>
      </c>
      <c r="AA38" s="4" t="s">
        <v>64</v>
      </c>
      <c r="AB38" s="4">
        <f>K38</f>
        <v>0</v>
      </c>
      <c r="AC38" s="4">
        <f>+L38</f>
        <v>0</v>
      </c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6"/>
      <c r="AR38" s="6"/>
      <c r="AS38" s="6"/>
      <c r="AT38" s="6"/>
      <c r="AU38" s="6"/>
      <c r="AV38" s="6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52"/>
      <c r="BW38" s="4"/>
      <c r="BX38" s="4"/>
      <c r="BY38" s="4"/>
      <c r="BZ38" s="4"/>
      <c r="CA38" s="4"/>
    </row>
    <row r="39" spans="1:79" ht="15" customHeight="1" thickBot="1">
      <c r="A39" s="33"/>
      <c r="B39" s="10"/>
      <c r="C39" s="158"/>
      <c r="D39" s="158"/>
      <c r="E39" s="147"/>
      <c r="F39" s="152" t="s">
        <v>11</v>
      </c>
      <c r="G39" s="157" t="s">
        <v>29</v>
      </c>
      <c r="H39" s="153">
        <v>13500</v>
      </c>
      <c r="I39" s="154">
        <v>45449</v>
      </c>
      <c r="J39" s="155"/>
      <c r="K39" s="161"/>
      <c r="L39" s="161"/>
      <c r="M39" s="56"/>
      <c r="N39" s="56"/>
      <c r="O39" s="56"/>
      <c r="P39" s="56"/>
      <c r="Q39" s="56"/>
      <c r="R39" s="6"/>
      <c r="S39" s="6"/>
      <c r="T39" s="6"/>
      <c r="U39" s="6"/>
      <c r="V39" s="6"/>
      <c r="W39" s="6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6"/>
      <c r="AR39" s="6"/>
      <c r="AS39" s="6"/>
      <c r="AT39" s="6"/>
      <c r="AU39" s="6"/>
      <c r="AV39" s="6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52"/>
      <c r="BW39" s="4"/>
      <c r="BX39" s="4"/>
      <c r="BY39" s="4"/>
      <c r="BZ39" s="4"/>
      <c r="CA39" s="4"/>
    </row>
    <row r="40" spans="1:79" ht="15" customHeight="1" thickBot="1">
      <c r="A40" s="33"/>
      <c r="B40" s="53"/>
      <c r="C40" s="46">
        <v>25</v>
      </c>
      <c r="D40" s="46">
        <v>12</v>
      </c>
      <c r="E40" s="47">
        <v>6</v>
      </c>
      <c r="F40" s="152" t="s">
        <v>25</v>
      </c>
      <c r="G40" s="157" t="s">
        <v>29</v>
      </c>
      <c r="H40" s="153">
        <v>20000</v>
      </c>
      <c r="I40" s="154">
        <v>45448</v>
      </c>
      <c r="J40" s="155"/>
      <c r="K40" s="161"/>
      <c r="L40" s="161"/>
      <c r="M40" s="56"/>
      <c r="N40" s="56"/>
      <c r="O40" s="56"/>
      <c r="P40" s="56"/>
      <c r="Q40" s="56"/>
      <c r="R40" s="6">
        <f>H40*K40</f>
        <v>0</v>
      </c>
      <c r="S40" s="6">
        <f>H40*L40</f>
        <v>0</v>
      </c>
      <c r="T40" s="6"/>
      <c r="U40" s="6"/>
      <c r="V40" s="6"/>
      <c r="W40" s="6"/>
      <c r="X40" s="4"/>
      <c r="Y40" s="4" t="s">
        <v>65</v>
      </c>
      <c r="Z40" s="4" t="s">
        <v>66</v>
      </c>
      <c r="AA40" s="4" t="s">
        <v>67</v>
      </c>
      <c r="AB40" s="4">
        <f>K40</f>
        <v>0</v>
      </c>
      <c r="AC40" s="4">
        <f>+L40</f>
        <v>0</v>
      </c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6"/>
      <c r="AR40" s="6"/>
      <c r="AS40" s="6"/>
      <c r="AT40" s="6"/>
      <c r="AU40" s="6"/>
      <c r="AV40" s="6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52"/>
      <c r="BW40" s="4"/>
      <c r="BX40" s="4"/>
      <c r="BY40" s="4"/>
      <c r="BZ40" s="4"/>
      <c r="CA40" s="4"/>
    </row>
    <row r="41" spans="1:79" ht="15" customHeight="1" thickBot="1">
      <c r="A41" s="33"/>
      <c r="B41" s="53"/>
      <c r="C41" s="158"/>
      <c r="D41" s="158"/>
      <c r="E41" s="147"/>
      <c r="F41" s="152" t="s">
        <v>11</v>
      </c>
      <c r="G41" s="157" t="s">
        <v>29</v>
      </c>
      <c r="H41" s="153">
        <v>20000</v>
      </c>
      <c r="I41" s="154">
        <v>45450</v>
      </c>
      <c r="J41" s="155"/>
      <c r="K41" s="161"/>
      <c r="L41" s="161"/>
      <c r="M41" s="56"/>
      <c r="N41" s="56"/>
      <c r="O41" s="56"/>
      <c r="P41" s="56"/>
      <c r="Q41" s="56"/>
      <c r="R41" s="6"/>
      <c r="S41" s="6"/>
      <c r="T41" s="6"/>
      <c r="U41" s="6"/>
      <c r="V41" s="6"/>
      <c r="W41" s="6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6"/>
      <c r="AR41" s="6"/>
      <c r="AS41" s="6"/>
      <c r="AT41" s="6"/>
      <c r="AU41" s="6"/>
      <c r="AV41" s="6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52"/>
      <c r="BW41" s="4"/>
      <c r="BX41" s="4"/>
      <c r="BY41" s="4"/>
      <c r="BZ41" s="4"/>
      <c r="CA41" s="4"/>
    </row>
    <row r="42" spans="1:79" ht="15" customHeight="1" thickBot="1">
      <c r="A42" s="33"/>
      <c r="B42" s="53"/>
      <c r="C42" s="46">
        <v>30</v>
      </c>
      <c r="D42" s="46">
        <v>14</v>
      </c>
      <c r="E42" s="47">
        <v>3</v>
      </c>
      <c r="F42" s="152" t="s">
        <v>25</v>
      </c>
      <c r="G42" s="152"/>
      <c r="H42" s="153">
        <v>30000</v>
      </c>
      <c r="I42" s="154">
        <v>45598</v>
      </c>
      <c r="J42" s="155"/>
      <c r="K42" s="161"/>
      <c r="L42" s="161"/>
      <c r="M42" s="56"/>
      <c r="N42" s="56"/>
      <c r="O42" s="56"/>
      <c r="P42" s="56"/>
      <c r="Q42" s="56"/>
      <c r="R42" s="6">
        <f>H42*K42</f>
        <v>0</v>
      </c>
      <c r="S42" s="6">
        <f>H42*L42</f>
        <v>0</v>
      </c>
      <c r="T42" s="6"/>
      <c r="U42" s="6"/>
      <c r="V42" s="6"/>
      <c r="W42" s="6"/>
      <c r="X42" s="4"/>
      <c r="Y42" s="4" t="s">
        <v>68</v>
      </c>
      <c r="Z42" s="4" t="s">
        <v>69</v>
      </c>
      <c r="AA42" s="4" t="s">
        <v>70</v>
      </c>
      <c r="AB42" s="4">
        <f>K42</f>
        <v>0</v>
      </c>
      <c r="AC42" s="4">
        <f>+L42</f>
        <v>0</v>
      </c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6"/>
      <c r="AR42" s="6"/>
      <c r="AS42" s="6"/>
      <c r="AT42" s="6"/>
      <c r="AU42" s="6"/>
      <c r="AV42" s="6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52"/>
      <c r="BW42" s="4"/>
      <c r="BX42" s="4"/>
      <c r="BY42" s="4"/>
      <c r="BZ42" s="4"/>
      <c r="CA42" s="4"/>
    </row>
    <row r="43" spans="1:79" ht="15" customHeight="1" thickBot="1">
      <c r="A43" s="33"/>
      <c r="B43" s="53"/>
      <c r="C43" s="158"/>
      <c r="D43" s="158"/>
      <c r="E43" s="147"/>
      <c r="F43" s="152" t="s">
        <v>11</v>
      </c>
      <c r="G43" s="152"/>
      <c r="H43" s="153">
        <v>30000</v>
      </c>
      <c r="I43" s="154">
        <v>45599</v>
      </c>
      <c r="J43" s="155"/>
      <c r="K43" s="161"/>
      <c r="L43" s="161"/>
      <c r="M43" s="56"/>
      <c r="N43" s="56"/>
      <c r="O43" s="56"/>
      <c r="P43" s="56"/>
      <c r="Q43" s="56"/>
      <c r="R43" s="6"/>
      <c r="S43" s="6"/>
      <c r="T43" s="6"/>
      <c r="U43" s="6"/>
      <c r="V43" s="6"/>
      <c r="W43" s="6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6"/>
      <c r="AR43" s="6"/>
      <c r="AS43" s="6"/>
      <c r="AT43" s="6"/>
      <c r="AU43" s="6"/>
      <c r="AV43" s="6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52"/>
      <c r="BW43" s="4"/>
      <c r="BX43" s="4"/>
      <c r="BY43" s="4"/>
      <c r="BZ43" s="4"/>
      <c r="CA43" s="4"/>
    </row>
    <row r="44" spans="1:79" ht="23.25" customHeight="1">
      <c r="A44" s="19"/>
      <c r="B44" s="10"/>
      <c r="C44" s="9"/>
      <c r="D44" s="9"/>
      <c r="E44" s="9"/>
      <c r="F44" s="9"/>
      <c r="G44" s="9"/>
      <c r="H44" s="9"/>
      <c r="I44" s="9"/>
      <c r="J44" s="60"/>
      <c r="K44" s="35"/>
      <c r="L44" s="35"/>
      <c r="M44" s="35"/>
      <c r="N44" s="51"/>
      <c r="O44" s="35"/>
      <c r="P44" s="35"/>
      <c r="Q44" s="35" t="s">
        <v>71</v>
      </c>
      <c r="R44" s="6"/>
      <c r="S44" s="6"/>
      <c r="T44" s="6"/>
      <c r="U44" s="6"/>
      <c r="V44" s="6"/>
      <c r="W44" s="6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6"/>
      <c r="AR44" s="6"/>
      <c r="AS44" s="6"/>
      <c r="AT44" s="6"/>
      <c r="AU44" s="6"/>
      <c r="AV44" s="6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52"/>
      <c r="BW44" s="4"/>
      <c r="BX44" s="4"/>
      <c r="BY44" s="4"/>
      <c r="BZ44" s="4"/>
      <c r="CA44" s="4"/>
    </row>
    <row r="45" spans="1:79" ht="17.5" customHeight="1">
      <c r="A45" s="37"/>
      <c r="B45" s="38"/>
      <c r="C45" s="37"/>
      <c r="D45" s="37"/>
      <c r="E45" s="37"/>
      <c r="F45" s="37"/>
      <c r="G45" s="37"/>
      <c r="H45" s="61"/>
      <c r="I45" s="61"/>
      <c r="J45" s="62"/>
      <c r="K45" s="42" t="s">
        <v>72</v>
      </c>
      <c r="L45" s="42" t="s">
        <v>73</v>
      </c>
      <c r="M45" s="42" t="s">
        <v>74</v>
      </c>
      <c r="N45" s="42" t="s">
        <v>75</v>
      </c>
      <c r="O45" s="190" t="s">
        <v>76</v>
      </c>
      <c r="P45" s="42"/>
      <c r="Q45" s="42"/>
      <c r="R45" s="6"/>
      <c r="S45" s="6"/>
      <c r="T45" s="6"/>
      <c r="U45" s="6"/>
      <c r="V45" s="6"/>
      <c r="W45" s="6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6"/>
      <c r="AR45" s="6"/>
      <c r="AS45" s="6"/>
      <c r="AT45" s="6"/>
      <c r="AU45" s="6"/>
      <c r="AV45" s="6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52"/>
      <c r="BW45" s="4"/>
      <c r="BX45" s="4"/>
      <c r="BY45" s="4"/>
      <c r="BZ45" s="4"/>
      <c r="CA45" s="4"/>
    </row>
    <row r="46" spans="1:79" ht="16.5" customHeight="1" thickBot="1">
      <c r="A46" s="33"/>
      <c r="B46" s="10" t="s">
        <v>77</v>
      </c>
      <c r="C46" s="46">
        <v>10</v>
      </c>
      <c r="D46" s="46">
        <v>9</v>
      </c>
      <c r="E46" s="47">
        <v>6</v>
      </c>
      <c r="F46" s="197" t="s">
        <v>72</v>
      </c>
      <c r="G46" s="147"/>
      <c r="H46" s="148">
        <v>12000</v>
      </c>
      <c r="I46" s="149">
        <v>45600</v>
      </c>
      <c r="J46" s="163"/>
      <c r="K46" s="160"/>
      <c r="L46" s="160"/>
      <c r="M46" s="160"/>
      <c r="N46" s="160"/>
      <c r="O46" s="160"/>
      <c r="P46" s="57"/>
      <c r="Q46" s="57"/>
      <c r="R46" s="6">
        <f t="shared" ref="R46:R76" si="4">H46*K46</f>
        <v>0</v>
      </c>
      <c r="S46" s="6">
        <f t="shared" ref="S46:S76" si="5">H46*L46</f>
        <v>0</v>
      </c>
      <c r="T46" s="6">
        <f t="shared" ref="T46:T76" si="6">H46*M46</f>
        <v>0</v>
      </c>
      <c r="U46" s="6">
        <f t="shared" ref="U46:U76" si="7">H46*N46</f>
        <v>0</v>
      </c>
      <c r="V46" s="6">
        <f t="shared" ref="V46:V76" si="8">H46*O46</f>
        <v>0</v>
      </c>
      <c r="W46" s="6">
        <f t="shared" ref="W46:W76" si="9">H46*P46</f>
        <v>0</v>
      </c>
      <c r="X46" s="6">
        <f>H46*Q46</f>
        <v>0</v>
      </c>
      <c r="Y46" s="4" t="s">
        <v>78</v>
      </c>
      <c r="Z46" s="4" t="s">
        <v>79</v>
      </c>
      <c r="AA46" s="4" t="s">
        <v>80</v>
      </c>
      <c r="AB46" s="4">
        <f t="shared" ref="AB46:AB76" si="10">K46</f>
        <v>0</v>
      </c>
      <c r="AC46" s="4">
        <f t="shared" ref="AC46:AH76" si="11">+L46</f>
        <v>0</v>
      </c>
      <c r="AD46" s="4">
        <f t="shared" si="11"/>
        <v>0</v>
      </c>
      <c r="AE46" s="4">
        <f t="shared" si="11"/>
        <v>0</v>
      </c>
      <c r="AF46" s="4">
        <f t="shared" si="11"/>
        <v>0</v>
      </c>
      <c r="AG46" s="4">
        <f t="shared" si="11"/>
        <v>0</v>
      </c>
      <c r="AH46" s="4">
        <f t="shared" si="11"/>
        <v>0</v>
      </c>
      <c r="AI46" s="4"/>
      <c r="AJ46" s="4"/>
      <c r="AK46" s="4"/>
      <c r="AL46" s="4"/>
      <c r="AM46" s="4"/>
      <c r="AN46" s="4"/>
      <c r="AO46" s="4"/>
      <c r="AP46" s="4"/>
      <c r="AQ46" s="6"/>
      <c r="AR46" s="6"/>
      <c r="AS46" s="6"/>
      <c r="AT46" s="6"/>
      <c r="AU46" s="6"/>
      <c r="AV46" s="6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52"/>
      <c r="BW46" s="4"/>
      <c r="BX46" s="4"/>
      <c r="BY46" s="4"/>
      <c r="BZ46" s="4"/>
      <c r="CA46" s="4"/>
    </row>
    <row r="47" spans="1:79" ht="16.5" customHeight="1" thickBot="1">
      <c r="A47" s="33"/>
      <c r="B47" s="10"/>
      <c r="C47" s="46"/>
      <c r="D47" s="46"/>
      <c r="E47" s="47"/>
      <c r="F47" s="198" t="s">
        <v>73</v>
      </c>
      <c r="G47" s="152"/>
      <c r="H47" s="153">
        <v>12000</v>
      </c>
      <c r="I47" s="154">
        <v>45601</v>
      </c>
      <c r="J47" s="165"/>
      <c r="K47" s="161"/>
      <c r="L47" s="161"/>
      <c r="M47" s="161"/>
      <c r="N47" s="161"/>
      <c r="O47" s="161"/>
      <c r="P47" s="57"/>
      <c r="Q47" s="57"/>
      <c r="R47" s="6"/>
      <c r="S47" s="6"/>
      <c r="T47" s="6"/>
      <c r="U47" s="6"/>
      <c r="V47" s="6"/>
      <c r="W47" s="6"/>
      <c r="X47" s="6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6"/>
      <c r="AR47" s="6"/>
      <c r="AS47" s="6"/>
      <c r="AT47" s="6"/>
      <c r="AU47" s="6"/>
      <c r="AV47" s="6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52"/>
      <c r="BW47" s="4"/>
      <c r="BX47" s="4"/>
      <c r="BY47" s="4"/>
      <c r="BZ47" s="4"/>
      <c r="CA47" s="4"/>
    </row>
    <row r="48" spans="1:79" ht="16.5" customHeight="1" thickBot="1">
      <c r="A48" s="33"/>
      <c r="B48" s="10"/>
      <c r="C48" s="46"/>
      <c r="D48" s="46"/>
      <c r="E48" s="47"/>
      <c r="F48" s="198" t="s">
        <v>74</v>
      </c>
      <c r="G48" s="152"/>
      <c r="H48" s="153">
        <v>12000</v>
      </c>
      <c r="I48" s="154">
        <v>45603</v>
      </c>
      <c r="J48" s="165"/>
      <c r="K48" s="161"/>
      <c r="L48" s="161"/>
      <c r="M48" s="161"/>
      <c r="N48" s="161"/>
      <c r="O48" s="161"/>
      <c r="P48" s="57"/>
      <c r="Q48" s="57"/>
      <c r="R48" s="6"/>
      <c r="S48" s="6"/>
      <c r="T48" s="6"/>
      <c r="U48" s="6"/>
      <c r="V48" s="6"/>
      <c r="W48" s="6"/>
      <c r="X48" s="6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6"/>
      <c r="AR48" s="6"/>
      <c r="AS48" s="6"/>
      <c r="AT48" s="6"/>
      <c r="AU48" s="6"/>
      <c r="AV48" s="6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52"/>
      <c r="BW48" s="4"/>
      <c r="BX48" s="4"/>
      <c r="BY48" s="4"/>
      <c r="BZ48" s="4"/>
      <c r="CA48" s="4"/>
    </row>
    <row r="49" spans="1:79" ht="16.5" customHeight="1" thickBot="1">
      <c r="A49" s="33"/>
      <c r="B49" s="10"/>
      <c r="C49" s="46"/>
      <c r="D49" s="46"/>
      <c r="E49" s="47"/>
      <c r="F49" s="198" t="s">
        <v>75</v>
      </c>
      <c r="G49" s="152"/>
      <c r="H49" s="153">
        <v>12000</v>
      </c>
      <c r="I49" s="154">
        <v>45605</v>
      </c>
      <c r="J49" s="165"/>
      <c r="K49" s="161"/>
      <c r="L49" s="161"/>
      <c r="M49" s="161"/>
      <c r="N49" s="161"/>
      <c r="O49" s="161"/>
      <c r="P49" s="57"/>
      <c r="Q49" s="57"/>
      <c r="R49" s="6"/>
      <c r="S49" s="6"/>
      <c r="T49" s="6"/>
      <c r="U49" s="6"/>
      <c r="V49" s="6"/>
      <c r="W49" s="6"/>
      <c r="X49" s="6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6"/>
      <c r="AR49" s="6"/>
      <c r="AS49" s="6"/>
      <c r="AT49" s="6"/>
      <c r="AU49" s="6"/>
      <c r="AV49" s="6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52"/>
      <c r="BW49" s="4"/>
      <c r="BX49" s="4"/>
      <c r="BY49" s="4"/>
      <c r="BZ49" s="4"/>
      <c r="CA49" s="4"/>
    </row>
    <row r="50" spans="1:79" ht="16.5" customHeight="1" thickBot="1">
      <c r="A50" s="33"/>
      <c r="B50" s="10"/>
      <c r="C50" s="158"/>
      <c r="D50" s="158"/>
      <c r="E50" s="147"/>
      <c r="F50" s="198" t="s">
        <v>76</v>
      </c>
      <c r="G50" s="152"/>
      <c r="H50" s="153">
        <v>12000</v>
      </c>
      <c r="I50" s="154">
        <v>45606</v>
      </c>
      <c r="J50" s="165"/>
      <c r="K50" s="161"/>
      <c r="L50" s="161"/>
      <c r="M50" s="161"/>
      <c r="N50" s="161"/>
      <c r="O50" s="161"/>
      <c r="P50" s="57"/>
      <c r="Q50" s="57"/>
      <c r="R50" s="6"/>
      <c r="S50" s="6"/>
      <c r="T50" s="6"/>
      <c r="U50" s="6"/>
      <c r="V50" s="6"/>
      <c r="W50" s="6"/>
      <c r="X50" s="6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6"/>
      <c r="AR50" s="6"/>
      <c r="AS50" s="6"/>
      <c r="AT50" s="6"/>
      <c r="AU50" s="6"/>
      <c r="AV50" s="6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52"/>
      <c r="BW50" s="4"/>
      <c r="BX50" s="4"/>
      <c r="BY50" s="4"/>
      <c r="BZ50" s="4"/>
      <c r="CA50" s="4"/>
    </row>
    <row r="51" spans="1:79" ht="16.5" customHeight="1" thickBot="1">
      <c r="A51" s="33"/>
      <c r="B51" s="53"/>
      <c r="C51" s="46">
        <v>12</v>
      </c>
      <c r="D51" s="46">
        <v>11</v>
      </c>
      <c r="E51" s="47">
        <v>6</v>
      </c>
      <c r="F51" s="198" t="s">
        <v>72</v>
      </c>
      <c r="G51" s="157" t="s">
        <v>29</v>
      </c>
      <c r="H51" s="153">
        <v>13000</v>
      </c>
      <c r="I51" s="154">
        <v>42864</v>
      </c>
      <c r="J51" s="165"/>
      <c r="K51" s="161"/>
      <c r="L51" s="161"/>
      <c r="M51" s="166"/>
      <c r="N51" s="161"/>
      <c r="O51" s="161"/>
      <c r="P51" s="57"/>
      <c r="Q51" s="57"/>
      <c r="R51" s="6">
        <f t="shared" si="4"/>
        <v>0</v>
      </c>
      <c r="S51" s="6">
        <f t="shared" si="5"/>
        <v>0</v>
      </c>
      <c r="T51" s="6">
        <f t="shared" si="6"/>
        <v>0</v>
      </c>
      <c r="U51" s="6">
        <f t="shared" si="7"/>
        <v>0</v>
      </c>
      <c r="V51" s="6">
        <f t="shared" si="8"/>
        <v>0</v>
      </c>
      <c r="W51" s="6">
        <f t="shared" si="9"/>
        <v>0</v>
      </c>
      <c r="X51" s="6">
        <f t="shared" ref="X51:X76" si="12">H51*Q51</f>
        <v>0</v>
      </c>
      <c r="Y51" s="4" t="s">
        <v>81</v>
      </c>
      <c r="Z51" s="4" t="s">
        <v>82</v>
      </c>
      <c r="AA51" s="4" t="s">
        <v>83</v>
      </c>
      <c r="AB51" s="4">
        <f t="shared" si="10"/>
        <v>0</v>
      </c>
      <c r="AC51" s="4">
        <f t="shared" si="11"/>
        <v>0</v>
      </c>
      <c r="AD51" s="4">
        <f t="shared" si="11"/>
        <v>0</v>
      </c>
      <c r="AE51" s="4">
        <f t="shared" si="11"/>
        <v>0</v>
      </c>
      <c r="AF51" s="4">
        <f t="shared" si="11"/>
        <v>0</v>
      </c>
      <c r="AG51" s="4">
        <f t="shared" si="11"/>
        <v>0</v>
      </c>
      <c r="AH51" s="4">
        <f t="shared" si="11"/>
        <v>0</v>
      </c>
      <c r="AI51" s="4"/>
      <c r="AJ51" s="4"/>
      <c r="AK51" s="4"/>
      <c r="AL51" s="4"/>
      <c r="AM51" s="4"/>
      <c r="AN51" s="4"/>
      <c r="AO51" s="4"/>
      <c r="AP51" s="4"/>
      <c r="AQ51" s="6"/>
      <c r="AR51" s="6"/>
      <c r="AS51" s="6"/>
      <c r="AT51" s="6"/>
      <c r="AU51" s="6"/>
      <c r="AV51" s="6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52"/>
      <c r="BW51" s="4"/>
      <c r="BX51" s="4"/>
      <c r="BY51" s="4"/>
      <c r="BZ51" s="4"/>
      <c r="CA51" s="4"/>
    </row>
    <row r="52" spans="1:79" ht="16.5" customHeight="1" thickBot="1">
      <c r="A52" s="33"/>
      <c r="B52" s="10"/>
      <c r="C52" s="46"/>
      <c r="D52" s="46"/>
      <c r="E52" s="47"/>
      <c r="F52" s="198" t="s">
        <v>73</v>
      </c>
      <c r="G52" s="157" t="s">
        <v>29</v>
      </c>
      <c r="H52" s="153">
        <v>13000</v>
      </c>
      <c r="I52" s="154">
        <v>42861</v>
      </c>
      <c r="J52" s="165"/>
      <c r="K52" s="161"/>
      <c r="L52" s="161"/>
      <c r="M52" s="161"/>
      <c r="N52" s="161"/>
      <c r="O52" s="161"/>
      <c r="P52" s="57"/>
      <c r="Q52" s="57"/>
      <c r="R52" s="6"/>
      <c r="S52" s="6"/>
      <c r="T52" s="6"/>
      <c r="U52" s="6"/>
      <c r="V52" s="6"/>
      <c r="W52" s="6"/>
      <c r="X52" s="6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6"/>
      <c r="AR52" s="6"/>
      <c r="AS52" s="6"/>
      <c r="AT52" s="6"/>
      <c r="AU52" s="6"/>
      <c r="AV52" s="6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52"/>
      <c r="BW52" s="4"/>
      <c r="BX52" s="4"/>
      <c r="BY52" s="4"/>
      <c r="BZ52" s="4"/>
      <c r="CA52" s="4"/>
    </row>
    <row r="53" spans="1:79" ht="16.5" customHeight="1" thickBot="1">
      <c r="A53" s="33"/>
      <c r="B53" s="10"/>
      <c r="C53" s="46"/>
      <c r="D53" s="46"/>
      <c r="E53" s="47"/>
      <c r="F53" s="198" t="s">
        <v>74</v>
      </c>
      <c r="G53" s="157" t="s">
        <v>29</v>
      </c>
      <c r="H53" s="153">
        <v>13000</v>
      </c>
      <c r="I53" s="154">
        <v>45608</v>
      </c>
      <c r="J53" s="165"/>
      <c r="K53" s="161"/>
      <c r="L53" s="161"/>
      <c r="M53" s="161"/>
      <c r="N53" s="161"/>
      <c r="O53" s="161"/>
      <c r="P53" s="57"/>
      <c r="Q53" s="57"/>
      <c r="R53" s="6"/>
      <c r="S53" s="6"/>
      <c r="T53" s="6"/>
      <c r="U53" s="6"/>
      <c r="V53" s="6"/>
      <c r="W53" s="6"/>
      <c r="X53" s="6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6"/>
      <c r="AR53" s="6"/>
      <c r="AS53" s="6"/>
      <c r="AT53" s="6"/>
      <c r="AU53" s="6"/>
      <c r="AV53" s="6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52"/>
      <c r="BW53" s="4"/>
      <c r="BX53" s="4"/>
      <c r="BY53" s="4"/>
      <c r="BZ53" s="4"/>
      <c r="CA53" s="4"/>
    </row>
    <row r="54" spans="1:79" ht="16.5" customHeight="1" thickBot="1">
      <c r="A54" s="33"/>
      <c r="B54" s="10"/>
      <c r="C54" s="46"/>
      <c r="D54" s="46"/>
      <c r="E54" s="47"/>
      <c r="F54" s="198" t="s">
        <v>75</v>
      </c>
      <c r="G54" s="157" t="s">
        <v>29</v>
      </c>
      <c r="H54" s="153">
        <v>13000</v>
      </c>
      <c r="I54" s="154">
        <v>42867</v>
      </c>
      <c r="J54" s="165"/>
      <c r="K54" s="161"/>
      <c r="L54" s="161"/>
      <c r="M54" s="161"/>
      <c r="N54" s="161"/>
      <c r="O54" s="161"/>
      <c r="P54" s="57"/>
      <c r="Q54" s="57"/>
      <c r="R54" s="6"/>
      <c r="S54" s="6"/>
      <c r="T54" s="6"/>
      <c r="U54" s="6"/>
      <c r="V54" s="6"/>
      <c r="W54" s="6"/>
      <c r="X54" s="6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6"/>
      <c r="AR54" s="6"/>
      <c r="AS54" s="6"/>
      <c r="AT54" s="6"/>
      <c r="AU54" s="6"/>
      <c r="AV54" s="6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52"/>
      <c r="BW54" s="4"/>
      <c r="BX54" s="4"/>
      <c r="BY54" s="4"/>
      <c r="BZ54" s="4"/>
      <c r="CA54" s="4"/>
    </row>
    <row r="55" spans="1:79" ht="16.5" customHeight="1" thickBot="1">
      <c r="A55" s="33"/>
      <c r="B55" s="10"/>
      <c r="C55" s="158"/>
      <c r="D55" s="158"/>
      <c r="E55" s="147"/>
      <c r="F55" s="198" t="s">
        <v>76</v>
      </c>
      <c r="G55" s="157" t="s">
        <v>29</v>
      </c>
      <c r="H55" s="153">
        <v>13000</v>
      </c>
      <c r="I55" s="154">
        <v>45609</v>
      </c>
      <c r="J55" s="165"/>
      <c r="K55" s="161"/>
      <c r="L55" s="161"/>
      <c r="M55" s="161"/>
      <c r="N55" s="161"/>
      <c r="O55" s="161"/>
      <c r="P55" s="57"/>
      <c r="Q55" s="57"/>
      <c r="R55" s="6"/>
      <c r="S55" s="6"/>
      <c r="T55" s="6"/>
      <c r="U55" s="6"/>
      <c r="V55" s="6"/>
      <c r="W55" s="6"/>
      <c r="X55" s="6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6"/>
      <c r="AR55" s="6"/>
      <c r="AS55" s="6"/>
      <c r="AT55" s="6"/>
      <c r="AU55" s="6"/>
      <c r="AV55" s="6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52"/>
      <c r="BW55" s="4"/>
      <c r="BX55" s="4"/>
      <c r="BY55" s="4"/>
      <c r="BZ55" s="4"/>
      <c r="CA55" s="4"/>
    </row>
    <row r="56" spans="1:79" ht="16.5" customHeight="1" thickBot="1">
      <c r="A56" s="33"/>
      <c r="B56" s="53"/>
      <c r="C56" s="46">
        <v>14</v>
      </c>
      <c r="D56" s="46">
        <v>12</v>
      </c>
      <c r="E56" s="47">
        <v>6</v>
      </c>
      <c r="F56" s="198" t="s">
        <v>72</v>
      </c>
      <c r="G56" s="167"/>
      <c r="H56" s="153">
        <v>17000</v>
      </c>
      <c r="I56" s="154">
        <v>45610</v>
      </c>
      <c r="J56" s="165"/>
      <c r="K56" s="161"/>
      <c r="L56" s="161"/>
      <c r="M56" s="161"/>
      <c r="N56" s="161"/>
      <c r="O56" s="166"/>
      <c r="P56" s="57"/>
      <c r="Q56" s="57"/>
      <c r="R56" s="6">
        <f t="shared" si="4"/>
        <v>0</v>
      </c>
      <c r="S56" s="6">
        <f t="shared" si="5"/>
        <v>0</v>
      </c>
      <c r="T56" s="6">
        <f t="shared" si="6"/>
        <v>0</v>
      </c>
      <c r="U56" s="6">
        <f t="shared" si="7"/>
        <v>0</v>
      </c>
      <c r="V56" s="6">
        <f t="shared" si="8"/>
        <v>0</v>
      </c>
      <c r="W56" s="6">
        <f t="shared" si="9"/>
        <v>0</v>
      </c>
      <c r="X56" s="6">
        <f t="shared" si="12"/>
        <v>0</v>
      </c>
      <c r="Y56" s="4" t="s">
        <v>84</v>
      </c>
      <c r="Z56" s="4" t="s">
        <v>85</v>
      </c>
      <c r="AA56" s="4" t="s">
        <v>86</v>
      </c>
      <c r="AB56" s="4">
        <f t="shared" si="10"/>
        <v>0</v>
      </c>
      <c r="AC56" s="4">
        <f t="shared" si="11"/>
        <v>0</v>
      </c>
      <c r="AD56" s="4">
        <f t="shared" si="11"/>
        <v>0</v>
      </c>
      <c r="AE56" s="4">
        <f t="shared" si="11"/>
        <v>0</v>
      </c>
      <c r="AF56" s="4">
        <f t="shared" si="11"/>
        <v>0</v>
      </c>
      <c r="AG56" s="4">
        <f t="shared" si="11"/>
        <v>0</v>
      </c>
      <c r="AH56" s="4">
        <f t="shared" si="11"/>
        <v>0</v>
      </c>
      <c r="AI56" s="4"/>
      <c r="AJ56" s="4"/>
      <c r="AK56" s="4"/>
      <c r="AL56" s="4"/>
      <c r="AM56" s="4"/>
      <c r="AN56" s="4"/>
      <c r="AO56" s="4"/>
      <c r="AP56" s="4"/>
      <c r="AQ56" s="6"/>
      <c r="AR56" s="6"/>
      <c r="AS56" s="6"/>
      <c r="AT56" s="6"/>
      <c r="AU56" s="6"/>
      <c r="AV56" s="6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52"/>
      <c r="BW56" s="4"/>
      <c r="BX56" s="4"/>
      <c r="BY56" s="4"/>
      <c r="BZ56" s="4"/>
      <c r="CA56" s="4"/>
    </row>
    <row r="57" spans="1:79" ht="16.5" customHeight="1" thickBot="1">
      <c r="A57" s="33"/>
      <c r="B57" s="10"/>
      <c r="C57" s="46"/>
      <c r="D57" s="46"/>
      <c r="E57" s="47"/>
      <c r="F57" s="198" t="s">
        <v>73</v>
      </c>
      <c r="G57" s="152"/>
      <c r="H57" s="153">
        <v>17000</v>
      </c>
      <c r="I57" s="154">
        <v>45611</v>
      </c>
      <c r="J57" s="165"/>
      <c r="K57" s="161"/>
      <c r="L57" s="161"/>
      <c r="M57" s="161"/>
      <c r="N57" s="161"/>
      <c r="O57" s="161"/>
      <c r="P57" s="57"/>
      <c r="Q57" s="57"/>
      <c r="R57" s="6"/>
      <c r="S57" s="6"/>
      <c r="T57" s="6"/>
      <c r="U57" s="6"/>
      <c r="V57" s="6"/>
      <c r="W57" s="6"/>
      <c r="X57" s="6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6"/>
      <c r="AR57" s="6"/>
      <c r="AS57" s="6"/>
      <c r="AT57" s="6"/>
      <c r="AU57" s="6"/>
      <c r="AV57" s="6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52"/>
      <c r="BW57" s="4"/>
      <c r="BX57" s="4"/>
      <c r="BY57" s="4"/>
      <c r="BZ57" s="4"/>
      <c r="CA57" s="4"/>
    </row>
    <row r="58" spans="1:79" ht="16.5" customHeight="1" thickBot="1">
      <c r="A58" s="33"/>
      <c r="B58" s="10"/>
      <c r="C58" s="46"/>
      <c r="D58" s="46"/>
      <c r="E58" s="47"/>
      <c r="F58" s="198" t="s">
        <v>74</v>
      </c>
      <c r="G58" s="152"/>
      <c r="H58" s="153">
        <v>17000</v>
      </c>
      <c r="I58" s="154">
        <v>45613</v>
      </c>
      <c r="J58" s="165"/>
      <c r="K58" s="161"/>
      <c r="L58" s="161"/>
      <c r="M58" s="161"/>
      <c r="N58" s="161"/>
      <c r="O58" s="161"/>
      <c r="P58" s="57"/>
      <c r="Q58" s="57"/>
      <c r="R58" s="6"/>
      <c r="S58" s="6"/>
      <c r="T58" s="6"/>
      <c r="U58" s="6"/>
      <c r="V58" s="6"/>
      <c r="W58" s="6"/>
      <c r="X58" s="6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6"/>
      <c r="AR58" s="6"/>
      <c r="AS58" s="6"/>
      <c r="AT58" s="6"/>
      <c r="AU58" s="6"/>
      <c r="AV58" s="6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52"/>
      <c r="BW58" s="4"/>
      <c r="BX58" s="4"/>
      <c r="BY58" s="4"/>
      <c r="BZ58" s="4"/>
      <c r="CA58" s="4"/>
    </row>
    <row r="59" spans="1:79" ht="16.5" customHeight="1" thickBot="1">
      <c r="A59" s="33"/>
      <c r="B59" s="10"/>
      <c r="C59" s="46"/>
      <c r="D59" s="46"/>
      <c r="E59" s="47"/>
      <c r="F59" s="198" t="s">
        <v>75</v>
      </c>
      <c r="G59" s="152"/>
      <c r="H59" s="153">
        <v>17000</v>
      </c>
      <c r="I59" s="154">
        <v>45615</v>
      </c>
      <c r="J59" s="165"/>
      <c r="K59" s="161"/>
      <c r="L59" s="161"/>
      <c r="M59" s="161"/>
      <c r="N59" s="161"/>
      <c r="O59" s="161"/>
      <c r="P59" s="57"/>
      <c r="Q59" s="57"/>
      <c r="R59" s="6"/>
      <c r="S59" s="6"/>
      <c r="T59" s="6"/>
      <c r="U59" s="6"/>
      <c r="V59" s="6"/>
      <c r="W59" s="6"/>
      <c r="X59" s="6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6"/>
      <c r="AR59" s="6"/>
      <c r="AS59" s="6"/>
      <c r="AT59" s="6"/>
      <c r="AU59" s="6"/>
      <c r="AV59" s="6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52"/>
      <c r="BW59" s="4"/>
      <c r="BX59" s="4"/>
      <c r="BY59" s="4"/>
      <c r="BZ59" s="4"/>
      <c r="CA59" s="4"/>
    </row>
    <row r="60" spans="1:79" ht="16.5" customHeight="1" thickBot="1">
      <c r="A60" s="33"/>
      <c r="B60" s="10"/>
      <c r="C60" s="158"/>
      <c r="D60" s="158"/>
      <c r="E60" s="147"/>
      <c r="F60" s="198" t="s">
        <v>76</v>
      </c>
      <c r="G60" s="152"/>
      <c r="H60" s="153">
        <v>17000</v>
      </c>
      <c r="I60" s="154">
        <v>45616</v>
      </c>
      <c r="J60" s="165"/>
      <c r="K60" s="161"/>
      <c r="L60" s="161"/>
      <c r="M60" s="161"/>
      <c r="N60" s="161"/>
      <c r="O60" s="161"/>
      <c r="P60" s="57"/>
      <c r="Q60" s="57"/>
      <c r="R60" s="6"/>
      <c r="S60" s="6"/>
      <c r="T60" s="6"/>
      <c r="U60" s="6"/>
      <c r="V60" s="6"/>
      <c r="W60" s="6"/>
      <c r="X60" s="6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6"/>
      <c r="AR60" s="6"/>
      <c r="AS60" s="6"/>
      <c r="AT60" s="6"/>
      <c r="AU60" s="6"/>
      <c r="AV60" s="6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52"/>
      <c r="BW60" s="4"/>
      <c r="BX60" s="4"/>
      <c r="BY60" s="4"/>
      <c r="BZ60" s="4"/>
      <c r="CA60" s="4"/>
    </row>
    <row r="61" spans="1:79" ht="16.5" customHeight="1" thickBot="1">
      <c r="A61" s="33"/>
      <c r="B61" s="53"/>
      <c r="C61" s="46">
        <v>16</v>
      </c>
      <c r="D61" s="46">
        <v>14</v>
      </c>
      <c r="E61" s="47">
        <v>6</v>
      </c>
      <c r="F61" s="198" t="s">
        <v>72</v>
      </c>
      <c r="G61" s="157" t="s">
        <v>29</v>
      </c>
      <c r="H61" s="153">
        <v>20000</v>
      </c>
      <c r="I61" s="154">
        <v>42865</v>
      </c>
      <c r="J61" s="165"/>
      <c r="K61" s="161"/>
      <c r="L61" s="161"/>
      <c r="M61" s="166"/>
      <c r="N61" s="161"/>
      <c r="O61" s="166"/>
      <c r="P61" s="57"/>
      <c r="Q61" s="57"/>
      <c r="R61" s="6">
        <f t="shared" si="4"/>
        <v>0</v>
      </c>
      <c r="S61" s="6">
        <f t="shared" si="5"/>
        <v>0</v>
      </c>
      <c r="T61" s="6">
        <f t="shared" si="6"/>
        <v>0</v>
      </c>
      <c r="U61" s="6">
        <f t="shared" si="7"/>
        <v>0</v>
      </c>
      <c r="V61" s="6">
        <f t="shared" si="8"/>
        <v>0</v>
      </c>
      <c r="W61" s="6">
        <f t="shared" si="9"/>
        <v>0</v>
      </c>
      <c r="X61" s="6">
        <f t="shared" si="12"/>
        <v>0</v>
      </c>
      <c r="Y61" s="4" t="s">
        <v>87</v>
      </c>
      <c r="Z61" s="4" t="s">
        <v>88</v>
      </c>
      <c r="AA61" s="4" t="s">
        <v>89</v>
      </c>
      <c r="AB61" s="4">
        <f t="shared" si="10"/>
        <v>0</v>
      </c>
      <c r="AC61" s="4">
        <f t="shared" si="11"/>
        <v>0</v>
      </c>
      <c r="AD61" s="4">
        <f t="shared" si="11"/>
        <v>0</v>
      </c>
      <c r="AE61" s="4">
        <f t="shared" si="11"/>
        <v>0</v>
      </c>
      <c r="AF61" s="4">
        <f t="shared" si="11"/>
        <v>0</v>
      </c>
      <c r="AG61" s="4">
        <f t="shared" si="11"/>
        <v>0</v>
      </c>
      <c r="AH61" s="4">
        <f t="shared" si="11"/>
        <v>0</v>
      </c>
      <c r="AI61" s="4"/>
      <c r="AJ61" s="4"/>
      <c r="AK61" s="4"/>
      <c r="AL61" s="4"/>
      <c r="AM61" s="4"/>
      <c r="AN61" s="4"/>
      <c r="AO61" s="4"/>
      <c r="AP61" s="4"/>
      <c r="AQ61" s="6"/>
      <c r="AR61" s="6"/>
      <c r="AS61" s="6"/>
      <c r="AT61" s="6"/>
      <c r="AU61" s="6"/>
      <c r="AV61" s="6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52"/>
      <c r="BW61" s="4"/>
      <c r="BX61" s="4"/>
      <c r="BY61" s="4"/>
      <c r="BZ61" s="4"/>
      <c r="CA61" s="4"/>
    </row>
    <row r="62" spans="1:79" ht="16.5" customHeight="1" thickBot="1">
      <c r="A62" s="33"/>
      <c r="B62" s="10"/>
      <c r="C62" s="46"/>
      <c r="D62" s="46"/>
      <c r="E62" s="47"/>
      <c r="F62" s="198" t="s">
        <v>73</v>
      </c>
      <c r="G62" s="157" t="s">
        <v>29</v>
      </c>
      <c r="H62" s="153">
        <v>20000</v>
      </c>
      <c r="I62" s="154">
        <v>42862</v>
      </c>
      <c r="J62" s="165"/>
      <c r="K62" s="161"/>
      <c r="L62" s="161"/>
      <c r="M62" s="161"/>
      <c r="N62" s="161"/>
      <c r="O62" s="161"/>
      <c r="P62" s="57"/>
      <c r="Q62" s="57"/>
      <c r="R62" s="6"/>
      <c r="S62" s="6"/>
      <c r="T62" s="6"/>
      <c r="U62" s="6"/>
      <c r="V62" s="6"/>
      <c r="W62" s="6"/>
      <c r="X62" s="6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6"/>
      <c r="AR62" s="6"/>
      <c r="AS62" s="6"/>
      <c r="AT62" s="6"/>
      <c r="AU62" s="6"/>
      <c r="AV62" s="6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52"/>
      <c r="BW62" s="4"/>
      <c r="BX62" s="4"/>
      <c r="BY62" s="4"/>
      <c r="BZ62" s="4"/>
      <c r="CA62" s="4"/>
    </row>
    <row r="63" spans="1:79" ht="16.5" customHeight="1" thickBot="1">
      <c r="A63" s="33"/>
      <c r="B63" s="10"/>
      <c r="C63" s="46"/>
      <c r="D63" s="46"/>
      <c r="E63" s="47"/>
      <c r="F63" s="198" t="s">
        <v>74</v>
      </c>
      <c r="G63" s="157" t="s">
        <v>29</v>
      </c>
      <c r="H63" s="153">
        <v>20000</v>
      </c>
      <c r="I63" s="154">
        <v>45618</v>
      </c>
      <c r="J63" s="165"/>
      <c r="K63" s="161"/>
      <c r="L63" s="161"/>
      <c r="M63" s="161"/>
      <c r="N63" s="161"/>
      <c r="O63" s="161"/>
      <c r="P63" s="57"/>
      <c r="Q63" s="57"/>
      <c r="R63" s="6"/>
      <c r="S63" s="6"/>
      <c r="T63" s="6"/>
      <c r="U63" s="6"/>
      <c r="V63" s="6"/>
      <c r="W63" s="6"/>
      <c r="X63" s="6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6"/>
      <c r="AR63" s="6"/>
      <c r="AS63" s="6"/>
      <c r="AT63" s="6"/>
      <c r="AU63" s="6"/>
      <c r="AV63" s="6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52"/>
      <c r="BW63" s="4"/>
      <c r="BX63" s="4"/>
      <c r="BY63" s="4"/>
      <c r="BZ63" s="4"/>
      <c r="CA63" s="4"/>
    </row>
    <row r="64" spans="1:79" ht="16.5" customHeight="1" thickBot="1">
      <c r="A64" s="33"/>
      <c r="B64" s="10"/>
      <c r="C64" s="46"/>
      <c r="D64" s="46"/>
      <c r="E64" s="47"/>
      <c r="F64" s="198" t="s">
        <v>75</v>
      </c>
      <c r="G64" s="157" t="s">
        <v>29</v>
      </c>
      <c r="H64" s="153">
        <v>20000</v>
      </c>
      <c r="I64" s="154">
        <v>42868</v>
      </c>
      <c r="J64" s="165"/>
      <c r="K64" s="161"/>
      <c r="L64" s="161"/>
      <c r="M64" s="161"/>
      <c r="N64" s="161"/>
      <c r="O64" s="161"/>
      <c r="P64" s="57"/>
      <c r="Q64" s="57"/>
      <c r="R64" s="6"/>
      <c r="S64" s="6"/>
      <c r="T64" s="6"/>
      <c r="U64" s="6"/>
      <c r="V64" s="6"/>
      <c r="W64" s="6"/>
      <c r="X64" s="6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6"/>
      <c r="AR64" s="6"/>
      <c r="AS64" s="6"/>
      <c r="AT64" s="6"/>
      <c r="AU64" s="6"/>
      <c r="AV64" s="6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52"/>
      <c r="BW64" s="4"/>
      <c r="BX64" s="4"/>
      <c r="BY64" s="4"/>
      <c r="BZ64" s="4"/>
      <c r="CA64" s="4"/>
    </row>
    <row r="65" spans="1:79" ht="16.5" customHeight="1" thickBot="1">
      <c r="A65" s="33"/>
      <c r="B65" s="10"/>
      <c r="C65" s="158"/>
      <c r="D65" s="158"/>
      <c r="E65" s="147"/>
      <c r="F65" s="198" t="s">
        <v>76</v>
      </c>
      <c r="G65" s="157" t="s">
        <v>29</v>
      </c>
      <c r="H65" s="153">
        <v>20000</v>
      </c>
      <c r="I65" s="154">
        <v>45619</v>
      </c>
      <c r="J65" s="165"/>
      <c r="K65" s="161"/>
      <c r="L65" s="161"/>
      <c r="M65" s="161"/>
      <c r="N65" s="161"/>
      <c r="O65" s="161"/>
      <c r="P65" s="57"/>
      <c r="Q65" s="57"/>
      <c r="R65" s="6"/>
      <c r="S65" s="6"/>
      <c r="T65" s="6"/>
      <c r="U65" s="6"/>
      <c r="V65" s="6"/>
      <c r="W65" s="6"/>
      <c r="X65" s="6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6"/>
      <c r="AR65" s="6"/>
      <c r="AS65" s="6"/>
      <c r="AT65" s="6"/>
      <c r="AU65" s="6"/>
      <c r="AV65" s="6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52"/>
      <c r="BW65" s="4"/>
      <c r="BX65" s="4"/>
      <c r="BY65" s="4"/>
      <c r="BZ65" s="4"/>
      <c r="CA65" s="4"/>
    </row>
    <row r="66" spans="1:79" ht="16.5" customHeight="1" thickBot="1">
      <c r="A66" s="33"/>
      <c r="B66" s="53"/>
      <c r="C66" s="46">
        <v>18</v>
      </c>
      <c r="D66" s="46">
        <v>16</v>
      </c>
      <c r="E66" s="47">
        <v>4</v>
      </c>
      <c r="F66" s="198" t="s">
        <v>72</v>
      </c>
      <c r="G66" s="152"/>
      <c r="H66" s="153">
        <v>25000</v>
      </c>
      <c r="I66" s="154">
        <v>45620</v>
      </c>
      <c r="J66" s="165"/>
      <c r="K66" s="161"/>
      <c r="L66" s="161"/>
      <c r="M66" s="166"/>
      <c r="N66" s="161"/>
      <c r="O66" s="166"/>
      <c r="P66" s="57"/>
      <c r="Q66" s="57"/>
      <c r="R66" s="6">
        <f t="shared" si="4"/>
        <v>0</v>
      </c>
      <c r="S66" s="6">
        <f t="shared" si="5"/>
        <v>0</v>
      </c>
      <c r="T66" s="6">
        <f t="shared" si="6"/>
        <v>0</v>
      </c>
      <c r="U66" s="6">
        <f t="shared" si="7"/>
        <v>0</v>
      </c>
      <c r="V66" s="6">
        <f t="shared" si="8"/>
        <v>0</v>
      </c>
      <c r="W66" s="6">
        <f t="shared" si="9"/>
        <v>0</v>
      </c>
      <c r="X66" s="6">
        <f t="shared" si="12"/>
        <v>0</v>
      </c>
      <c r="Y66" s="4" t="s">
        <v>90</v>
      </c>
      <c r="Z66" s="4" t="s">
        <v>91</v>
      </c>
      <c r="AA66" s="4" t="s">
        <v>92</v>
      </c>
      <c r="AB66" s="4">
        <f t="shared" si="10"/>
        <v>0</v>
      </c>
      <c r="AC66" s="4">
        <f t="shared" si="11"/>
        <v>0</v>
      </c>
      <c r="AD66" s="4">
        <f t="shared" si="11"/>
        <v>0</v>
      </c>
      <c r="AE66" s="4">
        <f t="shared" si="11"/>
        <v>0</v>
      </c>
      <c r="AF66" s="4">
        <f t="shared" si="11"/>
        <v>0</v>
      </c>
      <c r="AG66" s="4">
        <f t="shared" si="11"/>
        <v>0</v>
      </c>
      <c r="AH66" s="4">
        <f t="shared" si="11"/>
        <v>0</v>
      </c>
      <c r="AI66" s="4"/>
      <c r="AJ66" s="4"/>
      <c r="AK66" s="4"/>
      <c r="AL66" s="4"/>
      <c r="AM66" s="4"/>
      <c r="AN66" s="4"/>
      <c r="AO66" s="4"/>
      <c r="AP66" s="4"/>
      <c r="AQ66" s="6"/>
      <c r="AR66" s="6"/>
      <c r="AS66" s="6"/>
      <c r="AT66" s="6"/>
      <c r="AU66" s="6"/>
      <c r="AV66" s="6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52"/>
      <c r="BW66" s="4"/>
      <c r="BX66" s="4"/>
      <c r="BY66" s="4"/>
      <c r="BZ66" s="4"/>
      <c r="CA66" s="4"/>
    </row>
    <row r="67" spans="1:79" ht="16.5" customHeight="1" thickBot="1">
      <c r="A67" s="33"/>
      <c r="B67" s="10"/>
      <c r="C67" s="46"/>
      <c r="D67" s="46"/>
      <c r="E67" s="47"/>
      <c r="F67" s="198" t="s">
        <v>73</v>
      </c>
      <c r="G67" s="152"/>
      <c r="H67" s="153">
        <v>25000</v>
      </c>
      <c r="I67" s="154">
        <v>45621</v>
      </c>
      <c r="J67" s="165"/>
      <c r="K67" s="161"/>
      <c r="L67" s="161"/>
      <c r="M67" s="161"/>
      <c r="N67" s="161"/>
      <c r="O67" s="161"/>
      <c r="P67" s="57"/>
      <c r="Q67" s="57"/>
      <c r="R67" s="6"/>
      <c r="S67" s="6"/>
      <c r="T67" s="6"/>
      <c r="U67" s="6"/>
      <c r="V67" s="6"/>
      <c r="W67" s="6"/>
      <c r="X67" s="6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6"/>
      <c r="AR67" s="6"/>
      <c r="AS67" s="6"/>
      <c r="AT67" s="6"/>
      <c r="AU67" s="6"/>
      <c r="AV67" s="6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52"/>
      <c r="BW67" s="4"/>
      <c r="BX67" s="4"/>
      <c r="BY67" s="4"/>
      <c r="BZ67" s="4"/>
      <c r="CA67" s="4"/>
    </row>
    <row r="68" spans="1:79" ht="16.5" customHeight="1" thickBot="1">
      <c r="A68" s="33"/>
      <c r="B68" s="10"/>
      <c r="C68" s="46"/>
      <c r="D68" s="46"/>
      <c r="E68" s="47"/>
      <c r="F68" s="198" t="s">
        <v>74</v>
      </c>
      <c r="G68" s="152"/>
      <c r="H68" s="153">
        <v>25000</v>
      </c>
      <c r="I68" s="154">
        <v>45623</v>
      </c>
      <c r="J68" s="165"/>
      <c r="K68" s="161"/>
      <c r="L68" s="161"/>
      <c r="M68" s="161"/>
      <c r="N68" s="161"/>
      <c r="O68" s="161"/>
      <c r="P68" s="57"/>
      <c r="Q68" s="57"/>
      <c r="R68" s="6"/>
      <c r="S68" s="6"/>
      <c r="T68" s="6"/>
      <c r="U68" s="6"/>
      <c r="V68" s="6"/>
      <c r="W68" s="6"/>
      <c r="X68" s="6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6"/>
      <c r="AR68" s="6"/>
      <c r="AS68" s="6"/>
      <c r="AT68" s="6"/>
      <c r="AU68" s="6"/>
      <c r="AV68" s="6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52"/>
      <c r="BW68" s="4"/>
      <c r="BX68" s="4"/>
      <c r="BY68" s="4"/>
      <c r="BZ68" s="4"/>
      <c r="CA68" s="4"/>
    </row>
    <row r="69" spans="1:79" ht="16.5" customHeight="1" thickBot="1">
      <c r="A69" s="33"/>
      <c r="B69" s="10"/>
      <c r="C69" s="46"/>
      <c r="D69" s="46"/>
      <c r="E69" s="47"/>
      <c r="F69" s="198" t="s">
        <v>75</v>
      </c>
      <c r="G69" s="152"/>
      <c r="H69" s="153">
        <v>25000</v>
      </c>
      <c r="I69" s="154">
        <v>45625</v>
      </c>
      <c r="J69" s="165"/>
      <c r="K69" s="161"/>
      <c r="L69" s="161"/>
      <c r="M69" s="161"/>
      <c r="N69" s="161"/>
      <c r="O69" s="161"/>
      <c r="P69" s="57"/>
      <c r="Q69" s="57"/>
      <c r="R69" s="6"/>
      <c r="S69" s="6"/>
      <c r="T69" s="6"/>
      <c r="U69" s="6"/>
      <c r="V69" s="6"/>
      <c r="W69" s="6"/>
      <c r="X69" s="6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6"/>
      <c r="AR69" s="6"/>
      <c r="AS69" s="6"/>
      <c r="AT69" s="6"/>
      <c r="AU69" s="6"/>
      <c r="AV69" s="6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52"/>
      <c r="BW69" s="4"/>
      <c r="BX69" s="4"/>
      <c r="BY69" s="4"/>
      <c r="BZ69" s="4"/>
      <c r="CA69" s="4"/>
    </row>
    <row r="70" spans="1:79" ht="16.5" customHeight="1" thickBot="1">
      <c r="A70" s="33"/>
      <c r="B70" s="10"/>
      <c r="C70" s="158"/>
      <c r="D70" s="158"/>
      <c r="E70" s="147"/>
      <c r="F70" s="198" t="s">
        <v>76</v>
      </c>
      <c r="G70" s="152"/>
      <c r="H70" s="153">
        <v>25000</v>
      </c>
      <c r="I70" s="154">
        <v>45626</v>
      </c>
      <c r="J70" s="165"/>
      <c r="K70" s="161"/>
      <c r="L70" s="161"/>
      <c r="M70" s="161"/>
      <c r="N70" s="161"/>
      <c r="O70" s="161"/>
      <c r="P70" s="57"/>
      <c r="Q70" s="57"/>
      <c r="R70" s="6"/>
      <c r="S70" s="6"/>
      <c r="T70" s="6"/>
      <c r="U70" s="6"/>
      <c r="V70" s="6"/>
      <c r="W70" s="6"/>
      <c r="X70" s="6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6"/>
      <c r="AR70" s="6"/>
      <c r="AS70" s="6"/>
      <c r="AT70" s="6"/>
      <c r="AU70" s="6"/>
      <c r="AV70" s="6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52"/>
      <c r="BW70" s="4"/>
      <c r="BX70" s="4"/>
      <c r="BY70" s="4"/>
      <c r="BZ70" s="4"/>
      <c r="CA70" s="4"/>
    </row>
    <row r="71" spans="1:79" ht="16.5" customHeight="1" thickBot="1">
      <c r="A71" s="33"/>
      <c r="B71" s="53"/>
      <c r="C71" s="46">
        <v>21</v>
      </c>
      <c r="D71" s="46">
        <v>22</v>
      </c>
      <c r="E71" s="47">
        <v>4</v>
      </c>
      <c r="F71" s="198" t="s">
        <v>72</v>
      </c>
      <c r="G71" s="157" t="s">
        <v>29</v>
      </c>
      <c r="H71" s="153">
        <v>31000</v>
      </c>
      <c r="I71" s="154">
        <v>42866</v>
      </c>
      <c r="J71" s="165"/>
      <c r="K71" s="161"/>
      <c r="L71" s="161"/>
      <c r="M71" s="161"/>
      <c r="N71" s="161"/>
      <c r="O71" s="166"/>
      <c r="P71" s="57"/>
      <c r="Q71" s="57"/>
      <c r="R71" s="6">
        <f t="shared" si="4"/>
        <v>0</v>
      </c>
      <c r="S71" s="6">
        <f t="shared" si="5"/>
        <v>0</v>
      </c>
      <c r="T71" s="6">
        <f t="shared" si="6"/>
        <v>0</v>
      </c>
      <c r="U71" s="6">
        <f t="shared" si="7"/>
        <v>0</v>
      </c>
      <c r="V71" s="6">
        <f t="shared" si="8"/>
        <v>0</v>
      </c>
      <c r="W71" s="6">
        <f t="shared" si="9"/>
        <v>0</v>
      </c>
      <c r="X71" s="6">
        <f t="shared" si="12"/>
        <v>0</v>
      </c>
      <c r="Y71" s="4" t="s">
        <v>93</v>
      </c>
      <c r="Z71" s="4" t="s">
        <v>94</v>
      </c>
      <c r="AA71" s="4" t="s">
        <v>95</v>
      </c>
      <c r="AB71" s="4">
        <f t="shared" si="10"/>
        <v>0</v>
      </c>
      <c r="AC71" s="4">
        <f t="shared" si="11"/>
        <v>0</v>
      </c>
      <c r="AD71" s="4">
        <f t="shared" si="11"/>
        <v>0</v>
      </c>
      <c r="AE71" s="4">
        <f t="shared" si="11"/>
        <v>0</v>
      </c>
      <c r="AF71" s="4">
        <f t="shared" si="11"/>
        <v>0</v>
      </c>
      <c r="AG71" s="4">
        <f t="shared" si="11"/>
        <v>0</v>
      </c>
      <c r="AH71" s="4">
        <f t="shared" si="11"/>
        <v>0</v>
      </c>
      <c r="AI71" s="4"/>
      <c r="AJ71" s="4"/>
      <c r="AK71" s="4"/>
      <c r="AL71" s="4"/>
      <c r="AM71" s="4"/>
      <c r="AN71" s="4"/>
      <c r="AO71" s="4"/>
      <c r="AP71" s="4"/>
      <c r="AQ71" s="6"/>
      <c r="AR71" s="6"/>
      <c r="AS71" s="6"/>
      <c r="AT71" s="6"/>
      <c r="AU71" s="6"/>
      <c r="AV71" s="6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52"/>
      <c r="BW71" s="4"/>
      <c r="BX71" s="4"/>
      <c r="BY71" s="4"/>
      <c r="BZ71" s="4"/>
      <c r="CA71" s="4"/>
    </row>
    <row r="72" spans="1:79" ht="16.5" customHeight="1" thickBot="1">
      <c r="A72" s="33"/>
      <c r="B72" s="10"/>
      <c r="C72" s="46"/>
      <c r="D72" s="46"/>
      <c r="E72" s="47"/>
      <c r="F72" s="198" t="s">
        <v>73</v>
      </c>
      <c r="G72" s="157" t="s">
        <v>29</v>
      </c>
      <c r="H72" s="153">
        <v>31000</v>
      </c>
      <c r="I72" s="154">
        <v>42863</v>
      </c>
      <c r="J72" s="165"/>
      <c r="K72" s="161"/>
      <c r="L72" s="161"/>
      <c r="M72" s="161"/>
      <c r="N72" s="161"/>
      <c r="O72" s="161"/>
      <c r="P72" s="57"/>
      <c r="Q72" s="57"/>
      <c r="R72" s="6"/>
      <c r="S72" s="6"/>
      <c r="T72" s="6"/>
      <c r="U72" s="6"/>
      <c r="V72" s="6"/>
      <c r="W72" s="6"/>
      <c r="X72" s="6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6"/>
      <c r="AR72" s="6"/>
      <c r="AS72" s="6"/>
      <c r="AT72" s="6"/>
      <c r="AU72" s="6"/>
      <c r="AV72" s="6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52"/>
      <c r="BW72" s="4"/>
      <c r="BX72" s="4"/>
      <c r="BY72" s="4"/>
      <c r="BZ72" s="4"/>
      <c r="CA72" s="4"/>
    </row>
    <row r="73" spans="1:79" ht="16.5" customHeight="1" thickBot="1">
      <c r="A73" s="33"/>
      <c r="B73" s="10"/>
      <c r="C73" s="46"/>
      <c r="D73" s="46"/>
      <c r="E73" s="47"/>
      <c r="F73" s="198" t="s">
        <v>74</v>
      </c>
      <c r="G73" s="157" t="s">
        <v>29</v>
      </c>
      <c r="H73" s="153">
        <v>31000</v>
      </c>
      <c r="I73" s="154">
        <v>45628</v>
      </c>
      <c r="J73" s="165"/>
      <c r="K73" s="161"/>
      <c r="L73" s="161"/>
      <c r="M73" s="161"/>
      <c r="N73" s="161"/>
      <c r="O73" s="161"/>
      <c r="P73" s="57"/>
      <c r="Q73" s="57"/>
      <c r="R73" s="6"/>
      <c r="S73" s="6"/>
      <c r="T73" s="6"/>
      <c r="U73" s="6"/>
      <c r="V73" s="6"/>
      <c r="W73" s="6"/>
      <c r="X73" s="6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6"/>
      <c r="AR73" s="6"/>
      <c r="AS73" s="6"/>
      <c r="AT73" s="6"/>
      <c r="AU73" s="6"/>
      <c r="AV73" s="6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52"/>
      <c r="BW73" s="4"/>
      <c r="BX73" s="4"/>
      <c r="BY73" s="4"/>
      <c r="BZ73" s="4"/>
      <c r="CA73" s="4"/>
    </row>
    <row r="74" spans="1:79" ht="16.5" customHeight="1" thickBot="1">
      <c r="A74" s="33"/>
      <c r="B74" s="10"/>
      <c r="C74" s="46"/>
      <c r="D74" s="46"/>
      <c r="E74" s="47"/>
      <c r="F74" s="198" t="s">
        <v>75</v>
      </c>
      <c r="G74" s="157" t="s">
        <v>29</v>
      </c>
      <c r="H74" s="153">
        <v>31000</v>
      </c>
      <c r="I74" s="154">
        <v>42869</v>
      </c>
      <c r="J74" s="165"/>
      <c r="K74" s="161"/>
      <c r="L74" s="161"/>
      <c r="M74" s="161"/>
      <c r="N74" s="161"/>
      <c r="O74" s="161"/>
      <c r="P74" s="57"/>
      <c r="Q74" s="57"/>
      <c r="R74" s="6"/>
      <c r="S74" s="6"/>
      <c r="T74" s="6"/>
      <c r="U74" s="6"/>
      <c r="V74" s="6"/>
      <c r="W74" s="6"/>
      <c r="X74" s="6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6"/>
      <c r="AR74" s="6"/>
      <c r="AS74" s="6"/>
      <c r="AT74" s="6"/>
      <c r="AU74" s="6"/>
      <c r="AV74" s="6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52"/>
      <c r="BW74" s="4"/>
      <c r="BX74" s="4"/>
      <c r="BY74" s="4"/>
      <c r="BZ74" s="4"/>
      <c r="CA74" s="4"/>
    </row>
    <row r="75" spans="1:79" ht="16.5" customHeight="1" thickBot="1">
      <c r="A75" s="33"/>
      <c r="B75" s="10"/>
      <c r="C75" s="158"/>
      <c r="D75" s="158"/>
      <c r="E75" s="147"/>
      <c r="F75" s="198" t="s">
        <v>76</v>
      </c>
      <c r="G75" s="157" t="s">
        <v>29</v>
      </c>
      <c r="H75" s="153">
        <v>31000</v>
      </c>
      <c r="I75" s="154">
        <v>45629</v>
      </c>
      <c r="J75" s="165"/>
      <c r="K75" s="161"/>
      <c r="L75" s="161"/>
      <c r="M75" s="161"/>
      <c r="N75" s="161"/>
      <c r="O75" s="161"/>
      <c r="P75" s="57"/>
      <c r="Q75" s="57"/>
      <c r="R75" s="6"/>
      <c r="S75" s="6"/>
      <c r="T75" s="6"/>
      <c r="U75" s="6"/>
      <c r="V75" s="6"/>
      <c r="W75" s="6"/>
      <c r="X75" s="6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6"/>
      <c r="AR75" s="6"/>
      <c r="AS75" s="6"/>
      <c r="AT75" s="6"/>
      <c r="AU75" s="6"/>
      <c r="AV75" s="6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52"/>
      <c r="BW75" s="4"/>
      <c r="BX75" s="4"/>
      <c r="BY75" s="4"/>
      <c r="BZ75" s="4"/>
      <c r="CA75" s="4"/>
    </row>
    <row r="76" spans="1:79" ht="16.5" customHeight="1" thickBot="1">
      <c r="A76" s="33"/>
      <c r="B76" s="53"/>
      <c r="C76" s="46">
        <v>25</v>
      </c>
      <c r="D76" s="46">
        <v>25</v>
      </c>
      <c r="E76" s="47">
        <v>2</v>
      </c>
      <c r="F76" s="198" t="s">
        <v>72</v>
      </c>
      <c r="G76" s="152"/>
      <c r="H76" s="153">
        <v>40000</v>
      </c>
      <c r="I76" s="154">
        <v>45630</v>
      </c>
      <c r="J76" s="165"/>
      <c r="K76" s="161"/>
      <c r="L76" s="161"/>
      <c r="M76" s="161"/>
      <c r="N76" s="161"/>
      <c r="O76" s="166"/>
      <c r="P76" s="57"/>
      <c r="Q76" s="57"/>
      <c r="R76" s="6">
        <f t="shared" si="4"/>
        <v>0</v>
      </c>
      <c r="S76" s="6">
        <f t="shared" si="5"/>
        <v>0</v>
      </c>
      <c r="T76" s="6">
        <f t="shared" si="6"/>
        <v>0</v>
      </c>
      <c r="U76" s="6">
        <f t="shared" si="7"/>
        <v>0</v>
      </c>
      <c r="V76" s="6">
        <f t="shared" si="8"/>
        <v>0</v>
      </c>
      <c r="W76" s="6">
        <f t="shared" si="9"/>
        <v>0</v>
      </c>
      <c r="X76" s="6">
        <f t="shared" si="12"/>
        <v>0</v>
      </c>
      <c r="Y76" s="4" t="s">
        <v>96</v>
      </c>
      <c r="Z76" s="4" t="s">
        <v>97</v>
      </c>
      <c r="AA76" s="4" t="s">
        <v>98</v>
      </c>
      <c r="AB76" s="4">
        <f t="shared" si="10"/>
        <v>0</v>
      </c>
      <c r="AC76" s="4">
        <f t="shared" si="11"/>
        <v>0</v>
      </c>
      <c r="AD76" s="4">
        <f t="shared" si="11"/>
        <v>0</v>
      </c>
      <c r="AE76" s="4">
        <f t="shared" si="11"/>
        <v>0</v>
      </c>
      <c r="AF76" s="4">
        <f t="shared" si="11"/>
        <v>0</v>
      </c>
      <c r="AG76" s="4">
        <f t="shared" si="11"/>
        <v>0</v>
      </c>
      <c r="AH76" s="4">
        <f t="shared" si="11"/>
        <v>0</v>
      </c>
      <c r="AI76" s="4"/>
      <c r="AJ76" s="4"/>
      <c r="AK76" s="4"/>
      <c r="AL76" s="4"/>
      <c r="AM76" s="4"/>
      <c r="AN76" s="4"/>
      <c r="AO76" s="4"/>
      <c r="AP76" s="4"/>
      <c r="AQ76" s="6"/>
      <c r="AR76" s="6"/>
      <c r="AS76" s="6"/>
      <c r="AT76" s="6"/>
      <c r="AU76" s="6"/>
      <c r="AV76" s="6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52"/>
      <c r="BW76" s="4"/>
      <c r="BX76" s="4"/>
      <c r="BY76" s="4"/>
      <c r="BZ76" s="4"/>
      <c r="CA76" s="4"/>
    </row>
    <row r="77" spans="1:79" ht="16.5" customHeight="1" thickBot="1">
      <c r="A77" s="33"/>
      <c r="B77" s="10"/>
      <c r="C77" s="46"/>
      <c r="D77" s="46"/>
      <c r="E77" s="47"/>
      <c r="F77" s="198" t="s">
        <v>73</v>
      </c>
      <c r="G77" s="152"/>
      <c r="H77" s="153">
        <v>40000</v>
      </c>
      <c r="I77" s="154">
        <v>45631</v>
      </c>
      <c r="J77" s="165"/>
      <c r="K77" s="161"/>
      <c r="L77" s="161"/>
      <c r="M77" s="161"/>
      <c r="N77" s="161"/>
      <c r="O77" s="161"/>
      <c r="P77" s="57"/>
      <c r="Q77" s="57"/>
      <c r="R77" s="6"/>
      <c r="S77" s="6"/>
      <c r="T77" s="6"/>
      <c r="U77" s="6"/>
      <c r="V77" s="6"/>
      <c r="W77" s="6"/>
      <c r="X77" s="6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6"/>
      <c r="AR77" s="6"/>
      <c r="AS77" s="6"/>
      <c r="AT77" s="6"/>
      <c r="AU77" s="6"/>
      <c r="AV77" s="6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52"/>
      <c r="BW77" s="4"/>
      <c r="BX77" s="4"/>
      <c r="BY77" s="4"/>
      <c r="BZ77" s="4"/>
      <c r="CA77" s="4"/>
    </row>
    <row r="78" spans="1:79" ht="16.5" customHeight="1" thickBot="1">
      <c r="A78" s="33"/>
      <c r="B78" s="10"/>
      <c r="C78" s="46"/>
      <c r="D78" s="46"/>
      <c r="E78" s="47"/>
      <c r="F78" s="198" t="s">
        <v>74</v>
      </c>
      <c r="G78" s="152"/>
      <c r="H78" s="153">
        <v>40000</v>
      </c>
      <c r="I78" s="154">
        <v>45633</v>
      </c>
      <c r="J78" s="165"/>
      <c r="K78" s="161"/>
      <c r="L78" s="161"/>
      <c r="M78" s="161"/>
      <c r="N78" s="161"/>
      <c r="O78" s="161"/>
      <c r="P78" s="57"/>
      <c r="Q78" s="57"/>
      <c r="R78" s="6"/>
      <c r="S78" s="6"/>
      <c r="T78" s="6"/>
      <c r="U78" s="6"/>
      <c r="V78" s="6"/>
      <c r="W78" s="6"/>
      <c r="X78" s="6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6"/>
      <c r="AR78" s="6"/>
      <c r="AS78" s="6"/>
      <c r="AT78" s="6"/>
      <c r="AU78" s="6"/>
      <c r="AV78" s="6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52"/>
      <c r="BW78" s="4"/>
      <c r="BX78" s="4"/>
      <c r="BY78" s="4"/>
      <c r="BZ78" s="4"/>
      <c r="CA78" s="4"/>
    </row>
    <row r="79" spans="1:79" ht="16.5" customHeight="1" thickBot="1">
      <c r="A79" s="33"/>
      <c r="B79" s="10"/>
      <c r="C79" s="46"/>
      <c r="D79" s="46"/>
      <c r="E79" s="47"/>
      <c r="F79" s="198" t="s">
        <v>75</v>
      </c>
      <c r="G79" s="152"/>
      <c r="H79" s="153">
        <v>40000</v>
      </c>
      <c r="I79" s="154">
        <v>45635</v>
      </c>
      <c r="J79" s="165"/>
      <c r="K79" s="161"/>
      <c r="L79" s="161"/>
      <c r="M79" s="161"/>
      <c r="N79" s="161"/>
      <c r="O79" s="161"/>
      <c r="P79" s="57"/>
      <c r="Q79" s="57"/>
      <c r="R79" s="6"/>
      <c r="S79" s="6"/>
      <c r="T79" s="6"/>
      <c r="U79" s="6"/>
      <c r="V79" s="6"/>
      <c r="W79" s="6"/>
      <c r="X79" s="6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6"/>
      <c r="AR79" s="6"/>
      <c r="AS79" s="6"/>
      <c r="AT79" s="6"/>
      <c r="AU79" s="6"/>
      <c r="AV79" s="6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52"/>
      <c r="BW79" s="4"/>
      <c r="BX79" s="4"/>
      <c r="BY79" s="4"/>
      <c r="BZ79" s="4"/>
      <c r="CA79" s="4"/>
    </row>
    <row r="80" spans="1:79" ht="16.5" customHeight="1">
      <c r="A80" s="33"/>
      <c r="B80" s="10"/>
      <c r="C80" s="46"/>
      <c r="D80" s="46"/>
      <c r="E80" s="47"/>
      <c r="F80" s="211" t="s">
        <v>76</v>
      </c>
      <c r="G80" s="212"/>
      <c r="H80" s="213">
        <v>40000</v>
      </c>
      <c r="I80" s="214">
        <v>45636</v>
      </c>
      <c r="J80" s="215"/>
      <c r="K80" s="216"/>
      <c r="L80" s="216"/>
      <c r="M80" s="216"/>
      <c r="N80" s="216"/>
      <c r="O80" s="216"/>
      <c r="P80" s="57"/>
      <c r="Q80" s="57"/>
      <c r="R80" s="6"/>
      <c r="S80" s="6"/>
      <c r="T80" s="6"/>
      <c r="U80" s="6"/>
      <c r="V80" s="6"/>
      <c r="W80" s="6"/>
      <c r="X80" s="6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6"/>
      <c r="AR80" s="6"/>
      <c r="AS80" s="6"/>
      <c r="AT80" s="6"/>
      <c r="AU80" s="6"/>
      <c r="AV80" s="6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52"/>
      <c r="BW80" s="4"/>
      <c r="BX80" s="4"/>
      <c r="BY80" s="4"/>
      <c r="BZ80" s="4"/>
      <c r="CA80" s="4"/>
    </row>
    <row r="81" spans="1:79" ht="12.5" customHeight="1">
      <c r="A81" s="188" t="s">
        <v>99</v>
      </c>
      <c r="B81" s="188"/>
      <c r="C81" s="188"/>
      <c r="D81" s="188"/>
      <c r="E81" s="188"/>
      <c r="F81" s="188"/>
      <c r="G81" s="188"/>
      <c r="H81" s="188"/>
      <c r="I81" s="188"/>
      <c r="J81" s="63"/>
      <c r="K81" s="63"/>
      <c r="L81" s="63"/>
      <c r="M81" s="217"/>
      <c r="N81" s="191"/>
      <c r="O81" s="191"/>
      <c r="P81" s="63"/>
      <c r="Q81" s="63"/>
      <c r="R81" s="6"/>
      <c r="S81" s="6"/>
      <c r="T81" s="6"/>
      <c r="U81" s="6"/>
      <c r="V81" s="6"/>
      <c r="W81" s="6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6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52"/>
      <c r="BW81" s="4"/>
      <c r="BX81" s="4"/>
      <c r="BY81" s="4"/>
      <c r="BZ81" s="4"/>
      <c r="CA81" s="4"/>
    </row>
    <row r="82" spans="1:79" ht="3" customHeight="1">
      <c r="A82" s="19"/>
      <c r="B82" s="64"/>
      <c r="C82" s="65"/>
      <c r="D82" s="65"/>
      <c r="E82" s="65"/>
      <c r="F82" s="65"/>
      <c r="G82" s="65"/>
      <c r="H82" s="65"/>
      <c r="I82" s="33"/>
      <c r="J82" s="34"/>
      <c r="K82" s="35"/>
      <c r="L82" s="35"/>
      <c r="M82" s="268" t="s">
        <v>620</v>
      </c>
      <c r="N82" s="268"/>
      <c r="O82" s="268"/>
      <c r="P82" s="189"/>
      <c r="Q82" s="189"/>
      <c r="R82" s="6"/>
      <c r="S82" s="6"/>
      <c r="T82" s="6"/>
      <c r="U82" s="6"/>
      <c r="V82" s="6"/>
      <c r="W82" s="6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6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52"/>
      <c r="BW82" s="4"/>
      <c r="BX82" s="4"/>
      <c r="BY82" s="4"/>
      <c r="BZ82" s="4"/>
      <c r="CA82" s="4"/>
    </row>
    <row r="83" spans="1:79" ht="16.5" customHeight="1">
      <c r="A83" s="37"/>
      <c r="B83" s="38"/>
      <c r="C83" s="37" t="s">
        <v>4</v>
      </c>
      <c r="D83" s="37" t="s">
        <v>5</v>
      </c>
      <c r="E83" s="37" t="s">
        <v>6</v>
      </c>
      <c r="F83" s="37" t="s">
        <v>7</v>
      </c>
      <c r="G83" s="37" t="s">
        <v>8</v>
      </c>
      <c r="H83" s="39" t="s">
        <v>9</v>
      </c>
      <c r="I83" s="40" t="s">
        <v>10</v>
      </c>
      <c r="J83" s="41"/>
      <c r="K83" s="42" t="s">
        <v>11</v>
      </c>
      <c r="L83" s="42" t="s">
        <v>12</v>
      </c>
      <c r="M83" s="268"/>
      <c r="N83" s="268"/>
      <c r="O83" s="268"/>
      <c r="P83" s="189"/>
      <c r="Q83" s="189"/>
      <c r="R83" s="6" t="s">
        <v>13</v>
      </c>
      <c r="S83" s="6" t="s">
        <v>14</v>
      </c>
      <c r="T83" s="6" t="s">
        <v>15</v>
      </c>
      <c r="U83" s="6" t="s">
        <v>16</v>
      </c>
      <c r="V83" s="6" t="s">
        <v>17</v>
      </c>
      <c r="W83" s="6" t="s">
        <v>18</v>
      </c>
      <c r="X83" s="6" t="s">
        <v>19</v>
      </c>
      <c r="Y83" s="4" t="s">
        <v>20</v>
      </c>
      <c r="Z83" s="4" t="s">
        <v>21</v>
      </c>
      <c r="AA83" s="4" t="s">
        <v>22</v>
      </c>
      <c r="AB83" s="4" t="s">
        <v>13</v>
      </c>
      <c r="AC83" s="4" t="s">
        <v>14</v>
      </c>
      <c r="AD83" s="4" t="s">
        <v>15</v>
      </c>
      <c r="AE83" s="4" t="s">
        <v>16</v>
      </c>
      <c r="AF83" s="4" t="s">
        <v>17</v>
      </c>
      <c r="AG83" s="4" t="s">
        <v>18</v>
      </c>
      <c r="AH83" s="4" t="s">
        <v>19</v>
      </c>
      <c r="AI83" s="4"/>
      <c r="AJ83" s="45"/>
      <c r="AK83" s="45"/>
      <c r="AL83" s="45"/>
      <c r="AM83" s="45"/>
      <c r="AN83" s="45"/>
      <c r="AO83" s="45"/>
      <c r="AP83" s="45"/>
      <c r="AQ83" s="45"/>
      <c r="AR83" s="45"/>
      <c r="AS83" s="45"/>
      <c r="AT83" s="45"/>
      <c r="AU83" s="45"/>
      <c r="AV83" s="45"/>
      <c r="AW83" s="4"/>
      <c r="AX83" s="4"/>
      <c r="AY83" s="4"/>
      <c r="AZ83" s="4"/>
      <c r="BA83" s="4"/>
      <c r="BB83" s="45" t="s">
        <v>100</v>
      </c>
      <c r="BC83" s="45" t="s">
        <v>101</v>
      </c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52"/>
      <c r="BW83" s="4"/>
      <c r="BX83" s="4"/>
      <c r="BY83" s="4"/>
      <c r="BZ83" s="4"/>
      <c r="CA83" s="4"/>
    </row>
    <row r="84" spans="1:79" ht="13.5" customHeight="1" thickBot="1">
      <c r="A84" s="33"/>
      <c r="B84" s="10" t="s">
        <v>102</v>
      </c>
      <c r="C84" s="46">
        <v>8</v>
      </c>
      <c r="D84" s="46">
        <v>10</v>
      </c>
      <c r="E84" s="47">
        <v>16</v>
      </c>
      <c r="F84" s="147" t="s">
        <v>25</v>
      </c>
      <c r="G84" s="159" t="s">
        <v>29</v>
      </c>
      <c r="H84" s="148">
        <v>3500</v>
      </c>
      <c r="I84" s="149">
        <v>42890</v>
      </c>
      <c r="J84" s="168"/>
      <c r="K84" s="160"/>
      <c r="L84" s="160"/>
      <c r="M84" s="268"/>
      <c r="N84" s="268"/>
      <c r="O84" s="268"/>
      <c r="P84" s="192"/>
      <c r="Q84" s="192"/>
      <c r="R84" s="6">
        <f t="shared" ref="R84:R96" si="13">H84*K84</f>
        <v>0</v>
      </c>
      <c r="S84" s="6">
        <f t="shared" ref="S84:S96" si="14">H84*L84</f>
        <v>0</v>
      </c>
      <c r="T84" s="6"/>
      <c r="U84" s="6"/>
      <c r="V84" s="6"/>
      <c r="W84" s="6"/>
      <c r="X84" s="4"/>
      <c r="Y84" s="4" t="s">
        <v>103</v>
      </c>
      <c r="Z84" s="4"/>
      <c r="AA84" s="4" t="s">
        <v>104</v>
      </c>
      <c r="AB84" s="4">
        <f t="shared" ref="AB84:AB96" si="15">K84</f>
        <v>0</v>
      </c>
      <c r="AC84" s="4">
        <f t="shared" ref="AC84:AC96" si="16">+L84</f>
        <v>0</v>
      </c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6"/>
      <c r="AR84" s="6"/>
      <c r="AS84" s="6"/>
      <c r="AT84" s="6"/>
      <c r="AU84" s="6"/>
      <c r="AV84" s="6"/>
      <c r="AW84" s="4"/>
      <c r="AX84" s="4"/>
      <c r="AY84" s="4"/>
      <c r="AZ84" s="4"/>
      <c r="BA84" s="4"/>
      <c r="BB84" s="4">
        <f>+SUM(K84:L84,K116:L116,K134:Q134)</f>
        <v>0</v>
      </c>
      <c r="BC84" s="4">
        <f>+(SUM(K84:L84)*E84)</f>
        <v>0</v>
      </c>
      <c r="BD84" s="4" t="str">
        <f>+IF(BC84=BB116,BC116,BD116)</f>
        <v>Ø8 Match ✓ (0 pots / 0 saucers)</v>
      </c>
      <c r="BE84" s="4" t="str">
        <f>+IF(BC84=BB116,BC134,BD134)</f>
        <v>Ø8 Match ✓</v>
      </c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52"/>
      <c r="BW84" s="4"/>
      <c r="BX84" s="4"/>
      <c r="BY84" s="4"/>
      <c r="BZ84" s="4"/>
      <c r="CA84" s="4"/>
    </row>
    <row r="85" spans="1:79" ht="13.5" customHeight="1" thickBot="1">
      <c r="A85" s="33"/>
      <c r="B85" s="10"/>
      <c r="C85" s="158"/>
      <c r="D85" s="158"/>
      <c r="E85" s="147"/>
      <c r="F85" s="152" t="s">
        <v>11</v>
      </c>
      <c r="G85" s="157" t="s">
        <v>29</v>
      </c>
      <c r="H85" s="153">
        <v>3500</v>
      </c>
      <c r="I85" s="154">
        <v>45458</v>
      </c>
      <c r="J85" s="169"/>
      <c r="K85" s="161"/>
      <c r="L85" s="161"/>
      <c r="M85" s="268"/>
      <c r="N85" s="268"/>
      <c r="O85" s="268"/>
      <c r="P85" s="53"/>
      <c r="Q85" s="53"/>
      <c r="R85" s="6"/>
      <c r="S85" s="6"/>
      <c r="T85" s="6"/>
      <c r="U85" s="6"/>
      <c r="V85" s="6"/>
      <c r="W85" s="6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6"/>
      <c r="AR85" s="6"/>
      <c r="AS85" s="6"/>
      <c r="AT85" s="6"/>
      <c r="AU85" s="6"/>
      <c r="AV85" s="6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52"/>
      <c r="BW85" s="4"/>
      <c r="BX85" s="4"/>
      <c r="BY85" s="4"/>
      <c r="BZ85" s="4"/>
      <c r="CA85" s="4"/>
    </row>
    <row r="86" spans="1:79" ht="13.5" customHeight="1" thickBot="1">
      <c r="A86" s="33"/>
      <c r="B86" s="53"/>
      <c r="C86" s="46">
        <v>12</v>
      </c>
      <c r="D86" s="46">
        <v>15</v>
      </c>
      <c r="E86" s="47">
        <v>12</v>
      </c>
      <c r="F86" s="152" t="s">
        <v>25</v>
      </c>
      <c r="G86" s="157"/>
      <c r="H86" s="153">
        <v>6000</v>
      </c>
      <c r="I86" s="154">
        <v>45637</v>
      </c>
      <c r="J86" s="169"/>
      <c r="K86" s="161"/>
      <c r="L86" s="161"/>
      <c r="M86" s="192" t="str">
        <f>IF(BB86+BB118=0,"",BD86)</f>
        <v/>
      </c>
      <c r="N86" s="192"/>
      <c r="O86" s="192"/>
      <c r="P86" s="192"/>
      <c r="Q86" s="192"/>
      <c r="R86" s="6">
        <f t="shared" si="13"/>
        <v>0</v>
      </c>
      <c r="S86" s="6">
        <f t="shared" si="14"/>
        <v>0</v>
      </c>
      <c r="T86" s="6"/>
      <c r="U86" s="6"/>
      <c r="V86" s="6"/>
      <c r="W86" s="6"/>
      <c r="X86" s="4"/>
      <c r="Y86" s="4" t="s">
        <v>105</v>
      </c>
      <c r="Z86" s="4"/>
      <c r="AA86" s="4" t="s">
        <v>106</v>
      </c>
      <c r="AB86" s="4">
        <f t="shared" si="15"/>
        <v>0</v>
      </c>
      <c r="AC86" s="4">
        <f t="shared" si="16"/>
        <v>0</v>
      </c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6"/>
      <c r="AR86" s="6"/>
      <c r="AS86" s="6"/>
      <c r="AT86" s="6"/>
      <c r="AU86" s="6"/>
      <c r="AV86" s="6"/>
      <c r="AW86" s="4"/>
      <c r="AX86" s="4"/>
      <c r="AY86" s="4"/>
      <c r="AZ86" s="4"/>
      <c r="BA86" s="4"/>
      <c r="BB86" s="4">
        <f>+SUM(K86:L86,K118:L118,K138:Q138)</f>
        <v>0</v>
      </c>
      <c r="BC86" s="4">
        <f>+(SUM(K86:L86)*E86)</f>
        <v>0</v>
      </c>
      <c r="BD86" s="4" t="str">
        <f>+IF(BC86=BB118,BC118,BD118)</f>
        <v>Ø12 Match ✓ (0 pots / 0 saucers)</v>
      </c>
      <c r="BE86" s="4" t="str">
        <f>+IF(BC86=BB118,BC138,BD138)</f>
        <v>Ø12 Match ✓</v>
      </c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52"/>
      <c r="BW86" s="4"/>
      <c r="BX86" s="4"/>
      <c r="BY86" s="4"/>
      <c r="BZ86" s="4"/>
      <c r="CA86" s="4"/>
    </row>
    <row r="87" spans="1:79" ht="13.5" customHeight="1" thickBot="1">
      <c r="A87" s="33"/>
      <c r="B87" s="53"/>
      <c r="C87" s="158"/>
      <c r="D87" s="158"/>
      <c r="E87" s="147"/>
      <c r="F87" s="152" t="s">
        <v>11</v>
      </c>
      <c r="G87" s="157"/>
      <c r="H87" s="153">
        <v>6000</v>
      </c>
      <c r="I87" s="154">
        <v>45638</v>
      </c>
      <c r="J87" s="169"/>
      <c r="K87" s="161"/>
      <c r="L87" s="161"/>
      <c r="M87" s="53"/>
      <c r="N87" s="53"/>
      <c r="O87" s="53"/>
      <c r="P87" s="53"/>
      <c r="Q87" s="53"/>
      <c r="R87" s="6"/>
      <c r="S87" s="6"/>
      <c r="T87" s="6"/>
      <c r="U87" s="6"/>
      <c r="V87" s="6"/>
      <c r="W87" s="6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6"/>
      <c r="AR87" s="6"/>
      <c r="AS87" s="6"/>
      <c r="AT87" s="6"/>
      <c r="AU87" s="6"/>
      <c r="AV87" s="6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52"/>
      <c r="BW87" s="4"/>
      <c r="BX87" s="4"/>
      <c r="BY87" s="4"/>
      <c r="BZ87" s="4"/>
      <c r="CA87" s="4"/>
    </row>
    <row r="88" spans="1:79" ht="13.5" customHeight="1" thickBot="1">
      <c r="A88" s="33"/>
      <c r="B88" s="53"/>
      <c r="C88" s="46">
        <v>14</v>
      </c>
      <c r="D88" s="46">
        <v>18</v>
      </c>
      <c r="E88" s="47">
        <v>8</v>
      </c>
      <c r="F88" s="152" t="s">
        <v>25</v>
      </c>
      <c r="G88" s="157" t="s">
        <v>29</v>
      </c>
      <c r="H88" s="153">
        <v>7000</v>
      </c>
      <c r="I88" s="154">
        <v>42891</v>
      </c>
      <c r="J88" s="169"/>
      <c r="K88" s="161"/>
      <c r="L88" s="161"/>
      <c r="M88" s="192" t="str">
        <f>IF(BB88+BB120=0,"",BD88)</f>
        <v/>
      </c>
      <c r="N88" s="192"/>
      <c r="O88" s="192"/>
      <c r="P88" s="192"/>
      <c r="Q88" s="192"/>
      <c r="R88" s="6">
        <f t="shared" si="13"/>
        <v>0</v>
      </c>
      <c r="S88" s="6">
        <f t="shared" si="14"/>
        <v>0</v>
      </c>
      <c r="T88" s="6"/>
      <c r="U88" s="6"/>
      <c r="V88" s="6"/>
      <c r="W88" s="6"/>
      <c r="X88" s="4"/>
      <c r="Y88" s="4" t="s">
        <v>107</v>
      </c>
      <c r="Z88" s="4"/>
      <c r="AA88" s="4" t="s">
        <v>108</v>
      </c>
      <c r="AB88" s="4">
        <f t="shared" si="15"/>
        <v>0</v>
      </c>
      <c r="AC88" s="4">
        <f t="shared" si="16"/>
        <v>0</v>
      </c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6"/>
      <c r="AR88" s="6"/>
      <c r="AS88" s="6"/>
      <c r="AT88" s="6"/>
      <c r="AU88" s="6"/>
      <c r="AV88" s="6"/>
      <c r="AW88" s="4"/>
      <c r="AX88" s="4"/>
      <c r="AY88" s="4"/>
      <c r="AZ88" s="4"/>
      <c r="BA88" s="4"/>
      <c r="BB88" s="4">
        <f>+SUM(K88:L88,K102:Q102,K120:L120,K142:Q142)</f>
        <v>0</v>
      </c>
      <c r="BC88" s="4">
        <f>+(SUM(K88:L88)*E88)+(SUM(K102:Q102)*E102)</f>
        <v>0</v>
      </c>
      <c r="BD88" s="4" t="str">
        <f>+IF(BC88=BB120,BC120,BD120)</f>
        <v>Ø14 Match ✓ (0 pots / 0 saucers)</v>
      </c>
      <c r="BE88" s="4" t="str">
        <f>+IF(BC88=BB120,BC142,BD142)</f>
        <v>Ø14 Match ✓</v>
      </c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52"/>
      <c r="BW88" s="4"/>
      <c r="BX88" s="4"/>
      <c r="BY88" s="4"/>
      <c r="BZ88" s="4"/>
      <c r="CA88" s="4"/>
    </row>
    <row r="89" spans="1:79" ht="13.5" customHeight="1" thickBot="1">
      <c r="A89" s="33"/>
      <c r="B89" s="53"/>
      <c r="C89" s="158"/>
      <c r="D89" s="158"/>
      <c r="E89" s="147"/>
      <c r="F89" s="152" t="s">
        <v>11</v>
      </c>
      <c r="G89" s="157" t="s">
        <v>29</v>
      </c>
      <c r="H89" s="153">
        <v>7000</v>
      </c>
      <c r="I89" s="154">
        <v>45459</v>
      </c>
      <c r="J89" s="169"/>
      <c r="K89" s="161"/>
      <c r="L89" s="161"/>
      <c r="M89" s="53"/>
      <c r="N89" s="53"/>
      <c r="O89" s="53"/>
      <c r="P89" s="53"/>
      <c r="Q89" s="53"/>
      <c r="R89" s="6"/>
      <c r="S89" s="6"/>
      <c r="T89" s="6"/>
      <c r="U89" s="6"/>
      <c r="V89" s="6"/>
      <c r="W89" s="6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6"/>
      <c r="AR89" s="6"/>
      <c r="AS89" s="6"/>
      <c r="AT89" s="6"/>
      <c r="AU89" s="6"/>
      <c r="AV89" s="6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52"/>
      <c r="BW89" s="4"/>
      <c r="BX89" s="4"/>
      <c r="BY89" s="4"/>
      <c r="BZ89" s="4"/>
      <c r="CA89" s="4"/>
    </row>
    <row r="90" spans="1:79" ht="13.5" customHeight="1" thickBot="1">
      <c r="A90" s="33"/>
      <c r="B90" s="53"/>
      <c r="C90" s="46">
        <v>16</v>
      </c>
      <c r="D90" s="46">
        <v>20</v>
      </c>
      <c r="E90" s="47">
        <v>8</v>
      </c>
      <c r="F90" s="152" t="s">
        <v>25</v>
      </c>
      <c r="G90" s="157"/>
      <c r="H90" s="153">
        <v>9000</v>
      </c>
      <c r="I90" s="154">
        <v>45639</v>
      </c>
      <c r="J90" s="169"/>
      <c r="K90" s="161"/>
      <c r="L90" s="161"/>
      <c r="M90" s="192" t="str">
        <f>IF(BB90+BB122=0,"",BD90)</f>
        <v/>
      </c>
      <c r="N90" s="192"/>
      <c r="O90" s="192"/>
      <c r="P90" s="192"/>
      <c r="Q90" s="192"/>
      <c r="R90" s="6">
        <f t="shared" si="13"/>
        <v>0</v>
      </c>
      <c r="S90" s="6">
        <f t="shared" si="14"/>
        <v>0</v>
      </c>
      <c r="T90" s="6"/>
      <c r="U90" s="6"/>
      <c r="V90" s="6"/>
      <c r="W90" s="6"/>
      <c r="X90" s="4"/>
      <c r="Y90" s="4" t="s">
        <v>109</v>
      </c>
      <c r="Z90" s="4"/>
      <c r="AA90" s="4" t="s">
        <v>110</v>
      </c>
      <c r="AB90" s="4">
        <f t="shared" si="15"/>
        <v>0</v>
      </c>
      <c r="AC90" s="4">
        <f t="shared" si="16"/>
        <v>0</v>
      </c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6"/>
      <c r="AR90" s="6"/>
      <c r="AS90" s="6"/>
      <c r="AT90" s="6"/>
      <c r="AU90" s="6"/>
      <c r="AV90" s="6"/>
      <c r="AW90" s="4"/>
      <c r="AX90" s="4"/>
      <c r="AY90" s="4"/>
      <c r="AZ90" s="4"/>
      <c r="BA90" s="4"/>
      <c r="BB90" s="4">
        <f>+SUM(K90:L90,K122:L122,K146:Q146)</f>
        <v>0</v>
      </c>
      <c r="BC90" s="4">
        <f>+(SUM(K90:L90)*E90)</f>
        <v>0</v>
      </c>
      <c r="BD90" s="4" t="str">
        <f>+IF(BC90=BB122,BC122,BD122)</f>
        <v>Ø16 Match ✓ (0 pots / 0 saucers)</v>
      </c>
      <c r="BE90" s="4" t="str">
        <f>+IF(BC90=BB122,BC146,BD146)</f>
        <v>Ø16 Match ✓</v>
      </c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52"/>
      <c r="BW90" s="4"/>
      <c r="BX90" s="4"/>
      <c r="BY90" s="4"/>
      <c r="BZ90" s="4"/>
      <c r="CA90" s="4"/>
    </row>
    <row r="91" spans="1:79" ht="13.5" customHeight="1" thickBot="1">
      <c r="A91" s="33"/>
      <c r="B91" s="53"/>
      <c r="C91" s="158"/>
      <c r="D91" s="158"/>
      <c r="E91" s="147"/>
      <c r="F91" s="152" t="s">
        <v>11</v>
      </c>
      <c r="G91" s="157"/>
      <c r="H91" s="153">
        <v>9000</v>
      </c>
      <c r="I91" s="154">
        <v>45640</v>
      </c>
      <c r="J91" s="169"/>
      <c r="K91" s="161"/>
      <c r="L91" s="161"/>
      <c r="M91" s="53"/>
      <c r="N91" s="53"/>
      <c r="O91" s="53"/>
      <c r="P91" s="53"/>
      <c r="Q91" s="53"/>
      <c r="R91" s="6"/>
      <c r="S91" s="6"/>
      <c r="T91" s="6"/>
      <c r="U91" s="6"/>
      <c r="V91" s="6"/>
      <c r="W91" s="6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6"/>
      <c r="AR91" s="6"/>
      <c r="AS91" s="6"/>
      <c r="AT91" s="6"/>
      <c r="AU91" s="6"/>
      <c r="AV91" s="6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52"/>
      <c r="BW91" s="4"/>
      <c r="BX91" s="4"/>
      <c r="BY91" s="4"/>
      <c r="BZ91" s="4"/>
      <c r="CA91" s="4"/>
    </row>
    <row r="92" spans="1:79" s="200" customFormat="1" ht="13.5" customHeight="1" thickBot="1">
      <c r="A92" s="33"/>
      <c r="B92" s="53"/>
      <c r="C92" s="33">
        <v>18</v>
      </c>
      <c r="D92" s="33">
        <v>22</v>
      </c>
      <c r="E92" s="47">
        <v>8</v>
      </c>
      <c r="F92" s="152" t="s">
        <v>25</v>
      </c>
      <c r="G92" s="157" t="s">
        <v>29</v>
      </c>
      <c r="H92" s="153">
        <v>11000</v>
      </c>
      <c r="I92" s="154">
        <v>42892</v>
      </c>
      <c r="J92" s="169"/>
      <c r="K92" s="161"/>
      <c r="L92" s="161"/>
      <c r="M92" s="192" t="str">
        <f>IF(BB92+BB124=0,"",BD92)</f>
        <v/>
      </c>
      <c r="N92" s="192"/>
      <c r="O92" s="192"/>
      <c r="P92" s="192"/>
      <c r="Q92" s="192"/>
      <c r="R92" s="6">
        <f t="shared" si="13"/>
        <v>0</v>
      </c>
      <c r="S92" s="6">
        <f t="shared" si="14"/>
        <v>0</v>
      </c>
      <c r="T92" s="6"/>
      <c r="U92" s="6"/>
      <c r="V92" s="6"/>
      <c r="W92" s="6"/>
      <c r="X92" s="29"/>
      <c r="Y92" s="29" t="s">
        <v>111</v>
      </c>
      <c r="Z92" s="29"/>
      <c r="AA92" s="4" t="s">
        <v>112</v>
      </c>
      <c r="AB92" s="29">
        <f t="shared" si="15"/>
        <v>0</v>
      </c>
      <c r="AC92" s="29">
        <f t="shared" si="16"/>
        <v>0</v>
      </c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4"/>
      <c r="AQ92" s="6"/>
      <c r="AR92" s="6"/>
      <c r="AS92" s="6"/>
      <c r="AT92" s="6"/>
      <c r="AU92" s="6"/>
      <c r="AV92" s="6"/>
      <c r="AW92" s="29"/>
      <c r="AX92" s="29"/>
      <c r="AY92" s="4"/>
      <c r="AZ92" s="4"/>
      <c r="BA92" s="29"/>
      <c r="BB92" s="29">
        <f>+SUM(K92:L92,K106:Q106,K124:L124,K150:Q150)</f>
        <v>0</v>
      </c>
      <c r="BC92" s="29">
        <f>+(SUM(K92:L92)*E92)+(SUM(K106:Q106)*E106)</f>
        <v>0</v>
      </c>
      <c r="BD92" s="29" t="str">
        <f>+IF(BC92=BB124,BC124,BD124)</f>
        <v>Ø18 Match ✓ (0 pots / 0 saucers)</v>
      </c>
      <c r="BE92" s="4" t="str">
        <f>+IF(BC92=BB124,BC150,BD150)</f>
        <v>Ø18 Match ✓</v>
      </c>
      <c r="BF92" s="29"/>
      <c r="BG92" s="29"/>
      <c r="BH92" s="29"/>
      <c r="BI92" s="29"/>
      <c r="BJ92" s="29"/>
      <c r="BK92" s="29"/>
      <c r="BL92" s="29"/>
      <c r="BM92" s="29"/>
      <c r="BN92" s="29"/>
      <c r="BO92" s="29"/>
      <c r="BP92" s="29"/>
      <c r="BQ92" s="29"/>
      <c r="BR92" s="29"/>
      <c r="BS92" s="29"/>
      <c r="BT92" s="29"/>
      <c r="BU92" s="29"/>
      <c r="BV92" s="52"/>
      <c r="BW92" s="29"/>
      <c r="BX92" s="29"/>
      <c r="BY92" s="29"/>
      <c r="BZ92" s="29"/>
      <c r="CA92" s="29"/>
    </row>
    <row r="93" spans="1:79" s="200" customFormat="1" ht="13.5" customHeight="1" thickBot="1">
      <c r="A93" s="33"/>
      <c r="B93" s="53"/>
      <c r="C93" s="170"/>
      <c r="D93" s="170"/>
      <c r="E93" s="147"/>
      <c r="F93" s="152" t="s">
        <v>11</v>
      </c>
      <c r="G93" s="157" t="s">
        <v>29</v>
      </c>
      <c r="H93" s="153">
        <v>11000</v>
      </c>
      <c r="I93" s="154">
        <v>45460</v>
      </c>
      <c r="J93" s="169"/>
      <c r="K93" s="161"/>
      <c r="L93" s="161"/>
      <c r="M93" s="53"/>
      <c r="N93" s="53"/>
      <c r="O93" s="53"/>
      <c r="P93" s="53"/>
      <c r="Q93" s="53"/>
      <c r="R93" s="6"/>
      <c r="S93" s="6"/>
      <c r="T93" s="6"/>
      <c r="U93" s="6"/>
      <c r="V93" s="6"/>
      <c r="W93" s="6"/>
      <c r="X93" s="29"/>
      <c r="Y93" s="29"/>
      <c r="Z93" s="29"/>
      <c r="AA93" s="4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4"/>
      <c r="AQ93" s="6"/>
      <c r="AR93" s="6"/>
      <c r="AS93" s="6"/>
      <c r="AT93" s="6"/>
      <c r="AU93" s="6"/>
      <c r="AV93" s="6"/>
      <c r="AW93" s="29"/>
      <c r="AX93" s="29"/>
      <c r="AY93" s="4"/>
      <c r="AZ93" s="4"/>
      <c r="BA93" s="29"/>
      <c r="BB93" s="29"/>
      <c r="BC93" s="29"/>
      <c r="BD93" s="29"/>
      <c r="BE93" s="4"/>
      <c r="BF93" s="29"/>
      <c r="BG93" s="29"/>
      <c r="BH93" s="29"/>
      <c r="BI93" s="29"/>
      <c r="BJ93" s="29"/>
      <c r="BK93" s="29"/>
      <c r="BL93" s="29"/>
      <c r="BM93" s="29"/>
      <c r="BN93" s="29"/>
      <c r="BO93" s="29"/>
      <c r="BP93" s="29"/>
      <c r="BQ93" s="29"/>
      <c r="BR93" s="29"/>
      <c r="BS93" s="29"/>
      <c r="BT93" s="29"/>
      <c r="BU93" s="29"/>
      <c r="BV93" s="52"/>
      <c r="BW93" s="29"/>
      <c r="BX93" s="29"/>
      <c r="BY93" s="29"/>
      <c r="BZ93" s="29"/>
      <c r="CA93" s="29"/>
    </row>
    <row r="94" spans="1:79" ht="13.5" customHeight="1" thickBot="1">
      <c r="A94" s="3"/>
      <c r="B94" s="53"/>
      <c r="C94" s="46">
        <v>21</v>
      </c>
      <c r="D94" s="46">
        <v>25</v>
      </c>
      <c r="E94" s="47">
        <v>4</v>
      </c>
      <c r="F94" s="152" t="s">
        <v>25</v>
      </c>
      <c r="G94" s="157"/>
      <c r="H94" s="153">
        <v>18000</v>
      </c>
      <c r="I94" s="154">
        <v>45641</v>
      </c>
      <c r="J94" s="169"/>
      <c r="K94" s="161"/>
      <c r="L94" s="161"/>
      <c r="M94" s="192" t="str">
        <f>IF(BB94+BB126=0,"",BD94)</f>
        <v/>
      </c>
      <c r="N94" s="192"/>
      <c r="O94" s="192"/>
      <c r="P94" s="192"/>
      <c r="Q94" s="192"/>
      <c r="R94" s="6">
        <f t="shared" si="13"/>
        <v>0</v>
      </c>
      <c r="S94" s="6">
        <f t="shared" si="14"/>
        <v>0</v>
      </c>
      <c r="T94" s="6"/>
      <c r="U94" s="6"/>
      <c r="V94" s="6"/>
      <c r="W94" s="6"/>
      <c r="X94" s="4"/>
      <c r="Y94" s="4" t="s">
        <v>113</v>
      </c>
      <c r="Z94" s="4"/>
      <c r="AA94" s="4" t="s">
        <v>114</v>
      </c>
      <c r="AB94" s="4">
        <f t="shared" si="15"/>
        <v>0</v>
      </c>
      <c r="AC94" s="4">
        <f t="shared" si="16"/>
        <v>0</v>
      </c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6"/>
      <c r="AR94" s="6"/>
      <c r="AS94" s="6"/>
      <c r="AT94" s="6"/>
      <c r="AU94" s="6"/>
      <c r="AV94" s="6"/>
      <c r="AW94" s="4"/>
      <c r="AX94" s="4"/>
      <c r="AY94" s="4"/>
      <c r="AZ94" s="4"/>
      <c r="BA94" s="4"/>
      <c r="BB94" s="4">
        <f>+SUM(K94:L94,K110:Q110,K126:L126,K154:Q154)</f>
        <v>0</v>
      </c>
      <c r="BC94" s="4">
        <f>+(SUM(K94:L94)*E94)+(SUM(K110:Q110)*E110)</f>
        <v>0</v>
      </c>
      <c r="BD94" s="4" t="str">
        <f>+IF(BC94=BB126,BC126,BD126)</f>
        <v>Ø21 Match ✓ (0 pots / 0 saucers)</v>
      </c>
      <c r="BE94" s="4" t="str">
        <f>+IF(BC94=BB126,BC154,BD154)</f>
        <v>Ø21 Match ✓</v>
      </c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52"/>
      <c r="BW94" s="4"/>
      <c r="BX94" s="4"/>
      <c r="BY94" s="4"/>
      <c r="BZ94" s="4"/>
      <c r="CA94" s="4"/>
    </row>
    <row r="95" spans="1:79" ht="13.5" customHeight="1" thickBot="1">
      <c r="A95" s="3"/>
      <c r="B95" s="53"/>
      <c r="C95" s="158"/>
      <c r="D95" s="158"/>
      <c r="E95" s="147"/>
      <c r="F95" s="152" t="s">
        <v>11</v>
      </c>
      <c r="G95" s="157"/>
      <c r="H95" s="153">
        <v>18000</v>
      </c>
      <c r="I95" s="154">
        <v>45642</v>
      </c>
      <c r="J95" s="169"/>
      <c r="K95" s="161"/>
      <c r="L95" s="161"/>
      <c r="M95" s="53"/>
      <c r="N95" s="53"/>
      <c r="O95" s="53"/>
      <c r="P95" s="53"/>
      <c r="Q95" s="53"/>
      <c r="R95" s="6"/>
      <c r="S95" s="6"/>
      <c r="T95" s="6"/>
      <c r="U95" s="6"/>
      <c r="V95" s="6"/>
      <c r="W95" s="6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6"/>
      <c r="AR95" s="6"/>
      <c r="AS95" s="6"/>
      <c r="AT95" s="6"/>
      <c r="AU95" s="6"/>
      <c r="AV95" s="6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52"/>
      <c r="BW95" s="4"/>
      <c r="BX95" s="4"/>
      <c r="BY95" s="4"/>
      <c r="BZ95" s="4"/>
      <c r="CA95" s="4"/>
    </row>
    <row r="96" spans="1:79" ht="13.5" customHeight="1" thickBot="1">
      <c r="A96" s="33"/>
      <c r="B96" s="53"/>
      <c r="C96" s="46">
        <v>25</v>
      </c>
      <c r="D96" s="46">
        <v>31</v>
      </c>
      <c r="E96" s="47">
        <v>4</v>
      </c>
      <c r="F96" s="152" t="s">
        <v>25</v>
      </c>
      <c r="G96" s="157"/>
      <c r="H96" s="153">
        <v>27000</v>
      </c>
      <c r="I96" s="154">
        <v>45643</v>
      </c>
      <c r="J96" s="169"/>
      <c r="K96" s="161"/>
      <c r="L96" s="161"/>
      <c r="M96" s="192" t="str">
        <f>IF(BB96+BB128=0,"",BD96)</f>
        <v/>
      </c>
      <c r="N96" s="192"/>
      <c r="O96" s="192"/>
      <c r="P96" s="192"/>
      <c r="Q96" s="192"/>
      <c r="R96" s="6">
        <f t="shared" si="13"/>
        <v>0</v>
      </c>
      <c r="S96" s="6">
        <f t="shared" si="14"/>
        <v>0</v>
      </c>
      <c r="T96" s="6"/>
      <c r="U96" s="6"/>
      <c r="V96" s="6"/>
      <c r="W96" s="6"/>
      <c r="X96" s="4"/>
      <c r="Y96" s="4" t="s">
        <v>115</v>
      </c>
      <c r="Z96" s="4"/>
      <c r="AA96" s="4" t="s">
        <v>116</v>
      </c>
      <c r="AB96" s="4">
        <f t="shared" si="15"/>
        <v>0</v>
      </c>
      <c r="AC96" s="4">
        <f t="shared" si="16"/>
        <v>0</v>
      </c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6"/>
      <c r="AR96" s="6"/>
      <c r="AS96" s="6"/>
      <c r="AT96" s="6"/>
      <c r="AU96" s="6"/>
      <c r="AV96" s="6"/>
      <c r="AW96" s="4"/>
      <c r="AX96" s="4"/>
      <c r="AY96" s="4"/>
      <c r="AZ96" s="4"/>
      <c r="BA96" s="4"/>
      <c r="BB96" s="4">
        <f>+SUM(K96:L96,K128:L128,K158:Q158)</f>
        <v>0</v>
      </c>
      <c r="BC96" s="4">
        <f>+SUM(K96:L96)*E96</f>
        <v>0</v>
      </c>
      <c r="BD96" s="4" t="str">
        <f>+IF(BC96=BB128,BC128,BD128)</f>
        <v>Ø25 Match ✓ (0 pots / 0 saucers)</v>
      </c>
      <c r="BE96" s="4" t="str">
        <f>+IF(BC96=BB128,BC158,BD158)</f>
        <v>Ø25 Match ✓</v>
      </c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52"/>
      <c r="BW96" s="4"/>
      <c r="BX96" s="4"/>
      <c r="BY96" s="4"/>
      <c r="BZ96" s="4"/>
      <c r="CA96" s="4"/>
    </row>
    <row r="97" spans="1:79" ht="13.5" customHeight="1" thickBot="1">
      <c r="A97" s="33"/>
      <c r="B97" s="53"/>
      <c r="C97" s="158"/>
      <c r="D97" s="158"/>
      <c r="E97" s="147"/>
      <c r="F97" s="152" t="s">
        <v>11</v>
      </c>
      <c r="G97" s="157"/>
      <c r="H97" s="153">
        <v>27000</v>
      </c>
      <c r="I97" s="154">
        <v>45644</v>
      </c>
      <c r="J97" s="169"/>
      <c r="K97" s="161"/>
      <c r="L97" s="161"/>
      <c r="M97" s="53"/>
      <c r="N97" s="53"/>
      <c r="O97" s="53"/>
      <c r="P97" s="53"/>
      <c r="Q97" s="53"/>
      <c r="R97" s="6"/>
      <c r="S97" s="6"/>
      <c r="T97" s="6"/>
      <c r="U97" s="6"/>
      <c r="V97" s="6"/>
      <c r="W97" s="6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6"/>
      <c r="AR97" s="6"/>
      <c r="AS97" s="6"/>
      <c r="AT97" s="6"/>
      <c r="AU97" s="6"/>
      <c r="AV97" s="6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52"/>
      <c r="BW97" s="4"/>
      <c r="BX97" s="4"/>
      <c r="BY97" s="4"/>
      <c r="BZ97" s="4"/>
      <c r="CA97" s="4"/>
    </row>
    <row r="98" spans="1:79" ht="13.5" customHeight="1" thickBot="1">
      <c r="A98" s="33"/>
      <c r="B98" s="53" t="s">
        <v>117</v>
      </c>
      <c r="C98" s="46">
        <v>30</v>
      </c>
      <c r="D98" s="46">
        <v>25</v>
      </c>
      <c r="E98" s="47">
        <v>2</v>
      </c>
      <c r="F98" s="152" t="s">
        <v>25</v>
      </c>
      <c r="G98" s="152"/>
      <c r="H98" s="153">
        <v>30000</v>
      </c>
      <c r="I98" s="154">
        <v>45645</v>
      </c>
      <c r="J98" s="169"/>
      <c r="K98" s="161"/>
      <c r="L98" s="161"/>
      <c r="M98" s="192" t="str">
        <f>IF(BB98+BB132=0,"",BD98)</f>
        <v/>
      </c>
      <c r="N98" s="192"/>
      <c r="O98" s="192"/>
      <c r="P98" s="192"/>
      <c r="Q98" s="192"/>
      <c r="R98" s="6">
        <f>H98*K98</f>
        <v>0</v>
      </c>
      <c r="S98" s="6">
        <f>H98*L98</f>
        <v>0</v>
      </c>
      <c r="T98" s="6"/>
      <c r="U98" s="6"/>
      <c r="V98" s="6"/>
      <c r="W98" s="6"/>
      <c r="X98" s="4"/>
      <c r="Y98" s="4" t="s">
        <v>118</v>
      </c>
      <c r="Z98" s="4"/>
      <c r="AA98" s="4" t="s">
        <v>118</v>
      </c>
      <c r="AB98" s="4">
        <f>K98</f>
        <v>0</v>
      </c>
      <c r="AC98" s="4">
        <f>+L98</f>
        <v>0</v>
      </c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6"/>
      <c r="AR98" s="6"/>
      <c r="AS98" s="6"/>
      <c r="AT98" s="6"/>
      <c r="AU98" s="6"/>
      <c r="AV98" s="6"/>
      <c r="AW98" s="4"/>
      <c r="AX98" s="4"/>
      <c r="AY98" s="4"/>
      <c r="AZ98" s="4"/>
      <c r="BA98" s="4"/>
      <c r="BB98" s="4">
        <f>+SUM(K98:L98,K130:L130,K162:Q162)</f>
        <v>0</v>
      </c>
      <c r="BC98" s="4">
        <f>+SUM(K98:L98)*E98</f>
        <v>0</v>
      </c>
      <c r="BD98" s="4" t="str">
        <f>+IF(BC98=BB130,BC130,BD130)</f>
        <v>Ø30 Match ✓ (0 pots / 0 saucers)</v>
      </c>
      <c r="BE98" s="4" t="str">
        <f>+IF(BC98=BB130,BC162,BD162)</f>
        <v>Ø30 Match ✓</v>
      </c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52"/>
      <c r="BW98" s="4"/>
      <c r="BX98" s="4"/>
      <c r="BY98" s="4"/>
      <c r="BZ98" s="4"/>
      <c r="CA98" s="4"/>
    </row>
    <row r="99" spans="1:79" ht="13.5" customHeight="1" thickBot="1">
      <c r="A99" s="33"/>
      <c r="B99" s="53"/>
      <c r="C99" s="158"/>
      <c r="D99" s="158"/>
      <c r="E99" s="147"/>
      <c r="F99" s="152" t="s">
        <v>11</v>
      </c>
      <c r="G99" s="152"/>
      <c r="H99" s="153">
        <v>30000</v>
      </c>
      <c r="I99" s="154">
        <v>45646</v>
      </c>
      <c r="J99" s="169"/>
      <c r="K99" s="161"/>
      <c r="L99" s="161"/>
      <c r="M99" s="53"/>
      <c r="N99" s="53"/>
      <c r="O99" s="53"/>
      <c r="P99" s="53"/>
      <c r="Q99" s="53"/>
      <c r="R99" s="6"/>
      <c r="S99" s="6"/>
      <c r="T99" s="6"/>
      <c r="U99" s="6"/>
      <c r="V99" s="6"/>
      <c r="W99" s="6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6"/>
      <c r="AR99" s="6"/>
      <c r="AS99" s="6"/>
      <c r="AT99" s="6"/>
      <c r="AU99" s="6"/>
      <c r="AV99" s="6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52"/>
      <c r="BW99" s="4"/>
      <c r="BX99" s="4"/>
      <c r="BY99" s="4"/>
      <c r="BZ99" s="4"/>
      <c r="CA99" s="4"/>
    </row>
    <row r="100" spans="1:79" ht="15" customHeight="1">
      <c r="A100" s="37"/>
      <c r="B100" s="10"/>
      <c r="C100" s="37"/>
      <c r="D100" s="37"/>
      <c r="E100" s="37"/>
      <c r="F100" s="47"/>
      <c r="G100" s="37"/>
      <c r="H100" s="66"/>
      <c r="I100" s="67"/>
      <c r="J100" s="68"/>
      <c r="K100" s="21" t="s">
        <v>3</v>
      </c>
      <c r="L100" s="21"/>
      <c r="M100" s="42"/>
      <c r="N100" s="42"/>
      <c r="O100" s="42"/>
      <c r="P100" s="42"/>
      <c r="Q100" s="42"/>
      <c r="R100" s="6"/>
      <c r="S100" s="6"/>
      <c r="T100" s="6"/>
      <c r="U100" s="6"/>
      <c r="V100" s="6"/>
      <c r="W100" s="6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6"/>
      <c r="AR100" s="6"/>
      <c r="AS100" s="6"/>
      <c r="AT100" s="6"/>
      <c r="AU100" s="6"/>
      <c r="AV100" s="6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52"/>
      <c r="BW100" s="4"/>
      <c r="BX100" s="4"/>
      <c r="BY100" s="4"/>
      <c r="BZ100" s="4"/>
      <c r="CA100" s="4"/>
    </row>
    <row r="101" spans="1:79" ht="16" customHeight="1">
      <c r="A101" s="37"/>
      <c r="B101" s="38"/>
      <c r="C101" s="43" t="s">
        <v>4</v>
      </c>
      <c r="D101" s="43" t="s">
        <v>5</v>
      </c>
      <c r="E101" s="43" t="s">
        <v>6</v>
      </c>
      <c r="F101" s="43" t="s">
        <v>7</v>
      </c>
      <c r="G101" s="43" t="s">
        <v>8</v>
      </c>
      <c r="H101" s="193" t="s">
        <v>9</v>
      </c>
      <c r="I101" s="42" t="s">
        <v>10</v>
      </c>
      <c r="J101" s="68"/>
      <c r="K101" s="42" t="s">
        <v>119</v>
      </c>
      <c r="L101" s="42" t="s">
        <v>120</v>
      </c>
      <c r="M101" s="42" t="s">
        <v>121</v>
      </c>
      <c r="N101" s="42" t="s">
        <v>122</v>
      </c>
      <c r="O101" s="42"/>
      <c r="P101" s="42"/>
      <c r="Q101" s="42"/>
      <c r="R101" s="6"/>
      <c r="S101" s="6"/>
      <c r="T101" s="6"/>
      <c r="U101" s="6"/>
      <c r="V101" s="6"/>
      <c r="W101" s="6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6"/>
      <c r="AR101" s="6"/>
      <c r="AS101" s="6"/>
      <c r="AT101" s="6"/>
      <c r="AU101" s="6"/>
      <c r="AV101" s="6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52"/>
      <c r="BW101" s="4"/>
      <c r="BX101" s="4"/>
      <c r="BY101" s="4"/>
      <c r="BZ101" s="4"/>
      <c r="CA101" s="4"/>
    </row>
    <row r="102" spans="1:79" ht="15.5" customHeight="1" thickBot="1">
      <c r="A102" s="37"/>
      <c r="B102" s="10" t="s">
        <v>123</v>
      </c>
      <c r="C102" s="46">
        <v>14</v>
      </c>
      <c r="D102" s="46">
        <v>18</v>
      </c>
      <c r="E102" s="47">
        <v>8</v>
      </c>
      <c r="F102" s="162" t="s">
        <v>72</v>
      </c>
      <c r="G102" s="147"/>
      <c r="H102" s="148">
        <v>17000</v>
      </c>
      <c r="I102" s="149">
        <v>45647</v>
      </c>
      <c r="J102" s="171"/>
      <c r="K102" s="160"/>
      <c r="L102" s="160"/>
      <c r="M102" s="172"/>
      <c r="N102" s="160"/>
      <c r="O102" s="57"/>
      <c r="P102" s="57"/>
      <c r="Q102" s="57"/>
      <c r="R102" s="6">
        <f>H102*K102</f>
        <v>0</v>
      </c>
      <c r="S102" s="6">
        <f>H102*L102</f>
        <v>0</v>
      </c>
      <c r="T102" s="6">
        <f>H102*M102</f>
        <v>0</v>
      </c>
      <c r="U102" s="6">
        <f>H102*N102</f>
        <v>0</v>
      </c>
      <c r="V102" s="6">
        <f>H102*O102</f>
        <v>0</v>
      </c>
      <c r="W102" s="6">
        <f>H102*P102</f>
        <v>0</v>
      </c>
      <c r="X102" s="6">
        <f>H102*Q102</f>
        <v>0</v>
      </c>
      <c r="Y102" s="4" t="s">
        <v>124</v>
      </c>
      <c r="Z102" s="4"/>
      <c r="AA102" s="4" t="s">
        <v>125</v>
      </c>
      <c r="AB102" s="4">
        <f>K102</f>
        <v>0</v>
      </c>
      <c r="AC102" s="4">
        <f t="shared" ref="AC102:AH102" si="17">+L102</f>
        <v>0</v>
      </c>
      <c r="AD102" s="4">
        <f t="shared" si="17"/>
        <v>0</v>
      </c>
      <c r="AE102" s="4">
        <f t="shared" si="17"/>
        <v>0</v>
      </c>
      <c r="AF102" s="4">
        <f t="shared" si="17"/>
        <v>0</v>
      </c>
      <c r="AG102" s="4">
        <f t="shared" si="17"/>
        <v>0</v>
      </c>
      <c r="AH102" s="4">
        <f t="shared" si="17"/>
        <v>0</v>
      </c>
      <c r="AI102" s="4"/>
      <c r="AJ102" s="4"/>
      <c r="AK102" s="4"/>
      <c r="AL102" s="4"/>
      <c r="AM102" s="4"/>
      <c r="AN102" s="4"/>
      <c r="AO102" s="4"/>
      <c r="AP102" s="4"/>
      <c r="AQ102" s="6"/>
      <c r="AR102" s="6"/>
      <c r="AS102" s="6"/>
      <c r="AT102" s="6"/>
      <c r="AU102" s="6"/>
      <c r="AV102" s="6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52"/>
      <c r="BW102" s="4"/>
      <c r="BX102" s="4"/>
      <c r="BY102" s="4"/>
      <c r="BZ102" s="4"/>
      <c r="CA102" s="4"/>
    </row>
    <row r="103" spans="1:79" ht="15.5" customHeight="1" thickBot="1">
      <c r="A103" s="37"/>
      <c r="B103" s="10"/>
      <c r="C103" s="46"/>
      <c r="D103" s="46"/>
      <c r="E103" s="47"/>
      <c r="F103" s="164" t="s">
        <v>621</v>
      </c>
      <c r="G103" s="152"/>
      <c r="H103" s="153">
        <v>17000</v>
      </c>
      <c r="I103" s="154">
        <v>45649</v>
      </c>
      <c r="J103" s="173"/>
      <c r="K103" s="161"/>
      <c r="L103" s="161"/>
      <c r="M103" s="161"/>
      <c r="N103" s="161"/>
      <c r="O103" s="57"/>
      <c r="P103" s="57"/>
      <c r="Q103" s="57"/>
      <c r="R103" s="6"/>
      <c r="S103" s="6"/>
      <c r="T103" s="6"/>
      <c r="U103" s="6"/>
      <c r="V103" s="6"/>
      <c r="W103" s="6"/>
      <c r="X103" s="6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6"/>
      <c r="AR103" s="6"/>
      <c r="AS103" s="6"/>
      <c r="AT103" s="6"/>
      <c r="AU103" s="6"/>
      <c r="AV103" s="6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52"/>
      <c r="BW103" s="4"/>
      <c r="BX103" s="4"/>
      <c r="BY103" s="4"/>
      <c r="BZ103" s="4"/>
      <c r="CA103" s="4"/>
    </row>
    <row r="104" spans="1:79" ht="15.5" customHeight="1" thickBot="1">
      <c r="A104" s="37"/>
      <c r="B104" s="10"/>
      <c r="C104" s="46"/>
      <c r="D104" s="46"/>
      <c r="E104" s="47"/>
      <c r="F104" s="164" t="s">
        <v>121</v>
      </c>
      <c r="G104" s="152"/>
      <c r="H104" s="153">
        <v>17000</v>
      </c>
      <c r="I104" s="154">
        <v>45650</v>
      </c>
      <c r="J104" s="173"/>
      <c r="K104" s="161"/>
      <c r="L104" s="161"/>
      <c r="M104" s="161"/>
      <c r="N104" s="161"/>
      <c r="O104" s="57"/>
      <c r="P104" s="57"/>
      <c r="Q104" s="57"/>
      <c r="R104" s="6"/>
      <c r="S104" s="6"/>
      <c r="T104" s="6"/>
      <c r="U104" s="6"/>
      <c r="V104" s="6"/>
      <c r="W104" s="6"/>
      <c r="X104" s="6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6"/>
      <c r="AR104" s="6"/>
      <c r="AS104" s="6"/>
      <c r="AT104" s="6"/>
      <c r="AU104" s="6"/>
      <c r="AV104" s="6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52"/>
      <c r="BW104" s="4"/>
      <c r="BX104" s="4"/>
      <c r="BY104" s="4"/>
      <c r="BZ104" s="4"/>
      <c r="CA104" s="4"/>
    </row>
    <row r="105" spans="1:79" ht="15.5" customHeight="1" thickBot="1">
      <c r="A105" s="37"/>
      <c r="B105" s="10"/>
      <c r="C105" s="158"/>
      <c r="D105" s="158"/>
      <c r="E105" s="147"/>
      <c r="F105" s="164" t="s">
        <v>122</v>
      </c>
      <c r="G105" s="152"/>
      <c r="H105" s="153">
        <v>17000</v>
      </c>
      <c r="I105" s="154">
        <v>45651</v>
      </c>
      <c r="J105" s="173"/>
      <c r="K105" s="161"/>
      <c r="L105" s="161"/>
      <c r="M105" s="161"/>
      <c r="N105" s="161"/>
      <c r="O105" s="57"/>
      <c r="P105" s="57"/>
      <c r="Q105" s="57"/>
      <c r="R105" s="6"/>
      <c r="S105" s="6"/>
      <c r="T105" s="6"/>
      <c r="U105" s="6"/>
      <c r="V105" s="6"/>
      <c r="W105" s="6"/>
      <c r="X105" s="6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6"/>
      <c r="AR105" s="6"/>
      <c r="AS105" s="6"/>
      <c r="AT105" s="6"/>
      <c r="AU105" s="6"/>
      <c r="AV105" s="6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52"/>
      <c r="BW105" s="4"/>
      <c r="BX105" s="4"/>
      <c r="BY105" s="4"/>
      <c r="BZ105" s="4"/>
      <c r="CA105" s="4"/>
    </row>
    <row r="106" spans="1:79" ht="15.5" customHeight="1" thickBot="1">
      <c r="A106" s="37"/>
      <c r="B106" s="10"/>
      <c r="C106" s="46">
        <v>18</v>
      </c>
      <c r="D106" s="46">
        <v>22</v>
      </c>
      <c r="E106" s="47">
        <v>8</v>
      </c>
      <c r="F106" s="164" t="s">
        <v>72</v>
      </c>
      <c r="G106" s="152"/>
      <c r="H106" s="153">
        <v>25000</v>
      </c>
      <c r="I106" s="154">
        <v>45652</v>
      </c>
      <c r="J106" s="173"/>
      <c r="K106" s="161"/>
      <c r="L106" s="174"/>
      <c r="M106" s="161"/>
      <c r="N106" s="161"/>
      <c r="O106" s="57"/>
      <c r="P106" s="57"/>
      <c r="Q106" s="57"/>
      <c r="R106" s="6">
        <f>H106*K106</f>
        <v>0</v>
      </c>
      <c r="S106" s="6">
        <f>H106*L106</f>
        <v>0</v>
      </c>
      <c r="T106" s="6">
        <f>H106*M106</f>
        <v>0</v>
      </c>
      <c r="U106" s="6">
        <f>H106*N106</f>
        <v>0</v>
      </c>
      <c r="V106" s="6">
        <f>H106*O106</f>
        <v>0</v>
      </c>
      <c r="W106" s="6">
        <f>H106*P106</f>
        <v>0</v>
      </c>
      <c r="X106" s="6">
        <f>H106*Q106</f>
        <v>0</v>
      </c>
      <c r="Y106" s="4" t="s">
        <v>126</v>
      </c>
      <c r="Z106" s="4"/>
      <c r="AA106" s="4" t="s">
        <v>127</v>
      </c>
      <c r="AB106" s="4">
        <f>K106</f>
        <v>0</v>
      </c>
      <c r="AC106" s="4">
        <f t="shared" ref="AC106:AH110" si="18">L106</f>
        <v>0</v>
      </c>
      <c r="AD106" s="4">
        <f t="shared" si="18"/>
        <v>0</v>
      </c>
      <c r="AE106" s="4">
        <f t="shared" si="18"/>
        <v>0</v>
      </c>
      <c r="AF106" s="4">
        <f t="shared" si="18"/>
        <v>0</v>
      </c>
      <c r="AG106" s="4">
        <f t="shared" si="18"/>
        <v>0</v>
      </c>
      <c r="AH106" s="4">
        <f t="shared" si="18"/>
        <v>0</v>
      </c>
      <c r="AI106" s="4"/>
      <c r="AJ106" s="4"/>
      <c r="AK106" s="4"/>
      <c r="AL106" s="4"/>
      <c r="AM106" s="4"/>
      <c r="AN106" s="4"/>
      <c r="AO106" s="4"/>
      <c r="AP106" s="4"/>
      <c r="AQ106" s="6"/>
      <c r="AR106" s="6"/>
      <c r="AS106" s="6"/>
      <c r="AT106" s="6"/>
      <c r="AU106" s="6"/>
      <c r="AV106" s="6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52"/>
      <c r="BW106" s="4"/>
      <c r="BX106" s="4"/>
      <c r="BY106" s="4"/>
      <c r="BZ106" s="4"/>
      <c r="CA106" s="4"/>
    </row>
    <row r="107" spans="1:79" ht="15.5" customHeight="1" thickBot="1">
      <c r="A107" s="37"/>
      <c r="B107" s="10"/>
      <c r="C107" s="46"/>
      <c r="D107" s="46"/>
      <c r="E107" s="47"/>
      <c r="F107" s="164" t="s">
        <v>120</v>
      </c>
      <c r="G107" s="152"/>
      <c r="H107" s="153">
        <v>25000</v>
      </c>
      <c r="I107" s="154">
        <v>45654</v>
      </c>
      <c r="J107" s="173"/>
      <c r="K107" s="161"/>
      <c r="L107" s="161"/>
      <c r="M107" s="161"/>
      <c r="N107" s="161"/>
      <c r="O107" s="57"/>
      <c r="P107" s="57"/>
      <c r="Q107" s="57"/>
      <c r="R107" s="6"/>
      <c r="S107" s="6"/>
      <c r="T107" s="6"/>
      <c r="U107" s="6"/>
      <c r="V107" s="6"/>
      <c r="W107" s="6"/>
      <c r="X107" s="6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6"/>
      <c r="AR107" s="6"/>
      <c r="AS107" s="6"/>
      <c r="AT107" s="6"/>
      <c r="AU107" s="6"/>
      <c r="AV107" s="6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52"/>
      <c r="BW107" s="4"/>
      <c r="BX107" s="4"/>
      <c r="BY107" s="4"/>
      <c r="BZ107" s="4"/>
      <c r="CA107" s="4"/>
    </row>
    <row r="108" spans="1:79" ht="15.5" customHeight="1" thickBot="1">
      <c r="A108" s="37"/>
      <c r="B108" s="10"/>
      <c r="C108" s="46"/>
      <c r="D108" s="46"/>
      <c r="E108" s="47"/>
      <c r="F108" s="164" t="s">
        <v>121</v>
      </c>
      <c r="G108" s="152"/>
      <c r="H108" s="153">
        <v>25000</v>
      </c>
      <c r="I108" s="154">
        <v>45655</v>
      </c>
      <c r="J108" s="173"/>
      <c r="K108" s="161"/>
      <c r="L108" s="161"/>
      <c r="M108" s="161"/>
      <c r="N108" s="161"/>
      <c r="O108" s="57"/>
      <c r="P108" s="57"/>
      <c r="Q108" s="57"/>
      <c r="R108" s="6"/>
      <c r="S108" s="6"/>
      <c r="T108" s="6"/>
      <c r="U108" s="6"/>
      <c r="V108" s="6"/>
      <c r="W108" s="6"/>
      <c r="X108" s="6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6"/>
      <c r="AR108" s="6"/>
      <c r="AS108" s="6"/>
      <c r="AT108" s="6"/>
      <c r="AU108" s="6"/>
      <c r="AV108" s="6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52"/>
      <c r="BW108" s="4"/>
      <c r="BX108" s="4"/>
      <c r="BY108" s="4"/>
      <c r="BZ108" s="4"/>
      <c r="CA108" s="4"/>
    </row>
    <row r="109" spans="1:79" ht="15.5" customHeight="1" thickBot="1">
      <c r="A109" s="37"/>
      <c r="B109" s="10"/>
      <c r="C109" s="158"/>
      <c r="D109" s="158"/>
      <c r="E109" s="147"/>
      <c r="F109" s="164" t="s">
        <v>122</v>
      </c>
      <c r="G109" s="152"/>
      <c r="H109" s="153">
        <v>25000</v>
      </c>
      <c r="I109" s="154">
        <v>45656</v>
      </c>
      <c r="J109" s="173"/>
      <c r="K109" s="161"/>
      <c r="L109" s="161"/>
      <c r="M109" s="161"/>
      <c r="N109" s="161"/>
      <c r="O109" s="57"/>
      <c r="P109" s="57"/>
      <c r="Q109" s="57"/>
      <c r="R109" s="6"/>
      <c r="S109" s="6"/>
      <c r="T109" s="6"/>
      <c r="U109" s="6"/>
      <c r="V109" s="6"/>
      <c r="W109" s="6"/>
      <c r="X109" s="6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6"/>
      <c r="AR109" s="6"/>
      <c r="AS109" s="6"/>
      <c r="AT109" s="6"/>
      <c r="AU109" s="6"/>
      <c r="AV109" s="6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52"/>
      <c r="BW109" s="4"/>
      <c r="BX109" s="4"/>
      <c r="BY109" s="4"/>
      <c r="BZ109" s="4"/>
      <c r="CA109" s="4"/>
    </row>
    <row r="110" spans="1:79" ht="15.5" customHeight="1" thickBot="1">
      <c r="A110" s="37"/>
      <c r="B110" s="10"/>
      <c r="C110" s="46">
        <v>21</v>
      </c>
      <c r="D110" s="46">
        <v>25</v>
      </c>
      <c r="E110" s="47">
        <v>4</v>
      </c>
      <c r="F110" s="164" t="s">
        <v>72</v>
      </c>
      <c r="G110" s="152"/>
      <c r="H110" s="153">
        <v>30000</v>
      </c>
      <c r="I110" s="154">
        <v>45657</v>
      </c>
      <c r="J110" s="173"/>
      <c r="K110" s="161"/>
      <c r="L110" s="174"/>
      <c r="M110" s="161"/>
      <c r="N110" s="161"/>
      <c r="O110" s="57"/>
      <c r="P110" s="57"/>
      <c r="Q110" s="57"/>
      <c r="R110" s="6">
        <f>H110*K110</f>
        <v>0</v>
      </c>
      <c r="S110" s="6">
        <f>H110*L110</f>
        <v>0</v>
      </c>
      <c r="T110" s="6">
        <f>H110*M110</f>
        <v>0</v>
      </c>
      <c r="U110" s="6">
        <f>H110*N110</f>
        <v>0</v>
      </c>
      <c r="V110" s="6">
        <f>H110*O110</f>
        <v>0</v>
      </c>
      <c r="W110" s="6">
        <f>H110*P110</f>
        <v>0</v>
      </c>
      <c r="X110" s="6">
        <f>H110*Q110</f>
        <v>0</v>
      </c>
      <c r="Y110" s="4" t="s">
        <v>128</v>
      </c>
      <c r="Z110" s="4"/>
      <c r="AA110" s="4" t="s">
        <v>129</v>
      </c>
      <c r="AB110" s="4">
        <f>K110</f>
        <v>0</v>
      </c>
      <c r="AC110" s="4">
        <f t="shared" si="18"/>
        <v>0</v>
      </c>
      <c r="AD110" s="4">
        <f t="shared" si="18"/>
        <v>0</v>
      </c>
      <c r="AE110" s="4">
        <f t="shared" si="18"/>
        <v>0</v>
      </c>
      <c r="AF110" s="4">
        <f t="shared" si="18"/>
        <v>0</v>
      </c>
      <c r="AG110" s="4">
        <f t="shared" si="18"/>
        <v>0</v>
      </c>
      <c r="AH110" s="4">
        <f t="shared" si="18"/>
        <v>0</v>
      </c>
      <c r="AI110" s="4"/>
      <c r="AJ110" s="4"/>
      <c r="AK110" s="4"/>
      <c r="AL110" s="4"/>
      <c r="AM110" s="4"/>
      <c r="AN110" s="4"/>
      <c r="AO110" s="4"/>
      <c r="AP110" s="4"/>
      <c r="AQ110" s="6"/>
      <c r="AR110" s="6"/>
      <c r="AS110" s="6"/>
      <c r="AT110" s="6"/>
      <c r="AU110" s="6"/>
      <c r="AV110" s="6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52"/>
      <c r="BW110" s="4"/>
      <c r="BX110" s="4"/>
      <c r="BY110" s="4"/>
      <c r="BZ110" s="4"/>
      <c r="CA110" s="4"/>
    </row>
    <row r="111" spans="1:79" ht="15.5" customHeight="1" thickBot="1">
      <c r="A111" s="37"/>
      <c r="B111" s="10"/>
      <c r="C111" s="46"/>
      <c r="D111" s="46"/>
      <c r="E111" s="47"/>
      <c r="F111" s="164" t="s">
        <v>120</v>
      </c>
      <c r="G111" s="152"/>
      <c r="H111" s="153">
        <v>30000</v>
      </c>
      <c r="I111" s="154">
        <v>45659</v>
      </c>
      <c r="J111" s="173"/>
      <c r="K111" s="161"/>
      <c r="L111" s="161"/>
      <c r="M111" s="161"/>
      <c r="N111" s="161"/>
      <c r="O111" s="57"/>
      <c r="P111" s="57"/>
      <c r="Q111" s="57"/>
      <c r="R111" s="6"/>
      <c r="S111" s="6"/>
      <c r="T111" s="6"/>
      <c r="U111" s="6"/>
      <c r="V111" s="6"/>
      <c r="W111" s="6"/>
      <c r="X111" s="6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6"/>
      <c r="AR111" s="6"/>
      <c r="AS111" s="6"/>
      <c r="AT111" s="6"/>
      <c r="AU111" s="6"/>
      <c r="AV111" s="6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52"/>
      <c r="BW111" s="4"/>
      <c r="BX111" s="4"/>
      <c r="BY111" s="4"/>
      <c r="BZ111" s="4"/>
      <c r="CA111" s="4"/>
    </row>
    <row r="112" spans="1:79" ht="15.5" customHeight="1" thickBot="1">
      <c r="A112" s="37"/>
      <c r="B112" s="10"/>
      <c r="C112" s="46"/>
      <c r="D112" s="46"/>
      <c r="E112" s="47"/>
      <c r="F112" s="164" t="s">
        <v>121</v>
      </c>
      <c r="G112" s="152"/>
      <c r="H112" s="153">
        <v>30000</v>
      </c>
      <c r="I112" s="154">
        <v>45660</v>
      </c>
      <c r="J112" s="173"/>
      <c r="K112" s="161"/>
      <c r="L112" s="161"/>
      <c r="M112" s="161"/>
      <c r="N112" s="161"/>
      <c r="O112" s="57"/>
      <c r="P112" s="57"/>
      <c r="Q112" s="57"/>
      <c r="R112" s="6"/>
      <c r="S112" s="6"/>
      <c r="T112" s="6"/>
      <c r="U112" s="6"/>
      <c r="V112" s="6"/>
      <c r="W112" s="6"/>
      <c r="X112" s="6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6"/>
      <c r="AR112" s="6"/>
      <c r="AS112" s="6"/>
      <c r="AT112" s="6"/>
      <c r="AU112" s="6"/>
      <c r="AV112" s="6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52"/>
      <c r="BW112" s="4"/>
      <c r="BX112" s="4"/>
      <c r="BY112" s="4"/>
      <c r="BZ112" s="4"/>
      <c r="CA112" s="4"/>
    </row>
    <row r="113" spans="1:79" ht="15.5" customHeight="1" thickBot="1">
      <c r="A113" s="37"/>
      <c r="B113" s="10"/>
      <c r="C113" s="158"/>
      <c r="D113" s="158"/>
      <c r="E113" s="147"/>
      <c r="F113" s="164" t="s">
        <v>122</v>
      </c>
      <c r="G113" s="152"/>
      <c r="H113" s="153">
        <v>30000</v>
      </c>
      <c r="I113" s="154">
        <v>45661</v>
      </c>
      <c r="J113" s="173"/>
      <c r="K113" s="161"/>
      <c r="L113" s="161"/>
      <c r="M113" s="161"/>
      <c r="N113" s="161"/>
      <c r="O113" s="57"/>
      <c r="P113" s="57"/>
      <c r="Q113" s="57"/>
      <c r="R113" s="6"/>
      <c r="S113" s="6"/>
      <c r="T113" s="6"/>
      <c r="U113" s="6"/>
      <c r="V113" s="6"/>
      <c r="W113" s="6"/>
      <c r="X113" s="6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6"/>
      <c r="AR113" s="6"/>
      <c r="AS113" s="6"/>
      <c r="AT113" s="6"/>
      <c r="AU113" s="6"/>
      <c r="AV113" s="6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52"/>
      <c r="BW113" s="4"/>
      <c r="BX113" s="4"/>
      <c r="BY113" s="4"/>
      <c r="BZ113" s="4"/>
      <c r="CA113" s="4"/>
    </row>
    <row r="114" spans="1:79" ht="16" customHeight="1">
      <c r="A114" s="19"/>
      <c r="B114" s="64"/>
      <c r="C114" s="65"/>
      <c r="D114" s="65"/>
      <c r="E114" s="65"/>
      <c r="F114" s="65"/>
      <c r="G114" s="65"/>
      <c r="H114" s="69"/>
      <c r="I114" s="70"/>
      <c r="J114" s="71"/>
      <c r="K114" s="35"/>
      <c r="L114" s="35"/>
      <c r="M114" s="22"/>
      <c r="N114" s="22"/>
      <c r="O114" s="22"/>
      <c r="P114" s="22"/>
      <c r="Q114" s="22"/>
      <c r="R114" s="6"/>
      <c r="S114" s="6"/>
      <c r="T114" s="6"/>
      <c r="U114" s="6"/>
      <c r="V114" s="6"/>
      <c r="W114" s="6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6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52"/>
      <c r="BW114" s="4"/>
      <c r="BX114" s="4"/>
      <c r="BY114" s="4"/>
      <c r="BZ114" s="4"/>
      <c r="CA114" s="4"/>
    </row>
    <row r="115" spans="1:79" ht="15.5" customHeight="1">
      <c r="A115" s="37"/>
      <c r="B115" s="38"/>
      <c r="C115" s="43" t="s">
        <v>4</v>
      </c>
      <c r="D115" s="43" t="s">
        <v>5</v>
      </c>
      <c r="E115" s="43" t="s">
        <v>6</v>
      </c>
      <c r="F115" s="43" t="s">
        <v>7</v>
      </c>
      <c r="G115" s="43" t="s">
        <v>8</v>
      </c>
      <c r="H115" s="193" t="s">
        <v>9</v>
      </c>
      <c r="I115" s="42" t="s">
        <v>10</v>
      </c>
      <c r="J115" s="72"/>
      <c r="K115" s="42" t="s">
        <v>11</v>
      </c>
      <c r="L115" s="42" t="s">
        <v>12</v>
      </c>
      <c r="M115" s="5"/>
      <c r="N115" s="5"/>
      <c r="O115" s="5"/>
      <c r="P115" s="5"/>
      <c r="Q115" s="5"/>
      <c r="R115" s="6"/>
      <c r="S115" s="6"/>
      <c r="T115" s="6"/>
      <c r="U115" s="6"/>
      <c r="V115" s="6"/>
      <c r="W115" s="6"/>
      <c r="X115" s="6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5"/>
      <c r="AK115" s="45"/>
      <c r="AL115" s="45"/>
      <c r="AM115" s="45"/>
      <c r="AN115" s="45"/>
      <c r="AO115" s="45"/>
      <c r="AP115" s="45"/>
      <c r="AQ115" s="45"/>
      <c r="AR115" s="45"/>
      <c r="AS115" s="45"/>
      <c r="AT115" s="45"/>
      <c r="AU115" s="45"/>
      <c r="AV115" s="45"/>
      <c r="AW115" s="4"/>
      <c r="AX115" s="4"/>
      <c r="AY115" s="4"/>
      <c r="AZ115" s="4"/>
      <c r="BA115" s="4"/>
      <c r="BB115" s="45" t="s">
        <v>130</v>
      </c>
      <c r="BC115" s="45" t="s">
        <v>101</v>
      </c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52"/>
      <c r="BW115" s="4"/>
      <c r="BX115" s="4"/>
      <c r="BY115" s="4"/>
      <c r="BZ115" s="4"/>
      <c r="CA115" s="4"/>
    </row>
    <row r="116" spans="1:79" ht="12.5" customHeight="1" thickBot="1">
      <c r="A116" s="33"/>
      <c r="B116" s="10" t="s">
        <v>131</v>
      </c>
      <c r="C116" s="46">
        <v>8</v>
      </c>
      <c r="D116" s="46">
        <v>3</v>
      </c>
      <c r="E116" s="47">
        <v>8</v>
      </c>
      <c r="F116" s="147" t="s">
        <v>25</v>
      </c>
      <c r="G116" s="159" t="s">
        <v>29</v>
      </c>
      <c r="H116" s="148">
        <v>2000</v>
      </c>
      <c r="I116" s="149">
        <v>42893</v>
      </c>
      <c r="J116" s="175"/>
      <c r="K116" s="160"/>
      <c r="L116" s="160"/>
      <c r="M116" s="192" t="str">
        <f>IF(BB84+BB116=0,"",BE84)</f>
        <v/>
      </c>
      <c r="N116" s="192"/>
      <c r="O116" s="192"/>
      <c r="P116" s="192"/>
      <c r="Q116" s="192"/>
      <c r="R116" s="6">
        <f t="shared" ref="R116" si="19">H116*K116</f>
        <v>0</v>
      </c>
      <c r="S116" s="6">
        <f t="shared" ref="S116" si="20">H116*L116</f>
        <v>0</v>
      </c>
      <c r="T116" s="6"/>
      <c r="U116" s="6"/>
      <c r="V116" s="6"/>
      <c r="W116" s="6"/>
      <c r="X116" s="4"/>
      <c r="Y116" s="4" t="s">
        <v>132</v>
      </c>
      <c r="Z116" s="4"/>
      <c r="AA116" s="4" t="s">
        <v>133</v>
      </c>
      <c r="AB116" s="4">
        <f t="shared" ref="AB116" si="21">K116</f>
        <v>0</v>
      </c>
      <c r="AC116" s="4">
        <f t="shared" ref="AC116" si="22">+L116</f>
        <v>0</v>
      </c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6"/>
      <c r="AR116" s="6"/>
      <c r="AS116" s="6"/>
      <c r="AT116" s="6"/>
      <c r="AU116" s="6"/>
      <c r="AV116" s="6"/>
      <c r="AW116" s="4"/>
      <c r="AX116" s="4"/>
      <c r="AY116" s="4"/>
      <c r="AZ116" s="4"/>
      <c r="BA116" s="4"/>
      <c r="BB116" s="4">
        <f t="array" ref="BB116">+(SUM(K116:L116*E116)+(SUM(K134:Q134)*E134))</f>
        <v>0</v>
      </c>
      <c r="BC116" s="4" t="str">
        <f>+"Ø"&amp;C116&amp;" Match ✓ ("&amp;+BC84&amp;" pots / "&amp;BB116&amp;" saucers)"</f>
        <v>Ø8 Match ✓ (0 pots / 0 saucers)</v>
      </c>
      <c r="BD116" s="4" t="str">
        <f>+"Ø"&amp;C116&amp;" saucer? ("&amp;+BC84&amp;" pots / "&amp;BB116&amp;" saucers)"</f>
        <v>Ø8 saucer? (0 pots / 0 saucers)</v>
      </c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52"/>
      <c r="BW116" s="4"/>
      <c r="BX116" s="4"/>
      <c r="BY116" s="4"/>
      <c r="BZ116" s="4"/>
      <c r="CA116" s="4"/>
    </row>
    <row r="117" spans="1:79" ht="12.5" customHeight="1" thickBot="1">
      <c r="A117" s="33"/>
      <c r="B117" s="10"/>
      <c r="C117" s="158"/>
      <c r="D117" s="158"/>
      <c r="E117" s="147"/>
      <c r="F117" s="152" t="s">
        <v>11</v>
      </c>
      <c r="G117" s="157" t="s">
        <v>29</v>
      </c>
      <c r="H117" s="153">
        <v>2000</v>
      </c>
      <c r="I117" s="154">
        <v>45461</v>
      </c>
      <c r="J117" s="176"/>
      <c r="K117" s="161"/>
      <c r="L117" s="161"/>
      <c r="M117" s="53"/>
      <c r="N117" s="53"/>
      <c r="O117" s="53"/>
      <c r="P117" s="53"/>
      <c r="Q117" s="53"/>
      <c r="R117" s="6"/>
      <c r="S117" s="6"/>
      <c r="T117" s="6"/>
      <c r="U117" s="6"/>
      <c r="V117" s="6"/>
      <c r="W117" s="6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6"/>
      <c r="AR117" s="6"/>
      <c r="AS117" s="6"/>
      <c r="AT117" s="6"/>
      <c r="AU117" s="6"/>
      <c r="AV117" s="6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52"/>
      <c r="BW117" s="4"/>
      <c r="BX117" s="4"/>
      <c r="BY117" s="4"/>
      <c r="BZ117" s="4"/>
      <c r="CA117" s="4"/>
    </row>
    <row r="118" spans="1:79" ht="12.5" customHeight="1" thickBot="1">
      <c r="A118" s="33"/>
      <c r="B118" s="53"/>
      <c r="C118" s="46">
        <v>12</v>
      </c>
      <c r="D118" s="46">
        <v>4</v>
      </c>
      <c r="E118" s="47">
        <v>6</v>
      </c>
      <c r="F118" s="152" t="s">
        <v>25</v>
      </c>
      <c r="G118" s="153"/>
      <c r="H118" s="153">
        <v>2800</v>
      </c>
      <c r="I118" s="154">
        <v>45670</v>
      </c>
      <c r="J118" s="176"/>
      <c r="K118" s="161"/>
      <c r="L118" s="161"/>
      <c r="M118" s="192" t="str">
        <f>IF(BB86+BB118=0,"",BE86)</f>
        <v/>
      </c>
      <c r="N118" s="192"/>
      <c r="O118" s="192"/>
      <c r="P118" s="192"/>
      <c r="Q118" s="192"/>
      <c r="R118" s="6">
        <f t="shared" ref="R118" si="23">H118*K118</f>
        <v>0</v>
      </c>
      <c r="S118" s="6">
        <f t="shared" ref="S118" si="24">H118*L118</f>
        <v>0</v>
      </c>
      <c r="T118" s="6"/>
      <c r="U118" s="6"/>
      <c r="V118" s="6"/>
      <c r="W118" s="6"/>
      <c r="X118" s="4"/>
      <c r="Y118" s="4" t="s">
        <v>134</v>
      </c>
      <c r="Z118" s="4"/>
      <c r="AA118" s="4" t="s">
        <v>135</v>
      </c>
      <c r="AB118" s="4">
        <f t="shared" ref="AB118" si="25">K118</f>
        <v>0</v>
      </c>
      <c r="AC118" s="4">
        <f t="shared" ref="AC118" si="26">+L118</f>
        <v>0</v>
      </c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6"/>
      <c r="AR118" s="6"/>
      <c r="AS118" s="6"/>
      <c r="AT118" s="6"/>
      <c r="AU118" s="6"/>
      <c r="AV118" s="6"/>
      <c r="AW118" s="4"/>
      <c r="AX118" s="4"/>
      <c r="AY118" s="4"/>
      <c r="AZ118" s="4"/>
      <c r="BA118" s="4"/>
      <c r="BB118" s="4">
        <f t="array" ref="BB118">+(SUM(K118:L118*E118)+(SUM(K138:Q138)*E138))</f>
        <v>0</v>
      </c>
      <c r="BC118" s="4" t="str">
        <f>+"Ø"&amp;C118&amp;" Match ✓ ("&amp;+BC86&amp;" pots / "&amp;BB118&amp;" saucers)"</f>
        <v>Ø12 Match ✓ (0 pots / 0 saucers)</v>
      </c>
      <c r="BD118" s="4" t="str">
        <f>+"Ø"&amp;C118&amp;" saucer? ("&amp;+BC86&amp;" pots / "&amp;BB118&amp;" saucers)"</f>
        <v>Ø12 saucer? (0 pots / 0 saucers)</v>
      </c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52"/>
      <c r="BW118" s="4"/>
      <c r="BX118" s="4"/>
      <c r="BY118" s="4"/>
      <c r="BZ118" s="4"/>
      <c r="CA118" s="4"/>
    </row>
    <row r="119" spans="1:79" ht="12.5" customHeight="1" thickBot="1">
      <c r="A119" s="33"/>
      <c r="B119" s="53"/>
      <c r="C119" s="158"/>
      <c r="D119" s="158"/>
      <c r="E119" s="147"/>
      <c r="F119" s="152" t="s">
        <v>11</v>
      </c>
      <c r="G119" s="153"/>
      <c r="H119" s="153">
        <v>2800</v>
      </c>
      <c r="I119" s="154">
        <v>45671</v>
      </c>
      <c r="J119" s="176"/>
      <c r="K119" s="161"/>
      <c r="L119" s="161"/>
      <c r="M119" s="53"/>
      <c r="N119" s="53"/>
      <c r="O119" s="53"/>
      <c r="P119" s="53"/>
      <c r="Q119" s="53"/>
      <c r="R119" s="6"/>
      <c r="S119" s="6"/>
      <c r="T119" s="6"/>
      <c r="U119" s="6"/>
      <c r="V119" s="6"/>
      <c r="W119" s="6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6"/>
      <c r="AR119" s="6"/>
      <c r="AS119" s="6"/>
      <c r="AT119" s="6"/>
      <c r="AU119" s="6"/>
      <c r="AV119" s="6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52"/>
      <c r="BW119" s="4"/>
      <c r="BX119" s="4"/>
      <c r="BY119" s="4"/>
      <c r="BZ119" s="4"/>
      <c r="CA119" s="4"/>
    </row>
    <row r="120" spans="1:79" ht="12.5" customHeight="1" thickBot="1">
      <c r="A120" s="33"/>
      <c r="B120" s="53"/>
      <c r="C120" s="46">
        <v>14</v>
      </c>
      <c r="D120" s="46">
        <v>5</v>
      </c>
      <c r="E120" s="47">
        <v>4</v>
      </c>
      <c r="F120" s="152" t="s">
        <v>25</v>
      </c>
      <c r="G120" s="157" t="s">
        <v>29</v>
      </c>
      <c r="H120" s="153">
        <v>3500</v>
      </c>
      <c r="I120" s="154">
        <v>42894</v>
      </c>
      <c r="J120" s="176"/>
      <c r="K120" s="161"/>
      <c r="L120" s="161"/>
      <c r="M120" s="192" t="str">
        <f>IF(BB88+BB120=0,"",BE88)</f>
        <v/>
      </c>
      <c r="N120" s="192"/>
      <c r="O120" s="192"/>
      <c r="P120" s="192"/>
      <c r="Q120" s="192"/>
      <c r="R120" s="6">
        <f t="shared" ref="R120" si="27">H120*K120</f>
        <v>0</v>
      </c>
      <c r="S120" s="6">
        <f t="shared" ref="S120" si="28">H120*L120</f>
        <v>0</v>
      </c>
      <c r="T120" s="6"/>
      <c r="U120" s="6"/>
      <c r="V120" s="6"/>
      <c r="W120" s="6"/>
      <c r="X120" s="4"/>
      <c r="Y120" s="4" t="s">
        <v>136</v>
      </c>
      <c r="Z120" s="4"/>
      <c r="AA120" s="4" t="s">
        <v>137</v>
      </c>
      <c r="AB120" s="4">
        <f t="shared" ref="AB120" si="29">K120</f>
        <v>0</v>
      </c>
      <c r="AC120" s="4">
        <f t="shared" ref="AC120" si="30">+L120</f>
        <v>0</v>
      </c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6"/>
      <c r="AR120" s="6"/>
      <c r="AS120" s="6"/>
      <c r="AT120" s="6"/>
      <c r="AU120" s="6"/>
      <c r="AV120" s="6"/>
      <c r="AW120" s="4"/>
      <c r="AX120" s="4"/>
      <c r="AY120" s="4"/>
      <c r="AZ120" s="4"/>
      <c r="BA120" s="4"/>
      <c r="BB120" s="4">
        <f t="array" ref="BB120">+(SUM(K120:L120*E120)+(SUM(K142:Q142)*E142))</f>
        <v>0</v>
      </c>
      <c r="BC120" s="4" t="str">
        <f>+"Ø"&amp;C120&amp;" Match ✓ ("&amp;+BC88&amp;" pots / "&amp;BB120&amp;" saucers)"</f>
        <v>Ø14 Match ✓ (0 pots / 0 saucers)</v>
      </c>
      <c r="BD120" s="4" t="str">
        <f>+"Ø"&amp;C120&amp;" saucer? ("&amp;+BC88&amp;" pots / "&amp;BB120&amp;" saucers)"</f>
        <v>Ø14 saucer? (0 pots / 0 saucers)</v>
      </c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52"/>
      <c r="BW120" s="4"/>
      <c r="BX120" s="4"/>
      <c r="BY120" s="4"/>
      <c r="BZ120" s="4"/>
      <c r="CA120" s="4"/>
    </row>
    <row r="121" spans="1:79" ht="12.5" customHeight="1" thickBot="1">
      <c r="A121" s="33"/>
      <c r="B121" s="53"/>
      <c r="C121" s="158"/>
      <c r="D121" s="158"/>
      <c r="E121" s="147"/>
      <c r="F121" s="152" t="s">
        <v>11</v>
      </c>
      <c r="G121" s="157" t="s">
        <v>29</v>
      </c>
      <c r="H121" s="153">
        <v>3500</v>
      </c>
      <c r="I121" s="154">
        <v>45462</v>
      </c>
      <c r="J121" s="176"/>
      <c r="K121" s="161"/>
      <c r="L121" s="161"/>
      <c r="M121" s="53"/>
      <c r="N121" s="53"/>
      <c r="O121" s="53"/>
      <c r="P121" s="53"/>
      <c r="Q121" s="53"/>
      <c r="R121" s="6"/>
      <c r="S121" s="6"/>
      <c r="T121" s="6"/>
      <c r="U121" s="6"/>
      <c r="V121" s="6"/>
      <c r="W121" s="6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6"/>
      <c r="AR121" s="6"/>
      <c r="AS121" s="6"/>
      <c r="AT121" s="6"/>
      <c r="AU121" s="6"/>
      <c r="AV121" s="6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52"/>
      <c r="BW121" s="4"/>
      <c r="BX121" s="4"/>
      <c r="BY121" s="4"/>
      <c r="BZ121" s="4"/>
      <c r="CA121" s="4"/>
    </row>
    <row r="122" spans="1:79" s="200" customFormat="1" ht="12.5" customHeight="1" thickBot="1">
      <c r="A122" s="33"/>
      <c r="B122" s="10"/>
      <c r="C122" s="33">
        <v>16</v>
      </c>
      <c r="D122" s="33">
        <v>5</v>
      </c>
      <c r="E122" s="47">
        <v>4</v>
      </c>
      <c r="F122" s="152" t="s">
        <v>25</v>
      </c>
      <c r="G122" s="153"/>
      <c r="H122" s="153">
        <v>5000</v>
      </c>
      <c r="I122" s="154">
        <v>45672</v>
      </c>
      <c r="J122" s="176"/>
      <c r="K122" s="161"/>
      <c r="L122" s="161"/>
      <c r="M122" s="192" t="str">
        <f>IF(BB90+BB122=0,"",BE90)</f>
        <v/>
      </c>
      <c r="N122" s="192"/>
      <c r="O122" s="192"/>
      <c r="P122" s="192"/>
      <c r="Q122" s="192"/>
      <c r="R122" s="6">
        <f>H122*K122</f>
        <v>0</v>
      </c>
      <c r="S122" s="6">
        <f>H122*L122</f>
        <v>0</v>
      </c>
      <c r="T122" s="6"/>
      <c r="U122" s="6"/>
      <c r="V122" s="6"/>
      <c r="W122" s="6"/>
      <c r="X122" s="29"/>
      <c r="Y122" s="29" t="s">
        <v>138</v>
      </c>
      <c r="Z122" s="29"/>
      <c r="AA122" s="4" t="s">
        <v>139</v>
      </c>
      <c r="AB122" s="29">
        <f>K122</f>
        <v>0</v>
      </c>
      <c r="AC122" s="29">
        <f>+L122</f>
        <v>0</v>
      </c>
      <c r="AD122" s="29"/>
      <c r="AE122" s="29"/>
      <c r="AF122" s="29"/>
      <c r="AG122" s="29"/>
      <c r="AH122" s="29"/>
      <c r="AI122" s="29"/>
      <c r="AJ122" s="29"/>
      <c r="AK122" s="29"/>
      <c r="AL122" s="29"/>
      <c r="AM122" s="29"/>
      <c r="AN122" s="29"/>
      <c r="AO122" s="29"/>
      <c r="AP122" s="4"/>
      <c r="AQ122" s="6"/>
      <c r="AR122" s="6"/>
      <c r="AS122" s="6"/>
      <c r="AT122" s="6"/>
      <c r="AU122" s="6"/>
      <c r="AV122" s="6"/>
      <c r="AW122" s="29"/>
      <c r="AX122" s="29"/>
      <c r="AY122" s="4"/>
      <c r="AZ122" s="4"/>
      <c r="BA122" s="29"/>
      <c r="BB122" s="29">
        <f t="array" ref="BB122">+(SUM(K122:L122*E122)+(SUM(K146:Q146)*E146))</f>
        <v>0</v>
      </c>
      <c r="BC122" s="29" t="str">
        <f>+"Ø"&amp;C122&amp;" Match ✓ ("&amp;+BC90&amp;" pots / "&amp;BB122&amp;" saucers)"</f>
        <v>Ø16 Match ✓ (0 pots / 0 saucers)</v>
      </c>
      <c r="BD122" s="29" t="str">
        <f>+"Ø"&amp;C122&amp;" saucer? ("&amp;+BC90&amp;" pots / "&amp;BB122&amp;" saucers)"</f>
        <v>Ø16 saucer? (0 pots / 0 saucers)</v>
      </c>
      <c r="BE122" s="29"/>
      <c r="BF122" s="29"/>
      <c r="BG122" s="29"/>
      <c r="BH122" s="29"/>
      <c r="BI122" s="29"/>
      <c r="BJ122" s="29"/>
      <c r="BK122" s="29"/>
      <c r="BL122" s="29"/>
      <c r="BM122" s="29"/>
      <c r="BN122" s="29"/>
      <c r="BO122" s="29"/>
      <c r="BP122" s="29"/>
      <c r="BQ122" s="29"/>
      <c r="BR122" s="29"/>
      <c r="BS122" s="29"/>
      <c r="BT122" s="29"/>
      <c r="BU122" s="29"/>
      <c r="BV122" s="52"/>
      <c r="BW122" s="29"/>
      <c r="BX122" s="29"/>
      <c r="BY122" s="29"/>
      <c r="BZ122" s="29"/>
      <c r="CA122" s="29"/>
    </row>
    <row r="123" spans="1:79" s="200" customFormat="1" ht="12.5" customHeight="1" thickBot="1">
      <c r="A123" s="33"/>
      <c r="B123" s="10"/>
      <c r="C123" s="170"/>
      <c r="D123" s="170"/>
      <c r="E123" s="147"/>
      <c r="F123" s="152" t="s">
        <v>11</v>
      </c>
      <c r="G123" s="153"/>
      <c r="H123" s="153">
        <v>5000</v>
      </c>
      <c r="I123" s="154">
        <v>45673</v>
      </c>
      <c r="J123" s="176"/>
      <c r="K123" s="161"/>
      <c r="L123" s="161"/>
      <c r="M123" s="53"/>
      <c r="N123" s="53"/>
      <c r="O123" s="53"/>
      <c r="P123" s="53"/>
      <c r="Q123" s="53"/>
      <c r="R123" s="6"/>
      <c r="S123" s="6"/>
      <c r="T123" s="6"/>
      <c r="U123" s="6"/>
      <c r="V123" s="6"/>
      <c r="W123" s="6"/>
      <c r="X123" s="29"/>
      <c r="Y123" s="29"/>
      <c r="Z123" s="29"/>
      <c r="AA123" s="4"/>
      <c r="AB123" s="29"/>
      <c r="AC123" s="29"/>
      <c r="AD123" s="29"/>
      <c r="AE123" s="29"/>
      <c r="AF123" s="29"/>
      <c r="AG123" s="29"/>
      <c r="AH123" s="29"/>
      <c r="AI123" s="29"/>
      <c r="AJ123" s="29"/>
      <c r="AK123" s="29"/>
      <c r="AL123" s="29"/>
      <c r="AM123" s="29"/>
      <c r="AN123" s="29"/>
      <c r="AO123" s="29"/>
      <c r="AP123" s="4"/>
      <c r="AQ123" s="6"/>
      <c r="AR123" s="6"/>
      <c r="AS123" s="6"/>
      <c r="AT123" s="6"/>
      <c r="AU123" s="6"/>
      <c r="AV123" s="6"/>
      <c r="AW123" s="29"/>
      <c r="AX123" s="29"/>
      <c r="AY123" s="4"/>
      <c r="AZ123" s="4"/>
      <c r="BA123" s="29"/>
      <c r="BB123" s="29"/>
      <c r="BC123" s="29"/>
      <c r="BD123" s="29"/>
      <c r="BE123" s="29"/>
      <c r="BF123" s="29"/>
      <c r="BG123" s="29"/>
      <c r="BH123" s="29"/>
      <c r="BI123" s="29"/>
      <c r="BJ123" s="29"/>
      <c r="BK123" s="29"/>
      <c r="BL123" s="29"/>
      <c r="BM123" s="29"/>
      <c r="BN123" s="29"/>
      <c r="BO123" s="29"/>
      <c r="BP123" s="29"/>
      <c r="BQ123" s="29"/>
      <c r="BR123" s="29"/>
      <c r="BS123" s="29"/>
      <c r="BT123" s="29"/>
      <c r="BU123" s="29"/>
      <c r="BV123" s="52"/>
      <c r="BW123" s="29"/>
      <c r="BX123" s="29"/>
      <c r="BY123" s="29"/>
      <c r="BZ123" s="29"/>
      <c r="CA123" s="29"/>
    </row>
    <row r="124" spans="1:79" ht="12.5" customHeight="1" thickBot="1">
      <c r="A124" s="33"/>
      <c r="B124" s="10"/>
      <c r="C124" s="46">
        <v>18</v>
      </c>
      <c r="D124" s="46">
        <v>6</v>
      </c>
      <c r="E124" s="47">
        <v>4</v>
      </c>
      <c r="F124" s="152" t="s">
        <v>25</v>
      </c>
      <c r="G124" s="157" t="s">
        <v>29</v>
      </c>
      <c r="H124" s="153">
        <v>6000</v>
      </c>
      <c r="I124" s="154">
        <v>42895</v>
      </c>
      <c r="J124" s="176"/>
      <c r="K124" s="161"/>
      <c r="L124" s="161"/>
      <c r="M124" s="192" t="str">
        <f>IF(BB92+BB124=0,"",BE92)</f>
        <v/>
      </c>
      <c r="N124" s="192"/>
      <c r="O124" s="192"/>
      <c r="P124" s="192"/>
      <c r="Q124" s="192"/>
      <c r="R124" s="6">
        <f>H124*K124</f>
        <v>0</v>
      </c>
      <c r="S124" s="6">
        <f>H124*L124</f>
        <v>0</v>
      </c>
      <c r="T124" s="6"/>
      <c r="U124" s="6"/>
      <c r="V124" s="6"/>
      <c r="W124" s="6"/>
      <c r="X124" s="4"/>
      <c r="Y124" s="4" t="s">
        <v>140</v>
      </c>
      <c r="Z124" s="4"/>
      <c r="AA124" s="4" t="s">
        <v>141</v>
      </c>
      <c r="AB124" s="4">
        <f>K124</f>
        <v>0</v>
      </c>
      <c r="AC124" s="4">
        <f>+L124</f>
        <v>0</v>
      </c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6"/>
      <c r="AR124" s="6"/>
      <c r="AS124" s="6"/>
      <c r="AT124" s="6"/>
      <c r="AU124" s="6"/>
      <c r="AV124" s="6"/>
      <c r="AW124" s="4"/>
      <c r="AX124" s="4"/>
      <c r="AY124" s="4"/>
      <c r="AZ124" s="4"/>
      <c r="BA124" s="4"/>
      <c r="BB124" s="29">
        <f t="array" ref="BB124">+(SUM(K124:L124*E124)+(SUM(K150:Q150)*E150))</f>
        <v>0</v>
      </c>
      <c r="BC124" s="4" t="str">
        <f>+"Ø"&amp;C124&amp;" Match ✓ ("&amp;+BC92&amp;" pots / "&amp;BB124&amp;" saucers)"</f>
        <v>Ø18 Match ✓ (0 pots / 0 saucers)</v>
      </c>
      <c r="BD124" s="4" t="str">
        <f>+"Ø"&amp;C124&amp;" saucer? ("&amp;+BC92&amp;" pots / "&amp;BB124&amp;" saucers)"</f>
        <v>Ø18 saucer? (0 pots / 0 saucers)</v>
      </c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52"/>
      <c r="BW124" s="4"/>
      <c r="BX124" s="4"/>
      <c r="BY124" s="4"/>
      <c r="BZ124" s="4"/>
      <c r="CA124" s="4"/>
    </row>
    <row r="125" spans="1:79" ht="12.5" customHeight="1" thickBot="1">
      <c r="A125" s="33"/>
      <c r="B125" s="10"/>
      <c r="C125" s="158"/>
      <c r="D125" s="158"/>
      <c r="E125" s="147"/>
      <c r="F125" s="152" t="s">
        <v>11</v>
      </c>
      <c r="G125" s="157" t="s">
        <v>29</v>
      </c>
      <c r="H125" s="153">
        <v>6000</v>
      </c>
      <c r="I125" s="154">
        <v>45463</v>
      </c>
      <c r="J125" s="176"/>
      <c r="K125" s="161"/>
      <c r="L125" s="161"/>
      <c r="M125" s="53"/>
      <c r="N125" s="53"/>
      <c r="O125" s="53"/>
      <c r="P125" s="53"/>
      <c r="Q125" s="53"/>
      <c r="R125" s="6"/>
      <c r="S125" s="6"/>
      <c r="T125" s="6"/>
      <c r="U125" s="6"/>
      <c r="V125" s="6"/>
      <c r="W125" s="6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6"/>
      <c r="AR125" s="6"/>
      <c r="AS125" s="6"/>
      <c r="AT125" s="6"/>
      <c r="AU125" s="6"/>
      <c r="AV125" s="6"/>
      <c r="AW125" s="4"/>
      <c r="AX125" s="4"/>
      <c r="AY125" s="4"/>
      <c r="AZ125" s="4"/>
      <c r="BA125" s="4"/>
      <c r="BB125" s="29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52"/>
      <c r="BW125" s="4"/>
      <c r="BX125" s="4"/>
      <c r="BY125" s="4"/>
      <c r="BZ125" s="4"/>
      <c r="CA125" s="4"/>
    </row>
    <row r="126" spans="1:79" ht="12.5" customHeight="1" thickBot="1">
      <c r="A126" s="33"/>
      <c r="B126" s="10"/>
      <c r="C126" s="46">
        <v>21</v>
      </c>
      <c r="D126" s="46">
        <v>7</v>
      </c>
      <c r="E126" s="47">
        <v>2</v>
      </c>
      <c r="F126" s="152" t="s">
        <v>25</v>
      </c>
      <c r="G126" s="152"/>
      <c r="H126" s="153">
        <v>8000</v>
      </c>
      <c r="I126" s="154">
        <v>45674</v>
      </c>
      <c r="J126" s="176"/>
      <c r="K126" s="161"/>
      <c r="L126" s="161"/>
      <c r="M126" s="192" t="str">
        <f>IF(BB94+BB126=0,"",BE94)</f>
        <v/>
      </c>
      <c r="N126" s="192"/>
      <c r="O126" s="192"/>
      <c r="P126" s="192"/>
      <c r="Q126" s="192"/>
      <c r="R126" s="6">
        <f t="shared" ref="R126" si="31">H126*K126</f>
        <v>0</v>
      </c>
      <c r="S126" s="6">
        <f t="shared" ref="S126" si="32">H126*L126</f>
        <v>0</v>
      </c>
      <c r="T126" s="6"/>
      <c r="U126" s="6"/>
      <c r="V126" s="6"/>
      <c r="W126" s="6"/>
      <c r="X126" s="4"/>
      <c r="Y126" s="4" t="s">
        <v>142</v>
      </c>
      <c r="Z126" s="4"/>
      <c r="AA126" s="4" t="s">
        <v>143</v>
      </c>
      <c r="AB126" s="4">
        <f t="shared" ref="AB126" si="33">K126</f>
        <v>0</v>
      </c>
      <c r="AC126" s="4">
        <f t="shared" ref="AC126" si="34">+L126</f>
        <v>0</v>
      </c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6"/>
      <c r="AR126" s="6"/>
      <c r="AS126" s="6"/>
      <c r="AT126" s="6"/>
      <c r="AU126" s="6"/>
      <c r="AV126" s="6"/>
      <c r="AW126" s="4"/>
      <c r="AX126" s="4"/>
      <c r="AY126" s="4"/>
      <c r="AZ126" s="4"/>
      <c r="BA126" s="4"/>
      <c r="BB126" s="29">
        <f t="array" ref="BB126">+(SUM(K126:L126*E126)+(SUM(K154:Q154)*E154))</f>
        <v>0</v>
      </c>
      <c r="BC126" s="4" t="str">
        <f>+"Ø"&amp;C126&amp;" Match ✓ ("&amp;+BC94&amp;" pots / "&amp;BB126&amp;" saucers)"</f>
        <v>Ø21 Match ✓ (0 pots / 0 saucers)</v>
      </c>
      <c r="BD126" s="4" t="str">
        <f>+"Ø"&amp;C126&amp;" saucer? ("&amp;+BC94&amp;" pots / "&amp;BB126&amp;" saucers)"</f>
        <v>Ø21 saucer? (0 pots / 0 saucers)</v>
      </c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52"/>
      <c r="BW126" s="4"/>
      <c r="BX126" s="4"/>
      <c r="BY126" s="4"/>
      <c r="BZ126" s="4"/>
      <c r="CA126" s="4"/>
    </row>
    <row r="127" spans="1:79" ht="12.5" customHeight="1" thickBot="1">
      <c r="A127" s="33"/>
      <c r="B127" s="10"/>
      <c r="C127" s="158"/>
      <c r="D127" s="158"/>
      <c r="E127" s="147"/>
      <c r="F127" s="152" t="s">
        <v>11</v>
      </c>
      <c r="G127" s="152"/>
      <c r="H127" s="153">
        <v>8000</v>
      </c>
      <c r="I127" s="154">
        <v>45675</v>
      </c>
      <c r="J127" s="176"/>
      <c r="K127" s="161"/>
      <c r="L127" s="161"/>
      <c r="M127" s="53"/>
      <c r="N127" s="53"/>
      <c r="O127" s="53"/>
      <c r="P127" s="53"/>
      <c r="Q127" s="53"/>
      <c r="R127" s="6"/>
      <c r="S127" s="6"/>
      <c r="T127" s="6"/>
      <c r="U127" s="6"/>
      <c r="V127" s="6"/>
      <c r="W127" s="6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6"/>
      <c r="AR127" s="6"/>
      <c r="AS127" s="6"/>
      <c r="AT127" s="6"/>
      <c r="AU127" s="6"/>
      <c r="AV127" s="6"/>
      <c r="AW127" s="4"/>
      <c r="AX127" s="4"/>
      <c r="AY127" s="4"/>
      <c r="AZ127" s="4"/>
      <c r="BA127" s="4"/>
      <c r="BB127" s="29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52"/>
      <c r="BW127" s="4"/>
      <c r="BX127" s="4"/>
      <c r="BY127" s="4"/>
      <c r="BZ127" s="4"/>
      <c r="CA127" s="4"/>
    </row>
    <row r="128" spans="1:79" ht="12.5" customHeight="1" thickBot="1">
      <c r="A128" s="33"/>
      <c r="B128" s="53"/>
      <c r="C128" s="46">
        <v>25</v>
      </c>
      <c r="D128" s="46">
        <v>8</v>
      </c>
      <c r="E128" s="47">
        <v>2</v>
      </c>
      <c r="F128" s="152" t="s">
        <v>25</v>
      </c>
      <c r="G128" s="152"/>
      <c r="H128" s="153">
        <v>11000</v>
      </c>
      <c r="I128" s="154">
        <v>45676</v>
      </c>
      <c r="J128" s="176"/>
      <c r="K128" s="161"/>
      <c r="L128" s="161"/>
      <c r="M128" s="192" t="str">
        <f>IF(BB96+BB128=0,"",BE96)</f>
        <v/>
      </c>
      <c r="N128" s="192"/>
      <c r="O128" s="192"/>
      <c r="P128" s="192"/>
      <c r="Q128" s="192"/>
      <c r="R128" s="6">
        <f t="shared" ref="R128" si="35">H128*K128</f>
        <v>0</v>
      </c>
      <c r="S128" s="6">
        <f t="shared" ref="S128" si="36">H128*L128</f>
        <v>0</v>
      </c>
      <c r="T128" s="6"/>
      <c r="U128" s="6"/>
      <c r="V128" s="6"/>
      <c r="W128" s="6"/>
      <c r="X128" s="4"/>
      <c r="Y128" s="4" t="s">
        <v>144</v>
      </c>
      <c r="Z128" s="4"/>
      <c r="AA128" s="4" t="s">
        <v>145</v>
      </c>
      <c r="AB128" s="4">
        <f t="shared" ref="AB128" si="37">K128</f>
        <v>0</v>
      </c>
      <c r="AC128" s="4">
        <f t="shared" ref="AC128" si="38">+L128</f>
        <v>0</v>
      </c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6"/>
      <c r="AR128" s="6"/>
      <c r="AS128" s="6"/>
      <c r="AT128" s="6"/>
      <c r="AU128" s="6"/>
      <c r="AV128" s="6"/>
      <c r="AW128" s="4"/>
      <c r="AX128" s="4"/>
      <c r="AY128" s="4"/>
      <c r="AZ128" s="4"/>
      <c r="BA128" s="4"/>
      <c r="BB128" s="29">
        <f t="array" ref="BB128">+(SUM(K128:L128*E128)+(SUM(K158:Q158)*E158))</f>
        <v>0</v>
      </c>
      <c r="BC128" s="4" t="str">
        <f>+"Ø"&amp;C128&amp;" Match ✓ ("&amp;+BC96&amp;" pots / "&amp;BB128&amp;" saucers)"</f>
        <v>Ø25 Match ✓ (0 pots / 0 saucers)</v>
      </c>
      <c r="BD128" s="4" t="str">
        <f>+"Ø"&amp;C128&amp;" saucer? ("&amp;+BC96&amp;" pots / "&amp;BB128&amp;" saucers)"</f>
        <v>Ø25 saucer? (0 pots / 0 saucers)</v>
      </c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52"/>
      <c r="BW128" s="4"/>
      <c r="BX128" s="4"/>
      <c r="BY128" s="4"/>
      <c r="BZ128" s="4"/>
      <c r="CA128" s="4"/>
    </row>
    <row r="129" spans="1:79" ht="12.5" customHeight="1" thickBot="1">
      <c r="A129" s="33"/>
      <c r="B129" s="53"/>
      <c r="C129" s="158"/>
      <c r="D129" s="158"/>
      <c r="E129" s="147"/>
      <c r="F129" s="152" t="s">
        <v>11</v>
      </c>
      <c r="G129" s="152"/>
      <c r="H129" s="153">
        <v>11000</v>
      </c>
      <c r="I129" s="154">
        <v>45677</v>
      </c>
      <c r="J129" s="176"/>
      <c r="K129" s="161"/>
      <c r="L129" s="161"/>
      <c r="M129" s="53"/>
      <c r="N129" s="53"/>
      <c r="O129" s="53"/>
      <c r="P129" s="53"/>
      <c r="Q129" s="53"/>
      <c r="R129" s="6"/>
      <c r="S129" s="6"/>
      <c r="T129" s="6"/>
      <c r="U129" s="6"/>
      <c r="V129" s="6"/>
      <c r="W129" s="6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6"/>
      <c r="AR129" s="6"/>
      <c r="AS129" s="6"/>
      <c r="AT129" s="6"/>
      <c r="AU129" s="6"/>
      <c r="AV129" s="6"/>
      <c r="AW129" s="4"/>
      <c r="AX129" s="4"/>
      <c r="AY129" s="4"/>
      <c r="AZ129" s="4"/>
      <c r="BA129" s="4"/>
      <c r="BB129" s="29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52"/>
      <c r="BW129" s="4"/>
      <c r="BX129" s="4"/>
      <c r="BY129" s="4"/>
      <c r="BZ129" s="4"/>
      <c r="CA129" s="4"/>
    </row>
    <row r="130" spans="1:79" ht="12.5" customHeight="1" thickBot="1">
      <c r="A130" s="33"/>
      <c r="B130" s="53"/>
      <c r="C130" s="46">
        <v>30</v>
      </c>
      <c r="D130" s="46">
        <v>9</v>
      </c>
      <c r="E130" s="47">
        <v>1</v>
      </c>
      <c r="F130" s="152" t="s">
        <v>25</v>
      </c>
      <c r="G130" s="152"/>
      <c r="H130" s="153">
        <v>12000</v>
      </c>
      <c r="I130" s="154">
        <v>45678</v>
      </c>
      <c r="J130" s="176"/>
      <c r="K130" s="161"/>
      <c r="L130" s="161"/>
      <c r="M130" s="192" t="str">
        <f>IF(BB98+BB130=0,"",BE98)</f>
        <v/>
      </c>
      <c r="N130" s="192"/>
      <c r="O130" s="192"/>
      <c r="P130" s="192"/>
      <c r="Q130" s="192"/>
      <c r="R130" s="6">
        <f t="shared" ref="R130" si="39">H130*K130</f>
        <v>0</v>
      </c>
      <c r="S130" s="6">
        <f t="shared" ref="S130" si="40">H130*L130</f>
        <v>0</v>
      </c>
      <c r="T130" s="6"/>
      <c r="U130" s="6"/>
      <c r="V130" s="6"/>
      <c r="W130" s="6"/>
      <c r="X130" s="4"/>
      <c r="Y130" s="4" t="s">
        <v>146</v>
      </c>
      <c r="Z130" s="4"/>
      <c r="AA130" s="4" t="s">
        <v>146</v>
      </c>
      <c r="AB130" s="4">
        <f t="shared" ref="AB130" si="41">K130</f>
        <v>0</v>
      </c>
      <c r="AC130" s="4">
        <f t="shared" ref="AC130" si="42">+L130</f>
        <v>0</v>
      </c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6"/>
      <c r="AR130" s="6"/>
      <c r="AS130" s="6"/>
      <c r="AT130" s="6"/>
      <c r="AU130" s="6"/>
      <c r="AV130" s="6"/>
      <c r="AW130" s="4"/>
      <c r="AX130" s="4"/>
      <c r="AY130" s="4"/>
      <c r="AZ130" s="4"/>
      <c r="BA130" s="4"/>
      <c r="BB130" s="29">
        <f t="array" ref="BB130">+(SUM(K130:L130*E130)+(SUM(K162:Q162)*E162))</f>
        <v>0</v>
      </c>
      <c r="BC130" s="4" t="str">
        <f>+"Ø"&amp;C130&amp;" Match ✓ ("&amp;+BC98&amp;" pots / "&amp;BB130&amp;" saucers)"</f>
        <v>Ø30 Match ✓ (0 pots / 0 saucers)</v>
      </c>
      <c r="BD130" s="4" t="str">
        <f>+"Ø"&amp;C130&amp;" saucer? ("&amp;+BC98&amp;" pots / "&amp;BB130&amp;" saucers)"</f>
        <v>Ø30 saucer? (0 pots / 0 saucers)</v>
      </c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52"/>
      <c r="BW130" s="4"/>
      <c r="BX130" s="4"/>
      <c r="BY130" s="4"/>
      <c r="BZ130" s="4"/>
      <c r="CA130" s="4"/>
    </row>
    <row r="131" spans="1:79" ht="12.5" customHeight="1" thickBot="1">
      <c r="A131" s="33"/>
      <c r="B131" s="53"/>
      <c r="C131" s="158"/>
      <c r="D131" s="158"/>
      <c r="E131" s="147"/>
      <c r="F131" s="152" t="s">
        <v>11</v>
      </c>
      <c r="G131" s="152"/>
      <c r="H131" s="153">
        <v>12000</v>
      </c>
      <c r="I131" s="154">
        <v>45679</v>
      </c>
      <c r="J131" s="176"/>
      <c r="K131" s="161"/>
      <c r="L131" s="161"/>
      <c r="M131" s="53"/>
      <c r="N131" s="53"/>
      <c r="O131" s="53"/>
      <c r="P131" s="53"/>
      <c r="Q131" s="53"/>
      <c r="R131" s="6"/>
      <c r="S131" s="6"/>
      <c r="T131" s="6"/>
      <c r="U131" s="6"/>
      <c r="V131" s="6"/>
      <c r="W131" s="6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6"/>
      <c r="AR131" s="6"/>
      <c r="AS131" s="6"/>
      <c r="AT131" s="6"/>
      <c r="AU131" s="6"/>
      <c r="AV131" s="6"/>
      <c r="AW131" s="4"/>
      <c r="AX131" s="4"/>
      <c r="AY131" s="4"/>
      <c r="AZ131" s="4"/>
      <c r="BA131" s="4"/>
      <c r="BB131" s="29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52"/>
      <c r="BW131" s="4"/>
      <c r="BX131" s="4"/>
      <c r="BY131" s="4"/>
      <c r="BZ131" s="4"/>
      <c r="CA131" s="4"/>
    </row>
    <row r="132" spans="1:79" ht="17.25" customHeight="1">
      <c r="A132" s="33"/>
      <c r="B132" s="53"/>
      <c r="C132" s="46"/>
      <c r="D132" s="46"/>
      <c r="E132" s="47"/>
      <c r="F132" s="47"/>
      <c r="G132" s="47"/>
      <c r="H132" s="73"/>
      <c r="I132" s="74"/>
      <c r="J132" s="71"/>
      <c r="K132" s="21" t="s">
        <v>3</v>
      </c>
      <c r="L132" s="21" t="s">
        <v>3</v>
      </c>
      <c r="M132" s="21"/>
      <c r="N132" s="21" t="s">
        <v>3</v>
      </c>
      <c r="O132" s="22"/>
      <c r="P132" s="22"/>
      <c r="Q132" s="22"/>
      <c r="R132" s="6"/>
      <c r="S132" s="6"/>
      <c r="T132" s="6"/>
      <c r="U132" s="6"/>
      <c r="V132" s="6"/>
      <c r="W132" s="6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6"/>
      <c r="AR132" s="6"/>
      <c r="AS132" s="6"/>
      <c r="AT132" s="6"/>
      <c r="AU132" s="6"/>
      <c r="AV132" s="6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52"/>
      <c r="BW132" s="4"/>
      <c r="BX132" s="4"/>
      <c r="BY132" s="4"/>
      <c r="BZ132" s="4"/>
      <c r="CA132" s="4"/>
    </row>
    <row r="133" spans="1:79" ht="18.5" customHeight="1">
      <c r="A133" s="37"/>
      <c r="B133" s="38"/>
      <c r="C133" s="37" t="s">
        <v>4</v>
      </c>
      <c r="D133" s="37" t="s">
        <v>5</v>
      </c>
      <c r="E133" s="37" t="s">
        <v>6</v>
      </c>
      <c r="F133" s="37" t="s">
        <v>7</v>
      </c>
      <c r="G133" s="37" t="s">
        <v>8</v>
      </c>
      <c r="H133" s="39" t="s">
        <v>9</v>
      </c>
      <c r="I133" s="40" t="s">
        <v>10</v>
      </c>
      <c r="J133" s="75"/>
      <c r="K133" s="42" t="s">
        <v>119</v>
      </c>
      <c r="L133" s="42" t="s">
        <v>120</v>
      </c>
      <c r="M133" s="42" t="s">
        <v>121</v>
      </c>
      <c r="N133" s="42" t="s">
        <v>147</v>
      </c>
      <c r="O133" s="42"/>
      <c r="P133" s="42"/>
      <c r="Q133" s="42"/>
      <c r="R133" s="6"/>
      <c r="S133" s="6"/>
      <c r="T133" s="6"/>
      <c r="U133" s="6"/>
      <c r="V133" s="6"/>
      <c r="W133" s="6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6"/>
      <c r="AR133" s="6"/>
      <c r="AS133" s="6"/>
      <c r="AT133" s="6"/>
      <c r="AU133" s="6"/>
      <c r="AV133" s="6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52"/>
      <c r="BW133" s="4"/>
      <c r="BX133" s="4"/>
      <c r="BY133" s="4"/>
      <c r="BZ133" s="4"/>
      <c r="CA133" s="4"/>
    </row>
    <row r="134" spans="1:79" ht="14.5" customHeight="1" thickBot="1">
      <c r="A134" s="33"/>
      <c r="B134" s="270" t="s">
        <v>148</v>
      </c>
      <c r="C134" s="46">
        <v>8</v>
      </c>
      <c r="D134" s="46">
        <v>3</v>
      </c>
      <c r="E134" s="47">
        <v>8</v>
      </c>
      <c r="F134" s="197" t="s">
        <v>622</v>
      </c>
      <c r="G134" s="159" t="s">
        <v>29</v>
      </c>
      <c r="H134" s="148">
        <v>4000</v>
      </c>
      <c r="I134" s="149">
        <v>42902</v>
      </c>
      <c r="J134" s="175"/>
      <c r="K134" s="160"/>
      <c r="L134" s="160"/>
      <c r="M134" s="160"/>
      <c r="N134" s="160"/>
      <c r="O134" s="57"/>
      <c r="P134" s="57"/>
      <c r="Q134" s="57"/>
      <c r="R134" s="6">
        <f t="shared" ref="R134:R162" si="43">H134*K134</f>
        <v>0</v>
      </c>
      <c r="S134" s="6">
        <f t="shared" ref="S134:S162" si="44">H134*L134</f>
        <v>0</v>
      </c>
      <c r="T134" s="6">
        <f t="shared" ref="T134:T162" si="45">H134*M134</f>
        <v>0</v>
      </c>
      <c r="U134" s="6">
        <f t="shared" ref="U134:U162" si="46">H134*N134</f>
        <v>0</v>
      </c>
      <c r="V134" s="6">
        <f t="shared" ref="V134:V162" si="47">H134*O134</f>
        <v>0</v>
      </c>
      <c r="W134" s="6">
        <f t="shared" ref="W134:W162" si="48">H134*P134</f>
        <v>0</v>
      </c>
      <c r="X134" s="6">
        <f t="shared" ref="X134:X162" si="49">H134*Q134</f>
        <v>0</v>
      </c>
      <c r="Y134" s="4" t="s">
        <v>149</v>
      </c>
      <c r="Z134" s="4"/>
      <c r="AA134" s="4" t="s">
        <v>150</v>
      </c>
      <c r="AB134" s="4">
        <f t="shared" ref="AB134:AB162" si="50">K134</f>
        <v>0</v>
      </c>
      <c r="AC134" s="4">
        <f t="shared" ref="AC134:AH162" si="51">+L134</f>
        <v>0</v>
      </c>
      <c r="AD134" s="4">
        <f t="shared" si="51"/>
        <v>0</v>
      </c>
      <c r="AE134" s="4">
        <f t="shared" si="51"/>
        <v>0</v>
      </c>
      <c r="AF134" s="4">
        <f t="shared" si="51"/>
        <v>0</v>
      </c>
      <c r="AG134" s="4">
        <f t="shared" si="51"/>
        <v>0</v>
      </c>
      <c r="AH134" s="4">
        <f t="shared" si="51"/>
        <v>0</v>
      </c>
      <c r="AI134" s="4"/>
      <c r="AJ134" s="4"/>
      <c r="AK134" s="4"/>
      <c r="AL134" s="4"/>
      <c r="AM134" s="4"/>
      <c r="AN134" s="4"/>
      <c r="AO134" s="4"/>
      <c r="AP134" s="4"/>
      <c r="AQ134" s="6"/>
      <c r="AR134" s="6"/>
      <c r="AS134" s="6"/>
      <c r="AT134" s="6"/>
      <c r="AU134" s="6"/>
      <c r="AV134" s="6"/>
      <c r="AW134" s="4"/>
      <c r="AX134" s="4"/>
      <c r="AY134" s="4"/>
      <c r="AZ134" s="4"/>
      <c r="BA134" s="4"/>
      <c r="BB134" s="4"/>
      <c r="BC134" s="4" t="str">
        <f>+"Ø"&amp;C116&amp;" Match ✓"</f>
        <v>Ø8 Match ✓</v>
      </c>
      <c r="BD134" s="4" t="str">
        <f>+"Ø"&amp;C116&amp;" saucer?"</f>
        <v>Ø8 saucer?</v>
      </c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52"/>
      <c r="BW134" s="4"/>
      <c r="BX134" s="4"/>
      <c r="BY134" s="4"/>
      <c r="BZ134" s="4"/>
      <c r="CA134" s="4"/>
    </row>
    <row r="135" spans="1:79" ht="14.5" customHeight="1" thickBot="1">
      <c r="A135" s="33"/>
      <c r="B135" s="270"/>
      <c r="C135" s="46"/>
      <c r="D135" s="46"/>
      <c r="E135" s="47"/>
      <c r="F135" s="198" t="s">
        <v>623</v>
      </c>
      <c r="G135" s="157" t="s">
        <v>29</v>
      </c>
      <c r="H135" s="153">
        <v>4000</v>
      </c>
      <c r="I135" s="154">
        <v>45681</v>
      </c>
      <c r="J135" s="176"/>
      <c r="K135" s="161"/>
      <c r="L135" s="161"/>
      <c r="M135" s="161"/>
      <c r="N135" s="161"/>
      <c r="O135" s="57"/>
      <c r="P135" s="57"/>
      <c r="Q135" s="57"/>
      <c r="R135" s="6"/>
      <c r="S135" s="6"/>
      <c r="T135" s="6"/>
      <c r="U135" s="6"/>
      <c r="V135" s="6"/>
      <c r="W135" s="6"/>
      <c r="X135" s="6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6"/>
      <c r="AR135" s="6"/>
      <c r="AS135" s="6"/>
      <c r="AT135" s="6"/>
      <c r="AU135" s="6"/>
      <c r="AV135" s="6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52"/>
      <c r="BW135" s="4"/>
      <c r="BX135" s="4"/>
      <c r="BY135" s="4"/>
      <c r="BZ135" s="4"/>
      <c r="CA135" s="4"/>
    </row>
    <row r="136" spans="1:79" ht="14.5" customHeight="1" thickBot="1">
      <c r="A136" s="33"/>
      <c r="B136" s="10"/>
      <c r="C136" s="46"/>
      <c r="D136" s="46"/>
      <c r="E136" s="47"/>
      <c r="F136" s="198" t="s">
        <v>624</v>
      </c>
      <c r="G136" s="153"/>
      <c r="H136" s="153">
        <v>4000</v>
      </c>
      <c r="I136" s="154">
        <v>45682</v>
      </c>
      <c r="J136" s="176"/>
      <c r="K136" s="161"/>
      <c r="L136" s="161"/>
      <c r="M136" s="161"/>
      <c r="N136" s="161"/>
      <c r="O136" s="57"/>
      <c r="P136" s="57"/>
      <c r="Q136" s="57"/>
      <c r="R136" s="6"/>
      <c r="S136" s="6"/>
      <c r="T136" s="6"/>
      <c r="U136" s="6"/>
      <c r="V136" s="6"/>
      <c r="W136" s="6"/>
      <c r="X136" s="6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6"/>
      <c r="AR136" s="6"/>
      <c r="AS136" s="6"/>
      <c r="AT136" s="6"/>
      <c r="AU136" s="6"/>
      <c r="AV136" s="6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52"/>
      <c r="BW136" s="4"/>
      <c r="BX136" s="4"/>
      <c r="BY136" s="4"/>
      <c r="BZ136" s="4"/>
      <c r="CA136" s="4"/>
    </row>
    <row r="137" spans="1:79" ht="14.5" customHeight="1" thickBot="1">
      <c r="A137" s="33"/>
      <c r="B137" s="10"/>
      <c r="C137" s="158"/>
      <c r="D137" s="158"/>
      <c r="E137" s="147"/>
      <c r="F137" s="198" t="s">
        <v>626</v>
      </c>
      <c r="G137" s="153"/>
      <c r="H137" s="153">
        <v>4000</v>
      </c>
      <c r="I137" s="154">
        <v>45683</v>
      </c>
      <c r="J137" s="176"/>
      <c r="K137" s="161"/>
      <c r="L137" s="161"/>
      <c r="M137" s="161"/>
      <c r="N137" s="161"/>
      <c r="O137" s="57"/>
      <c r="P137" s="57"/>
      <c r="Q137" s="57"/>
      <c r="R137" s="6"/>
      <c r="S137" s="6"/>
      <c r="T137" s="6"/>
      <c r="U137" s="6"/>
      <c r="V137" s="6"/>
      <c r="W137" s="6"/>
      <c r="X137" s="6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6"/>
      <c r="AR137" s="6"/>
      <c r="AS137" s="6"/>
      <c r="AT137" s="6"/>
      <c r="AU137" s="6"/>
      <c r="AV137" s="6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52"/>
      <c r="BW137" s="4"/>
      <c r="BX137" s="4"/>
      <c r="BY137" s="4"/>
      <c r="BZ137" s="4"/>
      <c r="CA137" s="4"/>
    </row>
    <row r="138" spans="1:79" ht="14.5" customHeight="1" thickBot="1">
      <c r="A138" s="33"/>
      <c r="B138" s="53"/>
      <c r="C138" s="46">
        <v>12</v>
      </c>
      <c r="D138" s="46">
        <v>4</v>
      </c>
      <c r="E138" s="47">
        <v>6</v>
      </c>
      <c r="F138" s="198" t="s">
        <v>72</v>
      </c>
      <c r="G138" s="153"/>
      <c r="H138" s="153">
        <v>6000</v>
      </c>
      <c r="I138" s="154">
        <v>45684</v>
      </c>
      <c r="J138" s="176"/>
      <c r="K138" s="161"/>
      <c r="L138" s="174"/>
      <c r="M138" s="174"/>
      <c r="N138" s="174"/>
      <c r="O138" s="57"/>
      <c r="P138" s="57"/>
      <c r="Q138" s="57"/>
      <c r="R138" s="6">
        <f t="shared" si="43"/>
        <v>0</v>
      </c>
      <c r="S138" s="6">
        <f t="shared" si="44"/>
        <v>0</v>
      </c>
      <c r="T138" s="6">
        <f t="shared" si="45"/>
        <v>0</v>
      </c>
      <c r="U138" s="6">
        <f t="shared" si="46"/>
        <v>0</v>
      </c>
      <c r="V138" s="6">
        <f t="shared" si="47"/>
        <v>0</v>
      </c>
      <c r="W138" s="6">
        <f t="shared" si="48"/>
        <v>0</v>
      </c>
      <c r="X138" s="6">
        <f t="shared" si="49"/>
        <v>0</v>
      </c>
      <c r="Y138" s="4" t="s">
        <v>151</v>
      </c>
      <c r="Z138" s="4"/>
      <c r="AA138" s="4" t="s">
        <v>152</v>
      </c>
      <c r="AB138" s="4">
        <f t="shared" si="50"/>
        <v>0</v>
      </c>
      <c r="AC138" s="4">
        <f t="shared" si="51"/>
        <v>0</v>
      </c>
      <c r="AD138" s="4">
        <f t="shared" si="51"/>
        <v>0</v>
      </c>
      <c r="AE138" s="4">
        <f t="shared" si="51"/>
        <v>0</v>
      </c>
      <c r="AF138" s="4">
        <f t="shared" si="51"/>
        <v>0</v>
      </c>
      <c r="AG138" s="4">
        <f t="shared" si="51"/>
        <v>0</v>
      </c>
      <c r="AH138" s="4">
        <f t="shared" si="51"/>
        <v>0</v>
      </c>
      <c r="AI138" s="4"/>
      <c r="AJ138" s="4"/>
      <c r="AK138" s="4"/>
      <c r="AL138" s="4"/>
      <c r="AM138" s="4"/>
      <c r="AN138" s="4"/>
      <c r="AO138" s="4"/>
      <c r="AP138" s="4"/>
      <c r="AQ138" s="6"/>
      <c r="AR138" s="6"/>
      <c r="AS138" s="6"/>
      <c r="AT138" s="6"/>
      <c r="AU138" s="6"/>
      <c r="AV138" s="6"/>
      <c r="AW138" s="4"/>
      <c r="AX138" s="4"/>
      <c r="AY138" s="4"/>
      <c r="AZ138" s="4"/>
      <c r="BA138" s="4"/>
      <c r="BB138" s="4"/>
      <c r="BC138" s="4" t="str">
        <f>+"Ø"&amp;C118&amp;" Match ✓"</f>
        <v>Ø12 Match ✓</v>
      </c>
      <c r="BD138" s="4" t="str">
        <f>+"Ø"&amp;C118&amp;" saucer?"</f>
        <v>Ø12 saucer?</v>
      </c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52"/>
      <c r="BW138" s="4"/>
      <c r="BX138" s="4"/>
      <c r="BY138" s="4"/>
      <c r="BZ138" s="4"/>
      <c r="CA138" s="4"/>
    </row>
    <row r="139" spans="1:79" ht="14.5" customHeight="1" thickBot="1">
      <c r="A139" s="33"/>
      <c r="B139" s="53"/>
      <c r="C139" s="46"/>
      <c r="D139" s="46"/>
      <c r="E139" s="47"/>
      <c r="F139" s="198" t="s">
        <v>350</v>
      </c>
      <c r="G139" s="153"/>
      <c r="H139" s="153">
        <v>6000</v>
      </c>
      <c r="I139" s="154">
        <v>45688</v>
      </c>
      <c r="J139" s="176"/>
      <c r="K139" s="161"/>
      <c r="L139" s="174"/>
      <c r="M139" s="174"/>
      <c r="N139" s="174"/>
      <c r="O139" s="57"/>
      <c r="P139" s="57"/>
      <c r="Q139" s="57"/>
      <c r="R139" s="6"/>
      <c r="S139" s="6"/>
      <c r="T139" s="6"/>
      <c r="U139" s="6"/>
      <c r="V139" s="6"/>
      <c r="W139" s="6"/>
      <c r="X139" s="6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6"/>
      <c r="AR139" s="6"/>
      <c r="AS139" s="6"/>
      <c r="AT139" s="6"/>
      <c r="AU139" s="6"/>
      <c r="AV139" s="6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52"/>
      <c r="BW139" s="4"/>
      <c r="BX139" s="4"/>
      <c r="BY139" s="4"/>
      <c r="BZ139" s="4"/>
      <c r="CA139" s="4"/>
    </row>
    <row r="140" spans="1:79" ht="14.5" customHeight="1" thickBot="1">
      <c r="A140" s="33"/>
      <c r="B140" s="53"/>
      <c r="C140" s="46"/>
      <c r="D140" s="46"/>
      <c r="E140" s="47"/>
      <c r="F140" s="198" t="s">
        <v>351</v>
      </c>
      <c r="G140" s="153"/>
      <c r="H140" s="153">
        <v>6000</v>
      </c>
      <c r="I140" s="154">
        <v>45689</v>
      </c>
      <c r="J140" s="176"/>
      <c r="K140" s="161"/>
      <c r="L140" s="174"/>
      <c r="M140" s="174"/>
      <c r="N140" s="174"/>
      <c r="O140" s="57"/>
      <c r="P140" s="57"/>
      <c r="Q140" s="57"/>
      <c r="R140" s="6"/>
      <c r="S140" s="6"/>
      <c r="T140" s="6"/>
      <c r="U140" s="6"/>
      <c r="V140" s="6"/>
      <c r="W140" s="6"/>
      <c r="X140" s="6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6"/>
      <c r="AR140" s="6"/>
      <c r="AS140" s="6"/>
      <c r="AT140" s="6"/>
      <c r="AU140" s="6"/>
      <c r="AV140" s="6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52"/>
      <c r="BW140" s="4"/>
      <c r="BX140" s="4"/>
      <c r="BY140" s="4"/>
      <c r="BZ140" s="4"/>
      <c r="CA140" s="4"/>
    </row>
    <row r="141" spans="1:79" ht="14.5" customHeight="1" thickBot="1">
      <c r="A141" s="33"/>
      <c r="B141" s="53"/>
      <c r="C141" s="158"/>
      <c r="D141" s="158"/>
      <c r="E141" s="147"/>
      <c r="F141" s="198" t="s">
        <v>625</v>
      </c>
      <c r="G141" s="153"/>
      <c r="H141" s="153">
        <v>6000</v>
      </c>
      <c r="I141" s="154">
        <v>45690</v>
      </c>
      <c r="J141" s="176"/>
      <c r="K141" s="161"/>
      <c r="L141" s="174"/>
      <c r="M141" s="174"/>
      <c r="N141" s="174"/>
      <c r="O141" s="57"/>
      <c r="P141" s="57"/>
      <c r="Q141" s="57"/>
      <c r="R141" s="6"/>
      <c r="S141" s="6"/>
      <c r="T141" s="6"/>
      <c r="U141" s="6"/>
      <c r="V141" s="6"/>
      <c r="W141" s="6"/>
      <c r="X141" s="6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6"/>
      <c r="AR141" s="6"/>
      <c r="AS141" s="6"/>
      <c r="AT141" s="6"/>
      <c r="AU141" s="6"/>
      <c r="AV141" s="6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52"/>
      <c r="BW141" s="4"/>
      <c r="BX141" s="4"/>
      <c r="BY141" s="4"/>
      <c r="BZ141" s="4"/>
      <c r="CA141" s="4"/>
    </row>
    <row r="142" spans="1:79" ht="14.5" customHeight="1" thickBot="1">
      <c r="A142" s="33"/>
      <c r="B142" s="53"/>
      <c r="C142" s="46">
        <v>14</v>
      </c>
      <c r="D142" s="46">
        <v>5</v>
      </c>
      <c r="E142" s="47">
        <v>4</v>
      </c>
      <c r="F142" s="198" t="s">
        <v>72</v>
      </c>
      <c r="G142" s="157" t="s">
        <v>29</v>
      </c>
      <c r="H142" s="153">
        <v>7000</v>
      </c>
      <c r="I142" s="154">
        <v>42903</v>
      </c>
      <c r="J142" s="176"/>
      <c r="K142" s="161"/>
      <c r="L142" s="174"/>
      <c r="M142" s="174"/>
      <c r="N142" s="161"/>
      <c r="O142" s="57"/>
      <c r="P142" s="57"/>
      <c r="Q142" s="57"/>
      <c r="R142" s="6">
        <f t="shared" si="43"/>
        <v>0</v>
      </c>
      <c r="S142" s="6">
        <f t="shared" si="44"/>
        <v>0</v>
      </c>
      <c r="T142" s="6">
        <f t="shared" si="45"/>
        <v>0</v>
      </c>
      <c r="U142" s="6">
        <f t="shared" si="46"/>
        <v>0</v>
      </c>
      <c r="V142" s="6">
        <f t="shared" si="47"/>
        <v>0</v>
      </c>
      <c r="W142" s="6">
        <f t="shared" si="48"/>
        <v>0</v>
      </c>
      <c r="X142" s="6">
        <f t="shared" si="49"/>
        <v>0</v>
      </c>
      <c r="Y142" s="4" t="s">
        <v>153</v>
      </c>
      <c r="Z142" s="4"/>
      <c r="AA142" s="4" t="s">
        <v>154</v>
      </c>
      <c r="AB142" s="4">
        <f t="shared" si="50"/>
        <v>0</v>
      </c>
      <c r="AC142" s="4">
        <f t="shared" si="51"/>
        <v>0</v>
      </c>
      <c r="AD142" s="4">
        <f t="shared" si="51"/>
        <v>0</v>
      </c>
      <c r="AE142" s="4">
        <f t="shared" si="51"/>
        <v>0</v>
      </c>
      <c r="AF142" s="4">
        <f t="shared" si="51"/>
        <v>0</v>
      </c>
      <c r="AG142" s="4">
        <f t="shared" si="51"/>
        <v>0</v>
      </c>
      <c r="AH142" s="4">
        <f t="shared" si="51"/>
        <v>0</v>
      </c>
      <c r="AI142" s="4"/>
      <c r="AJ142" s="4"/>
      <c r="AK142" s="4"/>
      <c r="AL142" s="4"/>
      <c r="AM142" s="4"/>
      <c r="AN142" s="4"/>
      <c r="AO142" s="4"/>
      <c r="AP142" s="4"/>
      <c r="AQ142" s="6"/>
      <c r="AR142" s="6"/>
      <c r="AS142" s="6"/>
      <c r="AT142" s="6"/>
      <c r="AU142" s="6"/>
      <c r="AV142" s="6"/>
      <c r="AW142" s="4"/>
      <c r="AX142" s="4"/>
      <c r="AY142" s="4"/>
      <c r="AZ142" s="4"/>
      <c r="BA142" s="4"/>
      <c r="BB142" s="4"/>
      <c r="BC142" s="4" t="str">
        <f>+"Ø"&amp;C120&amp;" Match ✓"</f>
        <v>Ø14 Match ✓</v>
      </c>
      <c r="BD142" s="4" t="str">
        <f>+"Ø"&amp;C120&amp;" saucer?"</f>
        <v>Ø14 saucer?</v>
      </c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52"/>
      <c r="BW142" s="4"/>
      <c r="BX142" s="4"/>
      <c r="BY142" s="4"/>
      <c r="BZ142" s="4"/>
      <c r="CA142" s="4"/>
    </row>
    <row r="143" spans="1:79" ht="14.5" customHeight="1" thickBot="1">
      <c r="A143" s="33"/>
      <c r="B143" s="53"/>
      <c r="C143" s="46"/>
      <c r="D143" s="46"/>
      <c r="E143" s="47"/>
      <c r="F143" s="198" t="s">
        <v>350</v>
      </c>
      <c r="G143" s="157" t="s">
        <v>29</v>
      </c>
      <c r="H143" s="153">
        <v>7000</v>
      </c>
      <c r="I143" s="154">
        <v>45692</v>
      </c>
      <c r="J143" s="176"/>
      <c r="K143" s="161"/>
      <c r="L143" s="174"/>
      <c r="M143" s="174"/>
      <c r="N143" s="174"/>
      <c r="O143" s="57"/>
      <c r="P143" s="57"/>
      <c r="Q143" s="57"/>
      <c r="R143" s="6"/>
      <c r="S143" s="6"/>
      <c r="T143" s="6"/>
      <c r="U143" s="6"/>
      <c r="V143" s="6"/>
      <c r="W143" s="6"/>
      <c r="X143" s="6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6"/>
      <c r="AR143" s="6"/>
      <c r="AS143" s="6"/>
      <c r="AT143" s="6"/>
      <c r="AU143" s="6"/>
      <c r="AV143" s="6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52"/>
      <c r="BW143" s="4"/>
      <c r="BX143" s="4"/>
      <c r="BY143" s="4"/>
      <c r="BZ143" s="4"/>
      <c r="CA143" s="4"/>
    </row>
    <row r="144" spans="1:79" ht="14.5" customHeight="1" thickBot="1">
      <c r="A144" s="33"/>
      <c r="B144" s="53"/>
      <c r="C144" s="46"/>
      <c r="D144" s="46"/>
      <c r="E144" s="47"/>
      <c r="F144" s="198" t="s">
        <v>351</v>
      </c>
      <c r="G144" s="153"/>
      <c r="H144" s="153">
        <v>7000</v>
      </c>
      <c r="I144" s="154">
        <v>45693</v>
      </c>
      <c r="J144" s="176"/>
      <c r="K144" s="161"/>
      <c r="L144" s="174"/>
      <c r="M144" s="174"/>
      <c r="N144" s="174"/>
      <c r="O144" s="57"/>
      <c r="P144" s="57"/>
      <c r="Q144" s="57"/>
      <c r="R144" s="6"/>
      <c r="S144" s="6"/>
      <c r="T144" s="6"/>
      <c r="U144" s="6"/>
      <c r="V144" s="6"/>
      <c r="W144" s="6"/>
      <c r="X144" s="6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6"/>
      <c r="AR144" s="6"/>
      <c r="AS144" s="6"/>
      <c r="AT144" s="6"/>
      <c r="AU144" s="6"/>
      <c r="AV144" s="6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52"/>
      <c r="BW144" s="4"/>
      <c r="BX144" s="4"/>
      <c r="BY144" s="4"/>
      <c r="BZ144" s="4"/>
      <c r="CA144" s="4"/>
    </row>
    <row r="145" spans="1:79" ht="14.5" customHeight="1" thickBot="1">
      <c r="A145" s="33"/>
      <c r="B145" s="53"/>
      <c r="C145" s="158"/>
      <c r="D145" s="158"/>
      <c r="E145" s="147"/>
      <c r="F145" s="198" t="s">
        <v>625</v>
      </c>
      <c r="G145" s="153"/>
      <c r="H145" s="153">
        <v>7000</v>
      </c>
      <c r="I145" s="154">
        <v>45694</v>
      </c>
      <c r="J145" s="176"/>
      <c r="K145" s="161"/>
      <c r="L145" s="174"/>
      <c r="M145" s="174"/>
      <c r="N145" s="174"/>
      <c r="O145" s="57"/>
      <c r="P145" s="57"/>
      <c r="Q145" s="57"/>
      <c r="R145" s="6"/>
      <c r="S145" s="6"/>
      <c r="T145" s="6"/>
      <c r="U145" s="6"/>
      <c r="V145" s="6"/>
      <c r="W145" s="6"/>
      <c r="X145" s="6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6"/>
      <c r="AR145" s="6"/>
      <c r="AS145" s="6"/>
      <c r="AT145" s="6"/>
      <c r="AU145" s="6"/>
      <c r="AV145" s="6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52"/>
      <c r="BW145" s="4"/>
      <c r="BX145" s="4"/>
      <c r="BY145" s="4"/>
      <c r="BZ145" s="4"/>
      <c r="CA145" s="4"/>
    </row>
    <row r="146" spans="1:79" ht="14.5" customHeight="1" thickBot="1">
      <c r="A146" s="33"/>
      <c r="B146" s="53"/>
      <c r="C146" s="46">
        <v>16</v>
      </c>
      <c r="D146" s="46">
        <v>5</v>
      </c>
      <c r="E146" s="47">
        <v>4</v>
      </c>
      <c r="F146" s="198" t="s">
        <v>72</v>
      </c>
      <c r="G146" s="153"/>
      <c r="H146" s="153">
        <v>9000</v>
      </c>
      <c r="I146" s="154">
        <v>45695</v>
      </c>
      <c r="J146" s="176"/>
      <c r="K146" s="161"/>
      <c r="L146" s="174"/>
      <c r="M146" s="174"/>
      <c r="N146" s="174"/>
      <c r="O146" s="57"/>
      <c r="P146" s="57"/>
      <c r="Q146" s="57"/>
      <c r="R146" s="6">
        <f t="shared" si="43"/>
        <v>0</v>
      </c>
      <c r="S146" s="6">
        <f t="shared" si="44"/>
        <v>0</v>
      </c>
      <c r="T146" s="6">
        <f t="shared" si="45"/>
        <v>0</v>
      </c>
      <c r="U146" s="6">
        <f t="shared" si="46"/>
        <v>0</v>
      </c>
      <c r="V146" s="6">
        <f t="shared" si="47"/>
        <v>0</v>
      </c>
      <c r="W146" s="6">
        <f t="shared" si="48"/>
        <v>0</v>
      </c>
      <c r="X146" s="6">
        <f t="shared" si="49"/>
        <v>0</v>
      </c>
      <c r="Y146" s="4" t="s">
        <v>155</v>
      </c>
      <c r="Z146" s="4"/>
      <c r="AA146" s="4" t="s">
        <v>156</v>
      </c>
      <c r="AB146" s="4">
        <f t="shared" si="50"/>
        <v>0</v>
      </c>
      <c r="AC146" s="4">
        <f t="shared" si="51"/>
        <v>0</v>
      </c>
      <c r="AD146" s="4">
        <f t="shared" si="51"/>
        <v>0</v>
      </c>
      <c r="AE146" s="4">
        <f t="shared" si="51"/>
        <v>0</v>
      </c>
      <c r="AF146" s="4">
        <f t="shared" si="51"/>
        <v>0</v>
      </c>
      <c r="AG146" s="4">
        <f t="shared" si="51"/>
        <v>0</v>
      </c>
      <c r="AH146" s="4">
        <f t="shared" si="51"/>
        <v>0</v>
      </c>
      <c r="AI146" s="4"/>
      <c r="AJ146" s="4"/>
      <c r="AK146" s="4"/>
      <c r="AL146" s="4"/>
      <c r="AM146" s="4"/>
      <c r="AN146" s="4"/>
      <c r="AO146" s="4"/>
      <c r="AP146" s="4"/>
      <c r="AQ146" s="6"/>
      <c r="AR146" s="6"/>
      <c r="AS146" s="6"/>
      <c r="AT146" s="6"/>
      <c r="AU146" s="6"/>
      <c r="AV146" s="6"/>
      <c r="AW146" s="4"/>
      <c r="AX146" s="4"/>
      <c r="AY146" s="4"/>
      <c r="AZ146" s="4"/>
      <c r="BA146" s="4"/>
      <c r="BB146" s="4"/>
      <c r="BC146" s="4" t="str">
        <f>+"Ø"&amp;C122&amp;" Match ✓"</f>
        <v>Ø16 Match ✓</v>
      </c>
      <c r="BD146" s="4" t="str">
        <f>+"Ø"&amp;C122&amp;" saucer?"</f>
        <v>Ø16 saucer?</v>
      </c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52"/>
      <c r="BW146" s="4"/>
      <c r="BX146" s="4"/>
      <c r="BY146" s="4"/>
      <c r="BZ146" s="4"/>
      <c r="CA146" s="4"/>
    </row>
    <row r="147" spans="1:79" ht="14.5" customHeight="1" thickBot="1">
      <c r="A147" s="33"/>
      <c r="B147" s="53"/>
      <c r="C147" s="46"/>
      <c r="D147" s="46"/>
      <c r="E147" s="47"/>
      <c r="F147" s="198" t="s">
        <v>350</v>
      </c>
      <c r="G147" s="153"/>
      <c r="H147" s="153">
        <v>9000</v>
      </c>
      <c r="I147" s="154">
        <v>45699</v>
      </c>
      <c r="J147" s="176"/>
      <c r="K147" s="161"/>
      <c r="L147" s="174"/>
      <c r="M147" s="174"/>
      <c r="N147" s="174"/>
      <c r="O147" s="57"/>
      <c r="P147" s="57"/>
      <c r="Q147" s="57"/>
      <c r="R147" s="6"/>
      <c r="S147" s="6"/>
      <c r="T147" s="6"/>
      <c r="U147" s="6"/>
      <c r="V147" s="6"/>
      <c r="W147" s="6"/>
      <c r="X147" s="6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6"/>
      <c r="AR147" s="6"/>
      <c r="AS147" s="6"/>
      <c r="AT147" s="6"/>
      <c r="AU147" s="6"/>
      <c r="AV147" s="6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52"/>
      <c r="BW147" s="4"/>
      <c r="BX147" s="4"/>
      <c r="BY147" s="4"/>
      <c r="BZ147" s="4"/>
      <c r="CA147" s="4"/>
    </row>
    <row r="148" spans="1:79" ht="14.5" customHeight="1" thickBot="1">
      <c r="A148" s="33"/>
      <c r="B148" s="53"/>
      <c r="C148" s="46"/>
      <c r="D148" s="46"/>
      <c r="E148" s="47"/>
      <c r="F148" s="198" t="s">
        <v>351</v>
      </c>
      <c r="G148" s="153"/>
      <c r="H148" s="153">
        <v>9000</v>
      </c>
      <c r="I148" s="154">
        <v>45700</v>
      </c>
      <c r="J148" s="176"/>
      <c r="K148" s="161"/>
      <c r="L148" s="174"/>
      <c r="M148" s="174"/>
      <c r="N148" s="174"/>
      <c r="O148" s="57"/>
      <c r="P148" s="57"/>
      <c r="Q148" s="57"/>
      <c r="R148" s="6"/>
      <c r="S148" s="6"/>
      <c r="T148" s="6"/>
      <c r="U148" s="6"/>
      <c r="V148" s="6"/>
      <c r="W148" s="6"/>
      <c r="X148" s="6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6"/>
      <c r="AR148" s="6"/>
      <c r="AS148" s="6"/>
      <c r="AT148" s="6"/>
      <c r="AU148" s="6"/>
      <c r="AV148" s="6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52"/>
      <c r="BW148" s="4"/>
      <c r="BX148" s="4"/>
      <c r="BY148" s="4"/>
      <c r="BZ148" s="4"/>
      <c r="CA148" s="4"/>
    </row>
    <row r="149" spans="1:79" ht="14.5" customHeight="1" thickBot="1">
      <c r="A149" s="33"/>
      <c r="B149" s="53"/>
      <c r="C149" s="158"/>
      <c r="D149" s="158"/>
      <c r="E149" s="147"/>
      <c r="F149" s="198" t="s">
        <v>625</v>
      </c>
      <c r="G149" s="153"/>
      <c r="H149" s="153">
        <v>9000</v>
      </c>
      <c r="I149" s="154">
        <v>45701</v>
      </c>
      <c r="J149" s="176"/>
      <c r="K149" s="161"/>
      <c r="L149" s="174"/>
      <c r="M149" s="174"/>
      <c r="N149" s="174"/>
      <c r="O149" s="57"/>
      <c r="P149" s="57"/>
      <c r="Q149" s="57"/>
      <c r="R149" s="6"/>
      <c r="S149" s="6"/>
      <c r="T149" s="6"/>
      <c r="U149" s="6"/>
      <c r="V149" s="6"/>
      <c r="W149" s="6"/>
      <c r="X149" s="6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6"/>
      <c r="AR149" s="6"/>
      <c r="AS149" s="6"/>
      <c r="AT149" s="6"/>
      <c r="AU149" s="6"/>
      <c r="AV149" s="6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52"/>
      <c r="BW149" s="4"/>
      <c r="BX149" s="4"/>
      <c r="BY149" s="4"/>
      <c r="BZ149" s="4"/>
      <c r="CA149" s="4"/>
    </row>
    <row r="150" spans="1:79" ht="14.5" customHeight="1" thickBot="1">
      <c r="A150" s="33"/>
      <c r="B150" s="53"/>
      <c r="C150" s="46">
        <v>18</v>
      </c>
      <c r="D150" s="46">
        <v>6</v>
      </c>
      <c r="E150" s="47">
        <v>4</v>
      </c>
      <c r="F150" s="198" t="s">
        <v>72</v>
      </c>
      <c r="G150" s="157" t="s">
        <v>29</v>
      </c>
      <c r="H150" s="153">
        <v>10000</v>
      </c>
      <c r="I150" s="154">
        <v>42904</v>
      </c>
      <c r="J150" s="176"/>
      <c r="K150" s="161"/>
      <c r="L150" s="174"/>
      <c r="M150" s="161"/>
      <c r="N150" s="174"/>
      <c r="O150" s="57"/>
      <c r="P150" s="57"/>
      <c r="Q150" s="57"/>
      <c r="R150" s="6">
        <f t="shared" si="43"/>
        <v>0</v>
      </c>
      <c r="S150" s="6">
        <f t="shared" si="44"/>
        <v>0</v>
      </c>
      <c r="T150" s="6">
        <f t="shared" si="45"/>
        <v>0</v>
      </c>
      <c r="U150" s="6">
        <f t="shared" si="46"/>
        <v>0</v>
      </c>
      <c r="V150" s="6">
        <f t="shared" si="47"/>
        <v>0</v>
      </c>
      <c r="W150" s="6">
        <f t="shared" si="48"/>
        <v>0</v>
      </c>
      <c r="X150" s="6">
        <f t="shared" si="49"/>
        <v>0</v>
      </c>
      <c r="Y150" s="4" t="s">
        <v>157</v>
      </c>
      <c r="Z150" s="4"/>
      <c r="AA150" s="4" t="s">
        <v>158</v>
      </c>
      <c r="AB150" s="4">
        <f t="shared" si="50"/>
        <v>0</v>
      </c>
      <c r="AC150" s="4">
        <f t="shared" si="51"/>
        <v>0</v>
      </c>
      <c r="AD150" s="4">
        <f t="shared" si="51"/>
        <v>0</v>
      </c>
      <c r="AE150" s="4">
        <f t="shared" si="51"/>
        <v>0</v>
      </c>
      <c r="AF150" s="4">
        <f t="shared" si="51"/>
        <v>0</v>
      </c>
      <c r="AG150" s="4">
        <f t="shared" si="51"/>
        <v>0</v>
      </c>
      <c r="AH150" s="4">
        <f t="shared" si="51"/>
        <v>0</v>
      </c>
      <c r="AI150" s="4"/>
      <c r="AJ150" s="4"/>
      <c r="AK150" s="4"/>
      <c r="AL150" s="4"/>
      <c r="AM150" s="4"/>
      <c r="AN150" s="4"/>
      <c r="AO150" s="4"/>
      <c r="AP150" s="4"/>
      <c r="AQ150" s="6"/>
      <c r="AR150" s="6"/>
      <c r="AS150" s="6"/>
      <c r="AT150" s="6"/>
      <c r="AU150" s="6"/>
      <c r="AV150" s="6"/>
      <c r="AW150" s="4"/>
      <c r="AX150" s="4"/>
      <c r="AY150" s="4"/>
      <c r="AZ150" s="4"/>
      <c r="BA150" s="4"/>
      <c r="BB150" s="4"/>
      <c r="BC150" s="4" t="str">
        <f>+"Ø"&amp;C124&amp;" Match ✓"</f>
        <v>Ø18 Match ✓</v>
      </c>
      <c r="BD150" s="4" t="str">
        <f>+"Ø"&amp;C124&amp;" saucer?"</f>
        <v>Ø18 saucer?</v>
      </c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52"/>
      <c r="BW150" s="4"/>
      <c r="BX150" s="4"/>
      <c r="BY150" s="4"/>
      <c r="BZ150" s="4"/>
      <c r="CA150" s="4"/>
    </row>
    <row r="151" spans="1:79" ht="14.5" customHeight="1" thickBot="1">
      <c r="A151" s="33"/>
      <c r="B151" s="53"/>
      <c r="C151" s="46"/>
      <c r="D151" s="46"/>
      <c r="E151" s="47"/>
      <c r="F151" s="198" t="s">
        <v>350</v>
      </c>
      <c r="G151" s="157" t="s">
        <v>29</v>
      </c>
      <c r="H151" s="153">
        <v>10000</v>
      </c>
      <c r="I151" s="154">
        <v>45703</v>
      </c>
      <c r="J151" s="176"/>
      <c r="K151" s="161"/>
      <c r="L151" s="174"/>
      <c r="M151" s="174"/>
      <c r="N151" s="174"/>
      <c r="O151" s="57"/>
      <c r="P151" s="57"/>
      <c r="Q151" s="57"/>
      <c r="R151" s="6"/>
      <c r="S151" s="6"/>
      <c r="T151" s="6"/>
      <c r="U151" s="6"/>
      <c r="V151" s="6"/>
      <c r="W151" s="6"/>
      <c r="X151" s="6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6"/>
      <c r="AR151" s="6"/>
      <c r="AS151" s="6"/>
      <c r="AT151" s="6"/>
      <c r="AU151" s="6"/>
      <c r="AV151" s="6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52"/>
      <c r="BW151" s="4"/>
      <c r="BX151" s="4"/>
      <c r="BY151" s="4"/>
      <c r="BZ151" s="4"/>
      <c r="CA151" s="4"/>
    </row>
    <row r="152" spans="1:79" ht="14.5" customHeight="1" thickBot="1">
      <c r="A152" s="33"/>
      <c r="B152" s="53"/>
      <c r="C152" s="46"/>
      <c r="D152" s="46"/>
      <c r="E152" s="47"/>
      <c r="F152" s="198" t="s">
        <v>351</v>
      </c>
      <c r="G152" s="152"/>
      <c r="H152" s="153">
        <v>10000</v>
      </c>
      <c r="I152" s="154">
        <v>45704</v>
      </c>
      <c r="J152" s="176"/>
      <c r="K152" s="161"/>
      <c r="L152" s="174"/>
      <c r="M152" s="174"/>
      <c r="N152" s="174"/>
      <c r="O152" s="57"/>
      <c r="P152" s="57"/>
      <c r="Q152" s="57"/>
      <c r="R152" s="6"/>
      <c r="S152" s="6"/>
      <c r="T152" s="6"/>
      <c r="U152" s="6"/>
      <c r="V152" s="6"/>
      <c r="W152" s="6"/>
      <c r="X152" s="6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6"/>
      <c r="AR152" s="6"/>
      <c r="AS152" s="6"/>
      <c r="AT152" s="6"/>
      <c r="AU152" s="6"/>
      <c r="AV152" s="6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52"/>
      <c r="BW152" s="4"/>
      <c r="BX152" s="4"/>
      <c r="BY152" s="4"/>
      <c r="BZ152" s="4"/>
      <c r="CA152" s="4"/>
    </row>
    <row r="153" spans="1:79" ht="14.5" customHeight="1" thickBot="1">
      <c r="A153" s="33"/>
      <c r="B153" s="53"/>
      <c r="C153" s="158"/>
      <c r="D153" s="158"/>
      <c r="E153" s="147"/>
      <c r="F153" s="198" t="s">
        <v>625</v>
      </c>
      <c r="G153" s="152"/>
      <c r="H153" s="153">
        <v>10000</v>
      </c>
      <c r="I153" s="154">
        <v>45705</v>
      </c>
      <c r="J153" s="176"/>
      <c r="K153" s="161"/>
      <c r="L153" s="174"/>
      <c r="M153" s="174"/>
      <c r="N153" s="174"/>
      <c r="O153" s="57"/>
      <c r="P153" s="57"/>
      <c r="Q153" s="57"/>
      <c r="R153" s="6"/>
      <c r="S153" s="6"/>
      <c r="T153" s="6"/>
      <c r="U153" s="6"/>
      <c r="V153" s="6"/>
      <c r="W153" s="6"/>
      <c r="X153" s="6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6"/>
      <c r="AR153" s="6"/>
      <c r="AS153" s="6"/>
      <c r="AT153" s="6"/>
      <c r="AU153" s="6"/>
      <c r="AV153" s="6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52"/>
      <c r="BW153" s="4"/>
      <c r="BX153" s="4"/>
      <c r="BY153" s="4"/>
      <c r="BZ153" s="4"/>
      <c r="CA153" s="4"/>
    </row>
    <row r="154" spans="1:79" ht="14.5" customHeight="1" thickBot="1">
      <c r="A154" s="33"/>
      <c r="B154" s="10"/>
      <c r="C154" s="46">
        <v>21</v>
      </c>
      <c r="D154" s="46">
        <v>7</v>
      </c>
      <c r="E154" s="47">
        <v>2</v>
      </c>
      <c r="F154" s="198" t="s">
        <v>72</v>
      </c>
      <c r="G154" s="152"/>
      <c r="H154" s="153">
        <v>12000</v>
      </c>
      <c r="I154" s="154">
        <v>45706</v>
      </c>
      <c r="J154" s="176"/>
      <c r="K154" s="161"/>
      <c r="L154" s="161"/>
      <c r="M154" s="174"/>
      <c r="N154" s="161"/>
      <c r="O154" s="57"/>
      <c r="P154" s="57"/>
      <c r="Q154" s="57"/>
      <c r="R154" s="6">
        <f t="shared" si="43"/>
        <v>0</v>
      </c>
      <c r="S154" s="6">
        <f t="shared" si="44"/>
        <v>0</v>
      </c>
      <c r="T154" s="6">
        <f t="shared" si="45"/>
        <v>0</v>
      </c>
      <c r="U154" s="6">
        <f t="shared" si="46"/>
        <v>0</v>
      </c>
      <c r="V154" s="6">
        <f t="shared" si="47"/>
        <v>0</v>
      </c>
      <c r="W154" s="6">
        <f t="shared" si="48"/>
        <v>0</v>
      </c>
      <c r="X154" s="6">
        <f t="shared" si="49"/>
        <v>0</v>
      </c>
      <c r="Y154" s="4" t="s">
        <v>159</v>
      </c>
      <c r="Z154" s="4"/>
      <c r="AA154" s="4" t="s">
        <v>160</v>
      </c>
      <c r="AB154" s="4">
        <f t="shared" si="50"/>
        <v>0</v>
      </c>
      <c r="AC154" s="4">
        <f t="shared" si="51"/>
        <v>0</v>
      </c>
      <c r="AD154" s="4">
        <f t="shared" si="51"/>
        <v>0</v>
      </c>
      <c r="AE154" s="4">
        <f t="shared" si="51"/>
        <v>0</v>
      </c>
      <c r="AF154" s="4">
        <f t="shared" si="51"/>
        <v>0</v>
      </c>
      <c r="AG154" s="4">
        <f t="shared" si="51"/>
        <v>0</v>
      </c>
      <c r="AH154" s="4">
        <f t="shared" si="51"/>
        <v>0</v>
      </c>
      <c r="AI154" s="4"/>
      <c r="AJ154" s="4"/>
      <c r="AK154" s="4"/>
      <c r="AL154" s="4"/>
      <c r="AM154" s="4"/>
      <c r="AN154" s="4"/>
      <c r="AO154" s="4"/>
      <c r="AP154" s="4"/>
      <c r="AQ154" s="6"/>
      <c r="AR154" s="6"/>
      <c r="AS154" s="6"/>
      <c r="AT154" s="6"/>
      <c r="AU154" s="6"/>
      <c r="AV154" s="6"/>
      <c r="AW154" s="4"/>
      <c r="AX154" s="4"/>
      <c r="AY154" s="4"/>
      <c r="AZ154" s="4"/>
      <c r="BA154" s="4"/>
      <c r="BB154" s="4"/>
      <c r="BC154" s="4" t="str">
        <f>+"Ø"&amp;C126&amp;" Match ✓"</f>
        <v>Ø21 Match ✓</v>
      </c>
      <c r="BD154" s="4" t="str">
        <f>+"Ø"&amp;C126&amp;" saucer?"</f>
        <v>Ø21 saucer?</v>
      </c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52"/>
      <c r="BW154" s="4"/>
      <c r="BX154" s="4"/>
      <c r="BY154" s="4"/>
      <c r="BZ154" s="4"/>
      <c r="CA154" s="4"/>
    </row>
    <row r="155" spans="1:79" ht="14.5" customHeight="1" thickBot="1">
      <c r="A155" s="33"/>
      <c r="B155" s="53"/>
      <c r="C155" s="46"/>
      <c r="D155" s="46"/>
      <c r="E155" s="47"/>
      <c r="F155" s="198" t="s">
        <v>350</v>
      </c>
      <c r="G155" s="152"/>
      <c r="H155" s="153">
        <v>12000</v>
      </c>
      <c r="I155" s="154">
        <v>45710</v>
      </c>
      <c r="J155" s="176"/>
      <c r="K155" s="161"/>
      <c r="L155" s="174"/>
      <c r="M155" s="174"/>
      <c r="N155" s="174"/>
      <c r="O155" s="57"/>
      <c r="P155" s="57"/>
      <c r="Q155" s="57"/>
      <c r="R155" s="6"/>
      <c r="S155" s="6"/>
      <c r="T155" s="6"/>
      <c r="U155" s="6"/>
      <c r="V155" s="6"/>
      <c r="W155" s="6"/>
      <c r="X155" s="6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6"/>
      <c r="AR155" s="6"/>
      <c r="AS155" s="6"/>
      <c r="AT155" s="6"/>
      <c r="AU155" s="6"/>
      <c r="AV155" s="6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52"/>
      <c r="BW155" s="4"/>
      <c r="BX155" s="4"/>
      <c r="BY155" s="4"/>
      <c r="BZ155" s="4"/>
      <c r="CA155" s="4"/>
    </row>
    <row r="156" spans="1:79" ht="14.5" customHeight="1" thickBot="1">
      <c r="A156" s="33"/>
      <c r="B156" s="53"/>
      <c r="C156" s="46"/>
      <c r="D156" s="46"/>
      <c r="E156" s="47"/>
      <c r="F156" s="198" t="s">
        <v>351</v>
      </c>
      <c r="G156" s="152"/>
      <c r="H156" s="153">
        <v>12000</v>
      </c>
      <c r="I156" s="154">
        <v>45711</v>
      </c>
      <c r="J156" s="176"/>
      <c r="K156" s="161"/>
      <c r="L156" s="174"/>
      <c r="M156" s="174"/>
      <c r="N156" s="174"/>
      <c r="O156" s="57"/>
      <c r="P156" s="57"/>
      <c r="Q156" s="57"/>
      <c r="R156" s="6"/>
      <c r="S156" s="6"/>
      <c r="T156" s="6"/>
      <c r="U156" s="6"/>
      <c r="V156" s="6"/>
      <c r="W156" s="6"/>
      <c r="X156" s="6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6"/>
      <c r="AR156" s="6"/>
      <c r="AS156" s="6"/>
      <c r="AT156" s="6"/>
      <c r="AU156" s="6"/>
      <c r="AV156" s="6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52"/>
      <c r="BW156" s="4"/>
      <c r="BX156" s="4"/>
      <c r="BY156" s="4"/>
      <c r="BZ156" s="4"/>
      <c r="CA156" s="4"/>
    </row>
    <row r="157" spans="1:79" ht="14.5" customHeight="1" thickBot="1">
      <c r="A157" s="33"/>
      <c r="B157" s="53"/>
      <c r="C157" s="158"/>
      <c r="D157" s="158"/>
      <c r="E157" s="147"/>
      <c r="F157" s="198" t="s">
        <v>625</v>
      </c>
      <c r="G157" s="152"/>
      <c r="H157" s="153">
        <v>12000</v>
      </c>
      <c r="I157" s="154">
        <v>45712</v>
      </c>
      <c r="J157" s="176"/>
      <c r="K157" s="161"/>
      <c r="L157" s="174"/>
      <c r="M157" s="174"/>
      <c r="N157" s="174"/>
      <c r="O157" s="57"/>
      <c r="P157" s="57"/>
      <c r="Q157" s="57"/>
      <c r="R157" s="6"/>
      <c r="S157" s="6"/>
      <c r="T157" s="6"/>
      <c r="U157" s="6"/>
      <c r="V157" s="6"/>
      <c r="W157" s="6"/>
      <c r="X157" s="6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6"/>
      <c r="AR157" s="6"/>
      <c r="AS157" s="6"/>
      <c r="AT157" s="6"/>
      <c r="AU157" s="6"/>
      <c r="AV157" s="6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52"/>
      <c r="BW157" s="4"/>
      <c r="BX157" s="4"/>
      <c r="BY157" s="4"/>
      <c r="BZ157" s="4"/>
      <c r="CA157" s="4"/>
    </row>
    <row r="158" spans="1:79" ht="14.5" customHeight="1" thickBot="1">
      <c r="A158" s="33"/>
      <c r="B158" s="53"/>
      <c r="C158" s="46">
        <v>25</v>
      </c>
      <c r="D158" s="46">
        <v>8</v>
      </c>
      <c r="E158" s="47">
        <v>2</v>
      </c>
      <c r="F158" s="198" t="s">
        <v>72</v>
      </c>
      <c r="G158" s="152"/>
      <c r="H158" s="153">
        <v>14000</v>
      </c>
      <c r="I158" s="154">
        <v>45713</v>
      </c>
      <c r="J158" s="176"/>
      <c r="K158" s="161"/>
      <c r="L158" s="161"/>
      <c r="M158" s="174"/>
      <c r="N158" s="161"/>
      <c r="O158" s="57"/>
      <c r="P158" s="57"/>
      <c r="Q158" s="57"/>
      <c r="R158" s="6">
        <f t="shared" si="43"/>
        <v>0</v>
      </c>
      <c r="S158" s="6">
        <f t="shared" si="44"/>
        <v>0</v>
      </c>
      <c r="T158" s="6">
        <f t="shared" si="45"/>
        <v>0</v>
      </c>
      <c r="U158" s="6">
        <f t="shared" si="46"/>
        <v>0</v>
      </c>
      <c r="V158" s="6">
        <f t="shared" si="47"/>
        <v>0</v>
      </c>
      <c r="W158" s="6">
        <f t="shared" si="48"/>
        <v>0</v>
      </c>
      <c r="X158" s="6">
        <f t="shared" si="49"/>
        <v>0</v>
      </c>
      <c r="Y158" s="4" t="s">
        <v>161</v>
      </c>
      <c r="Z158" s="4"/>
      <c r="AA158" s="4" t="s">
        <v>162</v>
      </c>
      <c r="AB158" s="4">
        <f t="shared" si="50"/>
        <v>0</v>
      </c>
      <c r="AC158" s="4">
        <f t="shared" si="51"/>
        <v>0</v>
      </c>
      <c r="AD158" s="4">
        <f t="shared" si="51"/>
        <v>0</v>
      </c>
      <c r="AE158" s="4">
        <f t="shared" si="51"/>
        <v>0</v>
      </c>
      <c r="AF158" s="4">
        <f t="shared" si="51"/>
        <v>0</v>
      </c>
      <c r="AG158" s="4">
        <f t="shared" si="51"/>
        <v>0</v>
      </c>
      <c r="AH158" s="4">
        <f t="shared" si="51"/>
        <v>0</v>
      </c>
      <c r="AI158" s="4"/>
      <c r="AJ158" s="4"/>
      <c r="AK158" s="4"/>
      <c r="AL158" s="4"/>
      <c r="AM158" s="4"/>
      <c r="AN158" s="4"/>
      <c r="AO158" s="4"/>
      <c r="AP158" s="4"/>
      <c r="AQ158" s="6"/>
      <c r="AR158" s="6"/>
      <c r="AS158" s="6"/>
      <c r="AT158" s="6"/>
      <c r="AU158" s="6"/>
      <c r="AV158" s="6"/>
      <c r="AW158" s="4"/>
      <c r="AX158" s="4"/>
      <c r="AY158" s="4"/>
      <c r="AZ158" s="4"/>
      <c r="BA158" s="4"/>
      <c r="BB158" s="4"/>
      <c r="BC158" s="4" t="str">
        <f>+"Ø"&amp;C128&amp;" Match ✓"</f>
        <v>Ø25 Match ✓</v>
      </c>
      <c r="BD158" s="4" t="str">
        <f>+"Ø"&amp;C128&amp;" saucer?"</f>
        <v>Ø25 saucer?</v>
      </c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52"/>
      <c r="BW158" s="4"/>
      <c r="BX158" s="4"/>
      <c r="BY158" s="4"/>
      <c r="BZ158" s="4"/>
      <c r="CA158" s="4"/>
    </row>
    <row r="159" spans="1:79" ht="14.5" customHeight="1" thickBot="1">
      <c r="A159" s="33"/>
      <c r="B159" s="53"/>
      <c r="C159" s="46"/>
      <c r="D159" s="46"/>
      <c r="E159" s="47"/>
      <c r="F159" s="198" t="s">
        <v>350</v>
      </c>
      <c r="G159" s="152"/>
      <c r="H159" s="153">
        <v>14000</v>
      </c>
      <c r="I159" s="154">
        <v>45717</v>
      </c>
      <c r="J159" s="176"/>
      <c r="K159" s="161"/>
      <c r="L159" s="174"/>
      <c r="M159" s="174"/>
      <c r="N159" s="174"/>
      <c r="O159" s="57"/>
      <c r="P159" s="57"/>
      <c r="Q159" s="57"/>
      <c r="R159" s="6"/>
      <c r="S159" s="6"/>
      <c r="T159" s="6"/>
      <c r="U159" s="6"/>
      <c r="V159" s="6"/>
      <c r="W159" s="6"/>
      <c r="X159" s="6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6"/>
      <c r="AR159" s="6"/>
      <c r="AS159" s="6"/>
      <c r="AT159" s="6"/>
      <c r="AU159" s="6"/>
      <c r="AV159" s="6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52"/>
      <c r="BW159" s="4"/>
      <c r="BX159" s="4"/>
      <c r="BY159" s="4"/>
      <c r="BZ159" s="4"/>
      <c r="CA159" s="4"/>
    </row>
    <row r="160" spans="1:79" ht="14.5" customHeight="1" thickBot="1">
      <c r="A160" s="33"/>
      <c r="B160" s="53"/>
      <c r="C160" s="46"/>
      <c r="D160" s="46"/>
      <c r="E160" s="47"/>
      <c r="F160" s="198" t="s">
        <v>351</v>
      </c>
      <c r="G160" s="152"/>
      <c r="H160" s="153">
        <v>14000</v>
      </c>
      <c r="I160" s="154">
        <v>45718</v>
      </c>
      <c r="J160" s="176"/>
      <c r="K160" s="161"/>
      <c r="L160" s="174"/>
      <c r="M160" s="174"/>
      <c r="N160" s="174"/>
      <c r="O160" s="57"/>
      <c r="P160" s="57"/>
      <c r="Q160" s="57"/>
      <c r="R160" s="6"/>
      <c r="S160" s="6"/>
      <c r="T160" s="6"/>
      <c r="U160" s="6"/>
      <c r="V160" s="6"/>
      <c r="W160" s="6"/>
      <c r="X160" s="6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6"/>
      <c r="AR160" s="6"/>
      <c r="AS160" s="6"/>
      <c r="AT160" s="6"/>
      <c r="AU160" s="6"/>
      <c r="AV160" s="6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52"/>
      <c r="BW160" s="4"/>
      <c r="BX160" s="4"/>
      <c r="BY160" s="4"/>
      <c r="BZ160" s="4"/>
      <c r="CA160" s="4"/>
    </row>
    <row r="161" spans="1:79" ht="14.5" customHeight="1" thickBot="1">
      <c r="A161" s="33"/>
      <c r="B161" s="53"/>
      <c r="C161" s="158"/>
      <c r="D161" s="158"/>
      <c r="E161" s="147"/>
      <c r="F161" s="198" t="s">
        <v>625</v>
      </c>
      <c r="G161" s="152"/>
      <c r="H161" s="153">
        <v>14000</v>
      </c>
      <c r="I161" s="154">
        <v>45719</v>
      </c>
      <c r="J161" s="176"/>
      <c r="K161" s="161"/>
      <c r="L161" s="174"/>
      <c r="M161" s="174"/>
      <c r="N161" s="174"/>
      <c r="O161" s="57"/>
      <c r="P161" s="57"/>
      <c r="Q161" s="57"/>
      <c r="R161" s="6"/>
      <c r="S161" s="6"/>
      <c r="T161" s="6"/>
      <c r="U161" s="6"/>
      <c r="V161" s="6"/>
      <c r="W161" s="6"/>
      <c r="X161" s="6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6"/>
      <c r="AR161" s="6"/>
      <c r="AS161" s="6"/>
      <c r="AT161" s="6"/>
      <c r="AU161" s="6"/>
      <c r="AV161" s="6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52"/>
      <c r="BW161" s="4"/>
      <c r="BX161" s="4"/>
      <c r="BY161" s="4"/>
      <c r="BZ161" s="4"/>
      <c r="CA161" s="4"/>
    </row>
    <row r="162" spans="1:79" ht="14.5" customHeight="1" thickBot="1">
      <c r="A162" s="33"/>
      <c r="B162" s="53"/>
      <c r="C162" s="46">
        <v>30</v>
      </c>
      <c r="D162" s="46">
        <v>9</v>
      </c>
      <c r="E162" s="47">
        <v>1</v>
      </c>
      <c r="F162" s="164" t="s">
        <v>72</v>
      </c>
      <c r="G162" s="152"/>
      <c r="H162" s="153">
        <v>17000</v>
      </c>
      <c r="I162" s="154">
        <v>45720</v>
      </c>
      <c r="J162" s="176"/>
      <c r="K162" s="161"/>
      <c r="L162" s="161"/>
      <c r="M162" s="174"/>
      <c r="N162" s="174"/>
      <c r="O162" s="57"/>
      <c r="P162" s="57"/>
      <c r="Q162" s="57"/>
      <c r="R162" s="6">
        <f t="shared" si="43"/>
        <v>0</v>
      </c>
      <c r="S162" s="6">
        <f t="shared" si="44"/>
        <v>0</v>
      </c>
      <c r="T162" s="6">
        <f t="shared" si="45"/>
        <v>0</v>
      </c>
      <c r="U162" s="6">
        <f t="shared" si="46"/>
        <v>0</v>
      </c>
      <c r="V162" s="6">
        <f t="shared" si="47"/>
        <v>0</v>
      </c>
      <c r="W162" s="6">
        <f t="shared" si="48"/>
        <v>0</v>
      </c>
      <c r="X162" s="6">
        <f t="shared" si="49"/>
        <v>0</v>
      </c>
      <c r="Y162" s="4" t="s">
        <v>163</v>
      </c>
      <c r="Z162" s="4"/>
      <c r="AA162" s="4" t="s">
        <v>163</v>
      </c>
      <c r="AB162" s="4">
        <f t="shared" si="50"/>
        <v>0</v>
      </c>
      <c r="AC162" s="4">
        <f t="shared" si="51"/>
        <v>0</v>
      </c>
      <c r="AD162" s="4">
        <f t="shared" si="51"/>
        <v>0</v>
      </c>
      <c r="AE162" s="4">
        <f t="shared" si="51"/>
        <v>0</v>
      </c>
      <c r="AF162" s="4">
        <f t="shared" si="51"/>
        <v>0</v>
      </c>
      <c r="AG162" s="4">
        <f t="shared" si="51"/>
        <v>0</v>
      </c>
      <c r="AH162" s="4">
        <f t="shared" si="51"/>
        <v>0</v>
      </c>
      <c r="AI162" s="4"/>
      <c r="AJ162" s="4"/>
      <c r="AK162" s="4"/>
      <c r="AL162" s="4"/>
      <c r="AM162" s="4"/>
      <c r="AN162" s="4"/>
      <c r="AO162" s="4"/>
      <c r="AP162" s="4"/>
      <c r="AQ162" s="6"/>
      <c r="AR162" s="6"/>
      <c r="AS162" s="6"/>
      <c r="AT162" s="6"/>
      <c r="AU162" s="6"/>
      <c r="AV162" s="6"/>
      <c r="AW162" s="4"/>
      <c r="AX162" s="4"/>
      <c r="AY162" s="4"/>
      <c r="AZ162" s="4"/>
      <c r="BA162" s="4"/>
      <c r="BB162" s="4"/>
      <c r="BC162" s="4" t="str">
        <f>+"Ø"&amp;C130&amp;" Match ✓"</f>
        <v>Ø30 Match ✓</v>
      </c>
      <c r="BD162" s="4" t="str">
        <f>+"Ø"&amp;C130&amp;" saucer?"</f>
        <v>Ø30 saucer?</v>
      </c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52"/>
      <c r="BW162" s="4"/>
      <c r="BX162" s="4"/>
      <c r="BY162" s="4"/>
      <c r="BZ162" s="4"/>
      <c r="CA162" s="4"/>
    </row>
    <row r="163" spans="1:79" ht="14.5" customHeight="1" thickBot="1">
      <c r="A163" s="33"/>
      <c r="B163" s="53"/>
      <c r="C163" s="46"/>
      <c r="D163" s="46"/>
      <c r="E163" s="47"/>
      <c r="F163" s="164" t="s">
        <v>350</v>
      </c>
      <c r="G163" s="152"/>
      <c r="H163" s="153">
        <v>17000</v>
      </c>
      <c r="I163" s="154">
        <v>45724</v>
      </c>
      <c r="J163" s="176"/>
      <c r="K163" s="161"/>
      <c r="L163" s="174"/>
      <c r="M163" s="174"/>
      <c r="N163" s="174"/>
      <c r="O163" s="57"/>
      <c r="P163" s="57"/>
      <c r="Q163" s="57"/>
      <c r="R163" s="6"/>
      <c r="S163" s="6"/>
      <c r="T163" s="6"/>
      <c r="U163" s="6"/>
      <c r="V163" s="6"/>
      <c r="W163" s="6"/>
      <c r="X163" s="6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6"/>
      <c r="AR163" s="6"/>
      <c r="AS163" s="6"/>
      <c r="AT163" s="6"/>
      <c r="AU163" s="6"/>
      <c r="AV163" s="6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52"/>
      <c r="BW163" s="4"/>
      <c r="BX163" s="4"/>
      <c r="BY163" s="4"/>
      <c r="BZ163" s="4"/>
      <c r="CA163" s="4"/>
    </row>
    <row r="164" spans="1:79" ht="14.5" customHeight="1" thickBot="1">
      <c r="A164" s="33"/>
      <c r="B164" s="53"/>
      <c r="C164" s="46"/>
      <c r="D164" s="46"/>
      <c r="E164" s="47"/>
      <c r="F164" s="164" t="s">
        <v>351</v>
      </c>
      <c r="G164" s="152"/>
      <c r="H164" s="153">
        <v>17000</v>
      </c>
      <c r="I164" s="154">
        <v>45725</v>
      </c>
      <c r="J164" s="176"/>
      <c r="K164" s="161"/>
      <c r="L164" s="174"/>
      <c r="M164" s="174"/>
      <c r="N164" s="174"/>
      <c r="O164" s="57"/>
      <c r="P164" s="57"/>
      <c r="Q164" s="57"/>
      <c r="R164" s="6"/>
      <c r="S164" s="6"/>
      <c r="T164" s="6"/>
      <c r="U164" s="6"/>
      <c r="V164" s="6"/>
      <c r="W164" s="6"/>
      <c r="X164" s="6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6"/>
      <c r="AR164" s="6"/>
      <c r="AS164" s="6"/>
      <c r="AT164" s="6"/>
      <c r="AU164" s="6"/>
      <c r="AV164" s="6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52"/>
      <c r="BW164" s="4"/>
      <c r="BX164" s="4"/>
      <c r="BY164" s="4"/>
      <c r="BZ164" s="4"/>
      <c r="CA164" s="4"/>
    </row>
    <row r="165" spans="1:79" ht="14.5" customHeight="1" thickBot="1">
      <c r="A165" s="33"/>
      <c r="B165" s="53"/>
      <c r="C165" s="158"/>
      <c r="D165" s="158"/>
      <c r="E165" s="147"/>
      <c r="F165" s="164" t="s">
        <v>625</v>
      </c>
      <c r="G165" s="152"/>
      <c r="H165" s="153">
        <v>17000</v>
      </c>
      <c r="I165" s="154">
        <v>45726</v>
      </c>
      <c r="J165" s="176"/>
      <c r="K165" s="161"/>
      <c r="L165" s="174"/>
      <c r="M165" s="174"/>
      <c r="N165" s="174"/>
      <c r="O165" s="57"/>
      <c r="P165" s="57"/>
      <c r="Q165" s="57"/>
      <c r="R165" s="6"/>
      <c r="S165" s="6"/>
      <c r="T165" s="6"/>
      <c r="U165" s="6"/>
      <c r="V165" s="6"/>
      <c r="W165" s="6"/>
      <c r="X165" s="6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6"/>
      <c r="AR165" s="6"/>
      <c r="AS165" s="6"/>
      <c r="AT165" s="6"/>
      <c r="AU165" s="6"/>
      <c r="AV165" s="6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52"/>
      <c r="BW165" s="4"/>
      <c r="BX165" s="4"/>
      <c r="BY165" s="4"/>
      <c r="BZ165" s="4"/>
      <c r="CA165" s="4"/>
    </row>
    <row r="166" spans="1:79" ht="24" customHeight="1">
      <c r="A166" s="271" t="s">
        <v>164</v>
      </c>
      <c r="B166" s="271"/>
      <c r="C166" s="271"/>
      <c r="D166" s="209"/>
      <c r="E166" s="209"/>
      <c r="F166" s="209"/>
      <c r="G166" s="209"/>
      <c r="H166" s="209"/>
      <c r="I166" s="209"/>
      <c r="J166" s="209"/>
      <c r="K166" s="209"/>
      <c r="L166" s="209"/>
      <c r="M166" s="209"/>
      <c r="N166" s="209"/>
      <c r="O166" s="209"/>
      <c r="P166" s="209"/>
      <c r="Q166" s="209"/>
      <c r="R166" s="6"/>
      <c r="S166" s="6"/>
      <c r="T166" s="6"/>
      <c r="U166" s="6"/>
      <c r="V166" s="6"/>
      <c r="W166" s="6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6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52"/>
      <c r="BW166" s="4"/>
      <c r="BX166" s="4"/>
      <c r="BY166" s="4"/>
      <c r="BZ166" s="4"/>
      <c r="CA166" s="4"/>
    </row>
    <row r="167" spans="1:79" ht="7" customHeight="1">
      <c r="A167" s="19"/>
      <c r="B167" s="64"/>
      <c r="C167" s="65"/>
      <c r="D167" s="65"/>
      <c r="E167" s="65"/>
      <c r="F167" s="65"/>
      <c r="G167" s="65"/>
      <c r="H167" s="65"/>
      <c r="I167" s="33"/>
      <c r="J167" s="34"/>
      <c r="K167" s="35"/>
      <c r="L167" s="35"/>
      <c r="M167" s="22"/>
      <c r="N167" s="22"/>
      <c r="O167" s="22"/>
      <c r="P167" s="22"/>
      <c r="Q167" s="22"/>
      <c r="R167" s="6"/>
      <c r="S167" s="6"/>
      <c r="T167" s="6"/>
      <c r="U167" s="6"/>
      <c r="V167" s="6"/>
      <c r="W167" s="6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6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52"/>
      <c r="BW167" s="4"/>
      <c r="BX167" s="4"/>
      <c r="BY167" s="4"/>
      <c r="BZ167" s="4"/>
      <c r="CA167" s="4"/>
    </row>
    <row r="168" spans="1:79" ht="17" customHeight="1">
      <c r="A168" s="37"/>
      <c r="B168" s="38"/>
      <c r="C168" s="37" t="s">
        <v>4</v>
      </c>
      <c r="D168" s="37" t="s">
        <v>5</v>
      </c>
      <c r="E168" s="37" t="s">
        <v>6</v>
      </c>
      <c r="F168" s="37" t="s">
        <v>7</v>
      </c>
      <c r="G168" s="37" t="s">
        <v>8</v>
      </c>
      <c r="H168" s="39" t="s">
        <v>9</v>
      </c>
      <c r="I168" s="40" t="s">
        <v>10</v>
      </c>
      <c r="J168" s="41"/>
      <c r="K168" s="42" t="s">
        <v>76</v>
      </c>
      <c r="L168" s="42" t="s">
        <v>165</v>
      </c>
      <c r="M168" s="5"/>
      <c r="N168" s="5"/>
      <c r="O168" s="5"/>
      <c r="P168" s="5"/>
      <c r="Q168" s="5"/>
      <c r="R168" s="6" t="s">
        <v>13</v>
      </c>
      <c r="S168" s="6" t="s">
        <v>14</v>
      </c>
      <c r="T168" s="6" t="s">
        <v>15</v>
      </c>
      <c r="U168" s="6" t="s">
        <v>16</v>
      </c>
      <c r="V168" s="6" t="s">
        <v>17</v>
      </c>
      <c r="W168" s="6" t="s">
        <v>18</v>
      </c>
      <c r="X168" s="6" t="s">
        <v>19</v>
      </c>
      <c r="Y168" s="4" t="s">
        <v>20</v>
      </c>
      <c r="Z168" s="4" t="s">
        <v>21</v>
      </c>
      <c r="AA168" s="4" t="s">
        <v>22</v>
      </c>
      <c r="AB168" s="4" t="s">
        <v>13</v>
      </c>
      <c r="AC168" s="4" t="s">
        <v>14</v>
      </c>
      <c r="AD168" s="4" t="s">
        <v>15</v>
      </c>
      <c r="AE168" s="4" t="s">
        <v>16</v>
      </c>
      <c r="AF168" s="4" t="s">
        <v>17</v>
      </c>
      <c r="AG168" s="4" t="s">
        <v>18</v>
      </c>
      <c r="AH168" s="4" t="s">
        <v>19</v>
      </c>
      <c r="AI168" s="4"/>
      <c r="AJ168" s="45"/>
      <c r="AK168" s="45"/>
      <c r="AL168" s="45"/>
      <c r="AM168" s="45"/>
      <c r="AN168" s="45"/>
      <c r="AO168" s="45"/>
      <c r="AP168" s="45"/>
      <c r="AQ168" s="45"/>
      <c r="AR168" s="45"/>
      <c r="AS168" s="45"/>
      <c r="AT168" s="45"/>
      <c r="AU168" s="45"/>
      <c r="AV168" s="45"/>
      <c r="AW168" s="4"/>
      <c r="AX168" s="4"/>
      <c r="AY168" s="4"/>
      <c r="AZ168" s="4"/>
      <c r="BA168" s="4"/>
      <c r="BB168" s="45" t="s">
        <v>100</v>
      </c>
      <c r="BC168" s="45" t="s">
        <v>101</v>
      </c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52"/>
      <c r="BW168" s="4"/>
      <c r="BX168" s="4"/>
      <c r="BY168" s="4"/>
      <c r="BZ168" s="4"/>
      <c r="CA168" s="4"/>
    </row>
    <row r="169" spans="1:79" ht="17" customHeight="1" thickBot="1">
      <c r="A169" s="33"/>
      <c r="B169" s="10" t="s">
        <v>166</v>
      </c>
      <c r="C169" s="46">
        <v>12</v>
      </c>
      <c r="D169" s="46">
        <v>16</v>
      </c>
      <c r="E169" s="47">
        <v>6</v>
      </c>
      <c r="F169" s="197" t="s">
        <v>76</v>
      </c>
      <c r="G169" s="147"/>
      <c r="H169" s="148">
        <v>18000</v>
      </c>
      <c r="I169" s="149">
        <v>45727</v>
      </c>
      <c r="J169" s="150"/>
      <c r="K169" s="160"/>
      <c r="L169" s="160"/>
      <c r="M169" s="192" t="str">
        <f>IF(BB169+BB249=0,"",BD169)</f>
        <v/>
      </c>
      <c r="N169" s="192"/>
      <c r="O169" s="192"/>
      <c r="P169" s="192"/>
      <c r="Q169" s="192"/>
      <c r="R169" s="6">
        <f t="shared" ref="R169:R173" si="52">H169*K169</f>
        <v>0</v>
      </c>
      <c r="S169" s="6">
        <f t="shared" ref="S169:S173" si="53">H169*L169</f>
        <v>0</v>
      </c>
      <c r="T169" s="6"/>
      <c r="U169" s="6"/>
      <c r="V169" s="6"/>
      <c r="W169" s="6"/>
      <c r="X169" s="4"/>
      <c r="Y169" s="4" t="s">
        <v>167</v>
      </c>
      <c r="Z169" s="4" t="s">
        <v>168</v>
      </c>
      <c r="AA169" s="4" t="s">
        <v>169</v>
      </c>
      <c r="AB169" s="4">
        <f t="shared" ref="AB169:AB173" si="54">K169</f>
        <v>0</v>
      </c>
      <c r="AC169" s="4">
        <f t="shared" ref="AC169:AC173" si="55">+L169</f>
        <v>0</v>
      </c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6"/>
      <c r="AR169" s="6"/>
      <c r="AS169" s="6"/>
      <c r="AT169" s="6"/>
      <c r="AU169" s="6"/>
      <c r="AV169" s="6"/>
      <c r="AW169" s="4"/>
      <c r="AX169" s="4"/>
      <c r="AY169" s="4"/>
      <c r="AZ169" s="4"/>
      <c r="BA169" s="4"/>
      <c r="BB169" s="4">
        <f>+SUM(K169:L169,K249:L249,K267:Q267)</f>
        <v>0</v>
      </c>
      <c r="BC169" s="4">
        <f>+(SUM(K169:L169)*E169)</f>
        <v>0</v>
      </c>
      <c r="BD169" s="4">
        <f>+IF(BC169=BB249,BC249,BD249)</f>
        <v>0</v>
      </c>
      <c r="BE169" s="4">
        <f>+IF(BC169=BB249,BC267,BD267)</f>
        <v>0</v>
      </c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52"/>
      <c r="BW169" s="4"/>
      <c r="BX169" s="4"/>
      <c r="BY169" s="4"/>
      <c r="BZ169" s="4"/>
      <c r="CA169" s="4"/>
    </row>
    <row r="170" spans="1:79" ht="17" customHeight="1" thickBot="1">
      <c r="A170" s="33"/>
      <c r="B170" s="10"/>
      <c r="C170" s="158"/>
      <c r="D170" s="158"/>
      <c r="E170" s="147"/>
      <c r="F170" s="198" t="s">
        <v>165</v>
      </c>
      <c r="G170" s="152"/>
      <c r="H170" s="153">
        <v>18000</v>
      </c>
      <c r="I170" s="154">
        <v>45728</v>
      </c>
      <c r="J170" s="155"/>
      <c r="K170" s="161"/>
      <c r="L170" s="161"/>
      <c r="M170" s="53"/>
      <c r="N170" s="53"/>
      <c r="O170" s="53"/>
      <c r="P170" s="53"/>
      <c r="Q170" s="53"/>
      <c r="R170" s="6"/>
      <c r="S170" s="6"/>
      <c r="T170" s="6"/>
      <c r="U170" s="6"/>
      <c r="V170" s="6"/>
      <c r="W170" s="6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6"/>
      <c r="AR170" s="6"/>
      <c r="AS170" s="6"/>
      <c r="AT170" s="6"/>
      <c r="AU170" s="6"/>
      <c r="AV170" s="6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52"/>
      <c r="BW170" s="4"/>
      <c r="BX170" s="4"/>
      <c r="BY170" s="4"/>
      <c r="BZ170" s="4"/>
      <c r="CA170" s="4"/>
    </row>
    <row r="171" spans="1:79" ht="17" customHeight="1" thickBot="1">
      <c r="A171" s="33"/>
      <c r="B171" s="53"/>
      <c r="C171" s="46">
        <v>14</v>
      </c>
      <c r="D171" s="46">
        <v>18</v>
      </c>
      <c r="E171" s="47">
        <v>6</v>
      </c>
      <c r="F171" s="198" t="s">
        <v>76</v>
      </c>
      <c r="G171" s="152"/>
      <c r="H171" s="153">
        <v>24000</v>
      </c>
      <c r="I171" s="154">
        <v>45729</v>
      </c>
      <c r="J171" s="155"/>
      <c r="K171" s="161"/>
      <c r="L171" s="161"/>
      <c r="M171" s="192" t="str">
        <f>IF(BB171+BB250=0,"",BD171)</f>
        <v/>
      </c>
      <c r="N171" s="192"/>
      <c r="O171" s="192"/>
      <c r="P171" s="192"/>
      <c r="Q171" s="192"/>
      <c r="R171" s="6">
        <f t="shared" si="52"/>
        <v>0</v>
      </c>
      <c r="S171" s="6">
        <f t="shared" si="53"/>
        <v>0</v>
      </c>
      <c r="T171" s="6"/>
      <c r="U171" s="6"/>
      <c r="V171" s="6"/>
      <c r="W171" s="6"/>
      <c r="X171" s="4"/>
      <c r="Y171" s="4" t="s">
        <v>170</v>
      </c>
      <c r="Z171" s="4" t="s">
        <v>171</v>
      </c>
      <c r="AA171" s="4" t="s">
        <v>172</v>
      </c>
      <c r="AB171" s="4">
        <f t="shared" si="54"/>
        <v>0</v>
      </c>
      <c r="AC171" s="4">
        <f t="shared" si="55"/>
        <v>0</v>
      </c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6"/>
      <c r="AR171" s="6"/>
      <c r="AS171" s="6"/>
      <c r="AT171" s="6"/>
      <c r="AU171" s="6"/>
      <c r="AV171" s="6"/>
      <c r="AW171" s="4"/>
      <c r="AX171" s="4"/>
      <c r="AY171" s="4"/>
      <c r="AZ171" s="4"/>
      <c r="BA171" s="4"/>
      <c r="BB171" s="4">
        <f>+SUM(K171:L171,K250:L250,K269:Q269)</f>
        <v>0</v>
      </c>
      <c r="BC171" s="4">
        <f>+(SUM(K171:L171)*E171)</f>
        <v>0</v>
      </c>
      <c r="BD171" s="4">
        <f>+IF(BC171=BB250,BC250,BD250)</f>
        <v>0</v>
      </c>
      <c r="BE171" s="4">
        <f>+IF(BC171=BB250,BC269,BD269)</f>
        <v>0</v>
      </c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52"/>
      <c r="BW171" s="4"/>
      <c r="BX171" s="4"/>
      <c r="BY171" s="4"/>
      <c r="BZ171" s="4"/>
      <c r="CA171" s="4"/>
    </row>
    <row r="172" spans="1:79" ht="17" customHeight="1" thickBot="1">
      <c r="A172" s="33"/>
      <c r="B172" s="53"/>
      <c r="C172" s="158"/>
      <c r="D172" s="158"/>
      <c r="E172" s="147"/>
      <c r="F172" s="198" t="s">
        <v>165</v>
      </c>
      <c r="G172" s="152"/>
      <c r="H172" s="153">
        <v>24000</v>
      </c>
      <c r="I172" s="154">
        <v>45730</v>
      </c>
      <c r="J172" s="155"/>
      <c r="K172" s="161"/>
      <c r="L172" s="161"/>
      <c r="M172" s="53"/>
      <c r="N172" s="53"/>
      <c r="O172" s="53"/>
      <c r="P172" s="53"/>
      <c r="Q172" s="53"/>
      <c r="R172" s="6"/>
      <c r="S172" s="6"/>
      <c r="T172" s="6"/>
      <c r="U172" s="6"/>
      <c r="V172" s="6"/>
      <c r="W172" s="6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6"/>
      <c r="AR172" s="6"/>
      <c r="AS172" s="6"/>
      <c r="AT172" s="6"/>
      <c r="AU172" s="6"/>
      <c r="AV172" s="6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52"/>
      <c r="BW172" s="4"/>
      <c r="BX172" s="4"/>
      <c r="BY172" s="4"/>
      <c r="BZ172" s="4"/>
      <c r="CA172" s="4"/>
    </row>
    <row r="173" spans="1:79" ht="17" customHeight="1" thickBot="1">
      <c r="A173" s="33"/>
      <c r="B173" s="53"/>
      <c r="C173" s="46">
        <v>16</v>
      </c>
      <c r="D173" s="46">
        <v>20</v>
      </c>
      <c r="E173" s="47">
        <v>6</v>
      </c>
      <c r="F173" s="198" t="s">
        <v>76</v>
      </c>
      <c r="G173" s="152"/>
      <c r="H173" s="153">
        <v>28000</v>
      </c>
      <c r="I173" s="154">
        <v>45731</v>
      </c>
      <c r="J173" s="155"/>
      <c r="K173" s="161"/>
      <c r="L173" s="161"/>
      <c r="M173" s="192" t="str">
        <f>IF(BB173+BB251=0,"",BD173)</f>
        <v/>
      </c>
      <c r="N173" s="192"/>
      <c r="O173" s="192"/>
      <c r="P173" s="192"/>
      <c r="Q173" s="192"/>
      <c r="R173" s="6">
        <f t="shared" si="52"/>
        <v>0</v>
      </c>
      <c r="S173" s="6">
        <f t="shared" si="53"/>
        <v>0</v>
      </c>
      <c r="T173" s="6"/>
      <c r="U173" s="6"/>
      <c r="V173" s="6"/>
      <c r="W173" s="6"/>
      <c r="X173" s="4"/>
      <c r="Y173" s="4" t="s">
        <v>173</v>
      </c>
      <c r="Z173" s="4" t="s">
        <v>174</v>
      </c>
      <c r="AA173" s="4" t="s">
        <v>175</v>
      </c>
      <c r="AB173" s="4">
        <f t="shared" si="54"/>
        <v>0</v>
      </c>
      <c r="AC173" s="4">
        <f t="shared" si="55"/>
        <v>0</v>
      </c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6"/>
      <c r="AR173" s="6"/>
      <c r="AS173" s="6"/>
      <c r="AT173" s="6"/>
      <c r="AU173" s="6"/>
      <c r="AV173" s="6"/>
      <c r="AW173" s="4"/>
      <c r="AX173" s="4"/>
      <c r="AY173" s="4"/>
      <c r="AZ173" s="4"/>
      <c r="BA173" s="4"/>
      <c r="BB173" s="4">
        <f>+SUM(K173:L173,K203:Q203,K251:L251,K270:Q270)</f>
        <v>0</v>
      </c>
      <c r="BC173" s="4">
        <f>+(SUM(K173:L173)*E173)+(SUM(K203:Q203)*E203)</f>
        <v>0</v>
      </c>
      <c r="BD173" s="4">
        <f>+IF(BC173=BB251,BC251,BD251)</f>
        <v>0</v>
      </c>
      <c r="BE173" s="4">
        <f>+IF(BC173=BB251,BC270,BD270)</f>
        <v>0</v>
      </c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52"/>
      <c r="BW173" s="4"/>
      <c r="BX173" s="4"/>
      <c r="BY173" s="4"/>
      <c r="BZ173" s="4"/>
      <c r="CA173" s="4"/>
    </row>
    <row r="174" spans="1:79" ht="17" customHeight="1" thickBot="1">
      <c r="A174" s="33"/>
      <c r="B174" s="53"/>
      <c r="C174" s="158"/>
      <c r="D174" s="158"/>
      <c r="E174" s="147"/>
      <c r="F174" s="198" t="s">
        <v>165</v>
      </c>
      <c r="G174" s="152"/>
      <c r="H174" s="153">
        <v>28000</v>
      </c>
      <c r="I174" s="154">
        <v>45732</v>
      </c>
      <c r="J174" s="155"/>
      <c r="K174" s="161"/>
      <c r="L174" s="161"/>
      <c r="M174" s="53"/>
      <c r="N174" s="53"/>
      <c r="O174" s="53"/>
      <c r="P174" s="53"/>
      <c r="Q174" s="53"/>
      <c r="R174" s="6"/>
      <c r="S174" s="6"/>
      <c r="T174" s="6"/>
      <c r="U174" s="6"/>
      <c r="V174" s="6"/>
      <c r="W174" s="6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6"/>
      <c r="AR174" s="6"/>
      <c r="AS174" s="6"/>
      <c r="AT174" s="6"/>
      <c r="AU174" s="6"/>
      <c r="AV174" s="6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52"/>
      <c r="BW174" s="4"/>
      <c r="BX174" s="4"/>
      <c r="BY174" s="4"/>
      <c r="BZ174" s="4"/>
      <c r="CA174" s="4"/>
    </row>
    <row r="175" spans="1:79" ht="25" customHeight="1">
      <c r="A175" s="76" t="s">
        <v>176</v>
      </c>
      <c r="B175" s="77"/>
      <c r="C175" s="78"/>
      <c r="D175" s="78"/>
      <c r="E175" s="78"/>
      <c r="F175" s="78"/>
      <c r="G175" s="78"/>
      <c r="H175" s="78"/>
      <c r="I175" s="78"/>
      <c r="J175" s="78"/>
      <c r="K175" s="78"/>
      <c r="L175" s="78"/>
      <c r="M175" s="26"/>
      <c r="N175" s="26"/>
      <c r="O175" s="26"/>
      <c r="P175" s="26"/>
      <c r="Q175" s="26"/>
      <c r="R175" s="6"/>
      <c r="S175" s="6"/>
      <c r="T175" s="6"/>
      <c r="U175" s="6"/>
      <c r="V175" s="6"/>
      <c r="W175" s="6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6"/>
      <c r="AR175" s="6"/>
      <c r="AS175" s="6"/>
      <c r="AT175" s="6"/>
      <c r="AU175" s="6"/>
      <c r="AV175" s="6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</row>
    <row r="176" spans="1:79" ht="12" customHeight="1">
      <c r="A176" s="19"/>
      <c r="B176" s="10"/>
      <c r="C176" s="19"/>
      <c r="D176" s="19"/>
      <c r="E176" s="19"/>
      <c r="F176" s="19"/>
      <c r="G176" s="19"/>
      <c r="H176" s="19"/>
      <c r="I176" s="33"/>
      <c r="J176" s="34"/>
      <c r="K176" s="35"/>
      <c r="L176" s="35"/>
      <c r="M176" s="35"/>
      <c r="N176" s="35"/>
      <c r="O176" s="21"/>
      <c r="P176" s="21"/>
      <c r="Q176" s="21" t="s">
        <v>3</v>
      </c>
      <c r="R176" s="6"/>
      <c r="S176" s="6"/>
      <c r="T176" s="6"/>
      <c r="U176" s="6"/>
      <c r="V176" s="6"/>
      <c r="W176" s="6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6"/>
      <c r="AR176" s="6"/>
      <c r="AS176" s="6"/>
      <c r="AT176" s="6"/>
      <c r="AU176" s="6"/>
      <c r="AV176" s="6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</row>
    <row r="177" spans="1:79" ht="23.5" customHeight="1">
      <c r="A177" s="37"/>
      <c r="B177" s="38"/>
      <c r="C177" s="37" t="s">
        <v>4</v>
      </c>
      <c r="D177" s="37" t="s">
        <v>5</v>
      </c>
      <c r="E177" s="37" t="s">
        <v>6</v>
      </c>
      <c r="F177" s="37" t="s">
        <v>7</v>
      </c>
      <c r="G177" s="37" t="s">
        <v>8</v>
      </c>
      <c r="H177" s="39" t="s">
        <v>9</v>
      </c>
      <c r="I177" s="40" t="s">
        <v>10</v>
      </c>
      <c r="J177" s="41"/>
      <c r="K177" s="42" t="s">
        <v>11</v>
      </c>
      <c r="L177" s="42" t="s">
        <v>12</v>
      </c>
      <c r="M177" s="42"/>
      <c r="N177" s="42"/>
      <c r="O177" s="43"/>
      <c r="P177" s="43"/>
      <c r="Q177" s="43"/>
      <c r="R177" s="6"/>
      <c r="S177" s="6"/>
      <c r="T177" s="6"/>
      <c r="U177" s="6"/>
      <c r="V177" s="6"/>
      <c r="W177" s="6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6"/>
      <c r="AR177" s="6"/>
      <c r="AS177" s="6"/>
      <c r="AT177" s="6"/>
      <c r="AU177" s="6"/>
      <c r="AV177" s="6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</row>
    <row r="178" spans="1:79" ht="16" customHeight="1" thickBot="1">
      <c r="A178" s="33"/>
      <c r="B178" s="10" t="s">
        <v>177</v>
      </c>
      <c r="C178" s="46">
        <v>12</v>
      </c>
      <c r="D178" s="46">
        <v>12</v>
      </c>
      <c r="E178" s="47">
        <v>6</v>
      </c>
      <c r="F178" s="147" t="s">
        <v>25</v>
      </c>
      <c r="G178" s="148"/>
      <c r="H178" s="148">
        <v>7000</v>
      </c>
      <c r="I178" s="149">
        <v>46113</v>
      </c>
      <c r="J178" s="150"/>
      <c r="K178" s="160"/>
      <c r="L178" s="160"/>
      <c r="M178" s="22"/>
      <c r="N178" s="22"/>
      <c r="O178" s="51"/>
      <c r="P178" s="51"/>
      <c r="Q178" s="51"/>
      <c r="R178" s="6">
        <f t="shared" ref="R178:R188" si="56">H178*K178</f>
        <v>0</v>
      </c>
      <c r="S178" s="6">
        <f t="shared" ref="S178:S188" si="57">H178*L178</f>
        <v>0</v>
      </c>
      <c r="T178" s="6"/>
      <c r="U178" s="6"/>
      <c r="V178" s="6"/>
      <c r="W178" s="6"/>
      <c r="X178" s="4"/>
      <c r="Y178" s="4" t="s">
        <v>178</v>
      </c>
      <c r="Z178" s="4" t="s">
        <v>179</v>
      </c>
      <c r="AA178" s="4" t="s">
        <v>180</v>
      </c>
      <c r="AB178" s="4">
        <f t="shared" ref="AB178:AB188" si="58">K178</f>
        <v>0</v>
      </c>
      <c r="AC178" s="4">
        <f t="shared" ref="AC178:AC188" si="59">+L178</f>
        <v>0</v>
      </c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6"/>
      <c r="AR178" s="6"/>
      <c r="AS178" s="6"/>
      <c r="AT178" s="6"/>
      <c r="AU178" s="6"/>
      <c r="AV178" s="6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</row>
    <row r="179" spans="1:79" ht="16" customHeight="1" thickBot="1">
      <c r="A179" s="33"/>
      <c r="B179" s="10"/>
      <c r="C179" s="158"/>
      <c r="D179" s="158"/>
      <c r="E179" s="147"/>
      <c r="F179" s="152" t="s">
        <v>11</v>
      </c>
      <c r="G179" s="153"/>
      <c r="H179" s="153">
        <v>7000</v>
      </c>
      <c r="I179" s="154">
        <v>46114</v>
      </c>
      <c r="J179" s="155"/>
      <c r="K179" s="161"/>
      <c r="L179" s="161"/>
      <c r="M179" s="22"/>
      <c r="N179" s="22"/>
      <c r="O179" s="51"/>
      <c r="P179" s="51"/>
      <c r="Q179" s="51"/>
      <c r="R179" s="6"/>
      <c r="S179" s="6"/>
      <c r="T179" s="6"/>
      <c r="U179" s="6"/>
      <c r="V179" s="6"/>
      <c r="W179" s="6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6"/>
      <c r="AR179" s="6"/>
      <c r="AS179" s="6"/>
      <c r="AT179" s="6"/>
      <c r="AU179" s="6"/>
      <c r="AV179" s="6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</row>
    <row r="180" spans="1:79" ht="16" customHeight="1" thickBot="1">
      <c r="A180" s="33"/>
      <c r="B180" s="53"/>
      <c r="C180" s="46">
        <v>14</v>
      </c>
      <c r="D180" s="46">
        <v>14</v>
      </c>
      <c r="E180" s="47">
        <v>6</v>
      </c>
      <c r="F180" s="152" t="s">
        <v>25</v>
      </c>
      <c r="G180" s="157" t="s">
        <v>29</v>
      </c>
      <c r="H180" s="153">
        <v>8000</v>
      </c>
      <c r="I180" s="154">
        <v>46115</v>
      </c>
      <c r="J180" s="155"/>
      <c r="K180" s="161"/>
      <c r="L180" s="161"/>
      <c r="M180" s="79"/>
      <c r="N180" s="79"/>
      <c r="O180" s="51"/>
      <c r="P180" s="51"/>
      <c r="Q180" s="51"/>
      <c r="R180" s="6">
        <f t="shared" si="56"/>
        <v>0</v>
      </c>
      <c r="S180" s="6">
        <f t="shared" si="57"/>
        <v>0</v>
      </c>
      <c r="T180" s="6"/>
      <c r="U180" s="6"/>
      <c r="V180" s="6"/>
      <c r="W180" s="6"/>
      <c r="X180" s="4"/>
      <c r="Y180" s="4" t="s">
        <v>181</v>
      </c>
      <c r="Z180" s="4" t="s">
        <v>182</v>
      </c>
      <c r="AA180" s="4" t="s">
        <v>183</v>
      </c>
      <c r="AB180" s="4">
        <f t="shared" si="58"/>
        <v>0</v>
      </c>
      <c r="AC180" s="4">
        <f t="shared" si="59"/>
        <v>0</v>
      </c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6"/>
      <c r="AR180" s="6"/>
      <c r="AS180" s="6"/>
      <c r="AT180" s="6"/>
      <c r="AU180" s="6"/>
      <c r="AV180" s="6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</row>
    <row r="181" spans="1:79" ht="16" customHeight="1" thickBot="1">
      <c r="A181" s="33"/>
      <c r="B181" s="53"/>
      <c r="C181" s="158"/>
      <c r="D181" s="158"/>
      <c r="E181" s="147"/>
      <c r="F181" s="152" t="s">
        <v>11</v>
      </c>
      <c r="G181" s="153"/>
      <c r="H181" s="153">
        <v>8000</v>
      </c>
      <c r="I181" s="154">
        <v>46116</v>
      </c>
      <c r="J181" s="155"/>
      <c r="K181" s="161"/>
      <c r="L181" s="161"/>
      <c r="M181" s="79"/>
      <c r="N181" s="79"/>
      <c r="O181" s="51"/>
      <c r="P181" s="51"/>
      <c r="Q181" s="51"/>
      <c r="R181" s="6"/>
      <c r="S181" s="6"/>
      <c r="T181" s="6"/>
      <c r="U181" s="6"/>
      <c r="V181" s="6"/>
      <c r="W181" s="6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6"/>
      <c r="AR181" s="6"/>
      <c r="AS181" s="6"/>
      <c r="AT181" s="6"/>
      <c r="AU181" s="6"/>
      <c r="AV181" s="6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</row>
    <row r="182" spans="1:79" ht="16" customHeight="1" thickBot="1">
      <c r="A182" s="33"/>
      <c r="B182" s="53"/>
      <c r="C182" s="46">
        <v>16</v>
      </c>
      <c r="D182" s="46">
        <v>16</v>
      </c>
      <c r="E182" s="47">
        <v>6</v>
      </c>
      <c r="F182" s="152" t="s">
        <v>25</v>
      </c>
      <c r="G182" s="157" t="s">
        <v>29</v>
      </c>
      <c r="H182" s="153">
        <v>9500</v>
      </c>
      <c r="I182" s="154">
        <v>46117</v>
      </c>
      <c r="J182" s="155"/>
      <c r="K182" s="161"/>
      <c r="L182" s="161"/>
      <c r="M182" s="79"/>
      <c r="N182" s="79"/>
      <c r="O182" s="51"/>
      <c r="P182" s="51"/>
      <c r="Q182" s="51"/>
      <c r="R182" s="6">
        <f t="shared" si="56"/>
        <v>0</v>
      </c>
      <c r="S182" s="6">
        <f t="shared" si="57"/>
        <v>0</v>
      </c>
      <c r="T182" s="6"/>
      <c r="U182" s="6"/>
      <c r="V182" s="6"/>
      <c r="W182" s="6"/>
      <c r="X182" s="4"/>
      <c r="Y182" s="4" t="s">
        <v>184</v>
      </c>
      <c r="Z182" s="4" t="s">
        <v>185</v>
      </c>
      <c r="AA182" s="4" t="s">
        <v>186</v>
      </c>
      <c r="AB182" s="4">
        <f t="shared" si="58"/>
        <v>0</v>
      </c>
      <c r="AC182" s="4">
        <f t="shared" si="59"/>
        <v>0</v>
      </c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6"/>
      <c r="AR182" s="6"/>
      <c r="AS182" s="6"/>
      <c r="AT182" s="6"/>
      <c r="AU182" s="6"/>
      <c r="AV182" s="6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</row>
    <row r="183" spans="1:79" ht="16" customHeight="1" thickBot="1">
      <c r="A183" s="33"/>
      <c r="B183" s="53"/>
      <c r="C183" s="158"/>
      <c r="D183" s="158"/>
      <c r="E183" s="147"/>
      <c r="F183" s="152" t="s">
        <v>11</v>
      </c>
      <c r="G183" s="153"/>
      <c r="H183" s="153">
        <v>9500</v>
      </c>
      <c r="I183" s="154">
        <v>46118</v>
      </c>
      <c r="J183" s="155"/>
      <c r="K183" s="161"/>
      <c r="L183" s="161"/>
      <c r="M183" s="79"/>
      <c r="N183" s="79"/>
      <c r="O183" s="51"/>
      <c r="P183" s="51"/>
      <c r="Q183" s="51"/>
      <c r="R183" s="6"/>
      <c r="S183" s="6"/>
      <c r="T183" s="6"/>
      <c r="U183" s="6"/>
      <c r="V183" s="6"/>
      <c r="W183" s="6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6"/>
      <c r="AR183" s="6"/>
      <c r="AS183" s="6"/>
      <c r="AT183" s="6"/>
      <c r="AU183" s="6"/>
      <c r="AV183" s="6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</row>
    <row r="184" spans="1:79" ht="16" customHeight="1" thickBot="1">
      <c r="A184" s="33"/>
      <c r="B184" s="53"/>
      <c r="C184" s="46">
        <v>18</v>
      </c>
      <c r="D184" s="46">
        <v>18</v>
      </c>
      <c r="E184" s="47">
        <v>4</v>
      </c>
      <c r="F184" s="152" t="s">
        <v>25</v>
      </c>
      <c r="G184" s="157" t="s">
        <v>29</v>
      </c>
      <c r="H184" s="153">
        <v>12000</v>
      </c>
      <c r="I184" s="154">
        <v>46119</v>
      </c>
      <c r="J184" s="155"/>
      <c r="K184" s="161"/>
      <c r="L184" s="161"/>
      <c r="M184" s="79"/>
      <c r="N184" s="79"/>
      <c r="O184" s="51"/>
      <c r="P184" s="51"/>
      <c r="Q184" s="51"/>
      <c r="R184" s="6">
        <f t="shared" si="56"/>
        <v>0</v>
      </c>
      <c r="S184" s="6">
        <f t="shared" si="57"/>
        <v>0</v>
      </c>
      <c r="T184" s="6"/>
      <c r="U184" s="6"/>
      <c r="V184" s="6"/>
      <c r="W184" s="6"/>
      <c r="X184" s="4"/>
      <c r="Y184" s="4" t="s">
        <v>187</v>
      </c>
      <c r="Z184" s="4" t="s">
        <v>188</v>
      </c>
      <c r="AA184" s="4" t="s">
        <v>189</v>
      </c>
      <c r="AB184" s="4">
        <f t="shared" si="58"/>
        <v>0</v>
      </c>
      <c r="AC184" s="4">
        <f t="shared" si="59"/>
        <v>0</v>
      </c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6"/>
      <c r="AR184" s="6"/>
      <c r="AS184" s="6"/>
      <c r="AT184" s="6"/>
      <c r="AU184" s="6"/>
      <c r="AV184" s="6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</row>
    <row r="185" spans="1:79" ht="16" customHeight="1" thickBot="1">
      <c r="A185" s="33"/>
      <c r="B185" s="53"/>
      <c r="C185" s="158"/>
      <c r="D185" s="158"/>
      <c r="E185" s="147"/>
      <c r="F185" s="152" t="s">
        <v>11</v>
      </c>
      <c r="G185" s="153"/>
      <c r="H185" s="153">
        <v>12000</v>
      </c>
      <c r="I185" s="154">
        <v>46120</v>
      </c>
      <c r="J185" s="155"/>
      <c r="K185" s="161"/>
      <c r="L185" s="161"/>
      <c r="M185" s="79"/>
      <c r="N185" s="79"/>
      <c r="O185" s="51"/>
      <c r="P185" s="51"/>
      <c r="Q185" s="51"/>
      <c r="R185" s="6"/>
      <c r="S185" s="6"/>
      <c r="T185" s="6"/>
      <c r="U185" s="6"/>
      <c r="V185" s="6"/>
      <c r="W185" s="6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6"/>
      <c r="AR185" s="6"/>
      <c r="AS185" s="6"/>
      <c r="AT185" s="6"/>
      <c r="AU185" s="6"/>
      <c r="AV185" s="6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</row>
    <row r="186" spans="1:79" ht="16" customHeight="1" thickBot="1">
      <c r="A186" s="33"/>
      <c r="B186" s="53"/>
      <c r="C186" s="46">
        <v>21</v>
      </c>
      <c r="D186" s="46">
        <v>21</v>
      </c>
      <c r="E186" s="47">
        <v>4</v>
      </c>
      <c r="F186" s="152" t="s">
        <v>25</v>
      </c>
      <c r="G186" s="153"/>
      <c r="H186" s="153">
        <v>18000</v>
      </c>
      <c r="I186" s="154">
        <v>46121</v>
      </c>
      <c r="J186" s="155"/>
      <c r="K186" s="161"/>
      <c r="L186" s="161"/>
      <c r="M186" s="79"/>
      <c r="N186" s="79"/>
      <c r="O186" s="51"/>
      <c r="P186" s="51"/>
      <c r="Q186" s="51"/>
      <c r="R186" s="6">
        <f t="shared" si="56"/>
        <v>0</v>
      </c>
      <c r="S186" s="6">
        <f t="shared" si="57"/>
        <v>0</v>
      </c>
      <c r="T186" s="6"/>
      <c r="U186" s="6"/>
      <c r="V186" s="6"/>
      <c r="W186" s="6"/>
      <c r="X186" s="4"/>
      <c r="Y186" s="4" t="s">
        <v>190</v>
      </c>
      <c r="Z186" s="4" t="s">
        <v>191</v>
      </c>
      <c r="AA186" s="4" t="s">
        <v>192</v>
      </c>
      <c r="AB186" s="4">
        <f t="shared" si="58"/>
        <v>0</v>
      </c>
      <c r="AC186" s="4">
        <f t="shared" si="59"/>
        <v>0</v>
      </c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6"/>
      <c r="AR186" s="6"/>
      <c r="AS186" s="6"/>
      <c r="AT186" s="6"/>
      <c r="AU186" s="6"/>
      <c r="AV186" s="6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</row>
    <row r="187" spans="1:79" ht="16" customHeight="1" thickBot="1">
      <c r="A187" s="33"/>
      <c r="B187" s="53"/>
      <c r="C187" s="158"/>
      <c r="D187" s="158"/>
      <c r="E187" s="147"/>
      <c r="F187" s="152" t="s">
        <v>11</v>
      </c>
      <c r="G187" s="153"/>
      <c r="H187" s="153">
        <v>18000</v>
      </c>
      <c r="I187" s="154">
        <v>46122</v>
      </c>
      <c r="J187" s="155"/>
      <c r="K187" s="161"/>
      <c r="L187" s="161"/>
      <c r="M187" s="79"/>
      <c r="N187" s="79"/>
      <c r="O187" s="51"/>
      <c r="P187" s="51"/>
      <c r="Q187" s="51"/>
      <c r="R187" s="6"/>
      <c r="S187" s="6"/>
      <c r="T187" s="6"/>
      <c r="U187" s="6"/>
      <c r="V187" s="6"/>
      <c r="W187" s="6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6"/>
      <c r="AR187" s="6"/>
      <c r="AS187" s="6"/>
      <c r="AT187" s="6"/>
      <c r="AU187" s="6"/>
      <c r="AV187" s="6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</row>
    <row r="188" spans="1:79" ht="16" customHeight="1" thickBot="1">
      <c r="A188" s="33"/>
      <c r="B188" s="53"/>
      <c r="C188" s="46">
        <v>25</v>
      </c>
      <c r="D188" s="46">
        <v>26</v>
      </c>
      <c r="E188" s="47">
        <v>2</v>
      </c>
      <c r="F188" s="152" t="s">
        <v>25</v>
      </c>
      <c r="G188" s="153"/>
      <c r="H188" s="153">
        <v>25000</v>
      </c>
      <c r="I188" s="154">
        <v>46123</v>
      </c>
      <c r="J188" s="155"/>
      <c r="K188" s="161"/>
      <c r="L188" s="161"/>
      <c r="M188" s="79"/>
      <c r="N188" s="79"/>
      <c r="O188" s="51"/>
      <c r="P188" s="51"/>
      <c r="Q188" s="51"/>
      <c r="R188" s="6">
        <f t="shared" si="56"/>
        <v>0</v>
      </c>
      <c r="S188" s="6">
        <f t="shared" si="57"/>
        <v>0</v>
      </c>
      <c r="T188" s="6"/>
      <c r="U188" s="6"/>
      <c r="V188" s="6"/>
      <c r="W188" s="6"/>
      <c r="X188" s="4"/>
      <c r="Y188" s="4" t="s">
        <v>193</v>
      </c>
      <c r="Z188" s="4" t="s">
        <v>194</v>
      </c>
      <c r="AA188" s="4" t="s">
        <v>195</v>
      </c>
      <c r="AB188" s="4">
        <f t="shared" si="58"/>
        <v>0</v>
      </c>
      <c r="AC188" s="4">
        <f t="shared" si="59"/>
        <v>0</v>
      </c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6"/>
      <c r="AR188" s="6"/>
      <c r="AS188" s="6"/>
      <c r="AT188" s="6"/>
      <c r="AU188" s="6"/>
      <c r="AV188" s="6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</row>
    <row r="189" spans="1:79" ht="16" customHeight="1" thickBot="1">
      <c r="A189" s="33"/>
      <c r="B189" s="53"/>
      <c r="C189" s="158"/>
      <c r="D189" s="158"/>
      <c r="E189" s="147"/>
      <c r="F189" s="152" t="s">
        <v>11</v>
      </c>
      <c r="G189" s="153"/>
      <c r="H189" s="153">
        <v>25000</v>
      </c>
      <c r="I189" s="154">
        <v>46124</v>
      </c>
      <c r="J189" s="155"/>
      <c r="K189" s="161"/>
      <c r="L189" s="161"/>
      <c r="M189" s="79"/>
      <c r="N189" s="79"/>
      <c r="O189" s="51"/>
      <c r="P189" s="51"/>
      <c r="Q189" s="51"/>
      <c r="R189" s="6"/>
      <c r="S189" s="6"/>
      <c r="T189" s="6"/>
      <c r="U189" s="6"/>
      <c r="V189" s="6"/>
      <c r="W189" s="6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6"/>
      <c r="AR189" s="6"/>
      <c r="AS189" s="6"/>
      <c r="AT189" s="6"/>
      <c r="AU189" s="6"/>
      <c r="AV189" s="6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</row>
    <row r="190" spans="1:79" s="201" customFormat="1" ht="8" customHeight="1">
      <c r="A190" s="33"/>
      <c r="B190" s="10"/>
      <c r="C190" s="46"/>
      <c r="D190" s="46"/>
      <c r="E190" s="47"/>
      <c r="F190" s="47"/>
      <c r="G190" s="47"/>
      <c r="H190" s="80"/>
      <c r="I190" s="80"/>
      <c r="J190" s="59"/>
      <c r="K190" s="57"/>
      <c r="L190" s="56"/>
      <c r="M190" s="79"/>
      <c r="N190" s="79"/>
      <c r="O190" s="79"/>
      <c r="P190" s="79"/>
      <c r="Q190" s="79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4"/>
      <c r="AZ190" s="4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</row>
    <row r="191" spans="1:79" ht="19" customHeight="1">
      <c r="A191" s="76" t="s">
        <v>196</v>
      </c>
      <c r="B191" s="77"/>
      <c r="C191" s="78"/>
      <c r="D191" s="78"/>
      <c r="E191" s="78"/>
      <c r="F191" s="78"/>
      <c r="G191" s="78"/>
      <c r="H191" s="78"/>
      <c r="I191" s="78"/>
      <c r="J191" s="78"/>
      <c r="K191" s="78"/>
      <c r="L191" s="78"/>
      <c r="M191" s="26"/>
      <c r="N191" s="26"/>
      <c r="O191" s="26"/>
      <c r="P191" s="26"/>
      <c r="Q191" s="26"/>
      <c r="R191" s="6"/>
      <c r="S191" s="6"/>
      <c r="T191" s="6"/>
      <c r="U191" s="6"/>
      <c r="V191" s="6"/>
      <c r="W191" s="6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6"/>
      <c r="AR191" s="6"/>
      <c r="AS191" s="6"/>
      <c r="AT191" s="6"/>
      <c r="AU191" s="6"/>
      <c r="AV191" s="6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</row>
    <row r="192" spans="1:79" ht="12" customHeight="1">
      <c r="A192" s="19"/>
      <c r="B192" s="10"/>
      <c r="C192" s="19"/>
      <c r="D192" s="19"/>
      <c r="E192" s="19"/>
      <c r="F192" s="19"/>
      <c r="G192" s="19"/>
      <c r="H192" s="19"/>
      <c r="I192" s="33"/>
      <c r="J192" s="34"/>
      <c r="K192" s="35"/>
      <c r="L192" s="35"/>
      <c r="M192" s="35"/>
      <c r="N192" s="35"/>
      <c r="O192" s="21"/>
      <c r="P192" s="21"/>
      <c r="Q192" s="21" t="s">
        <v>3</v>
      </c>
      <c r="R192" s="6"/>
      <c r="S192" s="6"/>
      <c r="T192" s="6"/>
      <c r="U192" s="6"/>
      <c r="V192" s="6"/>
      <c r="W192" s="6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6"/>
      <c r="AR192" s="6"/>
      <c r="AS192" s="6"/>
      <c r="AT192" s="6"/>
      <c r="AU192" s="6"/>
      <c r="AV192" s="6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</row>
    <row r="193" spans="1:79" ht="19.5" customHeight="1">
      <c r="A193" s="37"/>
      <c r="B193" s="38"/>
      <c r="C193" s="37" t="s">
        <v>4</v>
      </c>
      <c r="D193" s="37" t="s">
        <v>5</v>
      </c>
      <c r="E193" s="37" t="s">
        <v>6</v>
      </c>
      <c r="F193" s="37" t="s">
        <v>7</v>
      </c>
      <c r="G193" s="37" t="s">
        <v>8</v>
      </c>
      <c r="H193" s="39" t="s">
        <v>9</v>
      </c>
      <c r="I193" s="40" t="s">
        <v>10</v>
      </c>
      <c r="J193" s="41"/>
      <c r="K193" s="42" t="s">
        <v>11</v>
      </c>
      <c r="L193" s="42" t="s">
        <v>12</v>
      </c>
      <c r="M193" s="42"/>
      <c r="N193" s="42"/>
      <c r="O193" s="43"/>
      <c r="P193" s="43"/>
      <c r="Q193" s="43"/>
      <c r="R193" s="6"/>
      <c r="S193" s="6"/>
      <c r="T193" s="6"/>
      <c r="U193" s="6"/>
      <c r="V193" s="6"/>
      <c r="W193" s="6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6"/>
      <c r="AR193" s="6"/>
      <c r="AS193" s="6"/>
      <c r="AT193" s="6"/>
      <c r="AU193" s="6"/>
      <c r="AV193" s="6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</row>
    <row r="194" spans="1:79" ht="16" customHeight="1" thickBot="1">
      <c r="A194" s="33"/>
      <c r="B194" s="10" t="s">
        <v>102</v>
      </c>
      <c r="C194" s="46">
        <v>20</v>
      </c>
      <c r="D194" s="46">
        <v>21</v>
      </c>
      <c r="E194" s="47">
        <v>4</v>
      </c>
      <c r="F194" s="147" t="s">
        <v>25</v>
      </c>
      <c r="G194" s="147"/>
      <c r="H194" s="148">
        <v>19000</v>
      </c>
      <c r="I194" s="149">
        <v>46125</v>
      </c>
      <c r="J194" s="150"/>
      <c r="K194" s="160"/>
      <c r="L194" s="160"/>
      <c r="M194" s="22"/>
      <c r="N194" s="22"/>
      <c r="O194" s="51"/>
      <c r="P194" s="51"/>
      <c r="Q194" s="51"/>
      <c r="R194" s="6">
        <f t="shared" ref="R194:R200" si="60">H194*K194</f>
        <v>0</v>
      </c>
      <c r="S194" s="6">
        <f t="shared" ref="S194:S200" si="61">H194*L194</f>
        <v>0</v>
      </c>
      <c r="T194" s="6"/>
      <c r="U194" s="6"/>
      <c r="V194" s="6"/>
      <c r="W194" s="6"/>
      <c r="X194" s="4"/>
      <c r="Y194" s="4" t="s">
        <v>197</v>
      </c>
      <c r="Z194" s="4" t="s">
        <v>198</v>
      </c>
      <c r="AA194" s="4" t="s">
        <v>199</v>
      </c>
      <c r="AB194" s="4">
        <f t="shared" ref="AB194:AB200" si="62">K194</f>
        <v>0</v>
      </c>
      <c r="AC194" s="4">
        <f t="shared" ref="AC194:AC200" si="63">+L194</f>
        <v>0</v>
      </c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6"/>
      <c r="AR194" s="6"/>
      <c r="AS194" s="6"/>
      <c r="AT194" s="6"/>
      <c r="AU194" s="6"/>
      <c r="AV194" s="6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</row>
    <row r="195" spans="1:79" ht="16" customHeight="1" thickBot="1">
      <c r="A195" s="33"/>
      <c r="B195" s="10"/>
      <c r="C195" s="158"/>
      <c r="D195" s="158"/>
      <c r="E195" s="147"/>
      <c r="F195" s="152" t="s">
        <v>11</v>
      </c>
      <c r="G195" s="152"/>
      <c r="H195" s="153">
        <v>19000</v>
      </c>
      <c r="I195" s="154">
        <v>46126</v>
      </c>
      <c r="J195" s="155"/>
      <c r="K195" s="161"/>
      <c r="L195" s="161"/>
      <c r="M195" s="22"/>
      <c r="N195" s="22"/>
      <c r="O195" s="51"/>
      <c r="P195" s="51"/>
      <c r="Q195" s="51"/>
      <c r="R195" s="6"/>
      <c r="S195" s="6"/>
      <c r="T195" s="6"/>
      <c r="U195" s="6"/>
      <c r="V195" s="6"/>
      <c r="W195" s="6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6"/>
      <c r="AR195" s="6"/>
      <c r="AS195" s="6"/>
      <c r="AT195" s="6"/>
      <c r="AU195" s="6"/>
      <c r="AV195" s="6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</row>
    <row r="196" spans="1:79" ht="16" customHeight="1" thickBot="1">
      <c r="A196" s="33"/>
      <c r="B196" s="10"/>
      <c r="C196" s="46">
        <v>26</v>
      </c>
      <c r="D196" s="46">
        <v>28</v>
      </c>
      <c r="E196" s="47">
        <v>2</v>
      </c>
      <c r="F196" s="152" t="s">
        <v>25</v>
      </c>
      <c r="G196" s="152"/>
      <c r="H196" s="153">
        <v>42000</v>
      </c>
      <c r="I196" s="154">
        <v>46127</v>
      </c>
      <c r="J196" s="155"/>
      <c r="K196" s="161"/>
      <c r="L196" s="161"/>
      <c r="M196" s="22"/>
      <c r="N196" s="22"/>
      <c r="O196" s="51"/>
      <c r="P196" s="51"/>
      <c r="Q196" s="51"/>
      <c r="R196" s="6">
        <f t="shared" si="60"/>
        <v>0</v>
      </c>
      <c r="S196" s="6">
        <f t="shared" si="61"/>
        <v>0</v>
      </c>
      <c r="T196" s="6"/>
      <c r="U196" s="6"/>
      <c r="V196" s="6"/>
      <c r="W196" s="6"/>
      <c r="X196" s="4"/>
      <c r="Y196" s="4" t="s">
        <v>200</v>
      </c>
      <c r="Z196" s="4" t="s">
        <v>201</v>
      </c>
      <c r="AA196" s="4" t="s">
        <v>202</v>
      </c>
      <c r="AB196" s="4">
        <f t="shared" si="62"/>
        <v>0</v>
      </c>
      <c r="AC196" s="4">
        <f t="shared" si="63"/>
        <v>0</v>
      </c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6"/>
      <c r="AR196" s="6"/>
      <c r="AS196" s="6"/>
      <c r="AT196" s="6"/>
      <c r="AU196" s="6"/>
      <c r="AV196" s="6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</row>
    <row r="197" spans="1:79" ht="16" customHeight="1" thickBot="1">
      <c r="A197" s="33"/>
      <c r="B197" s="10"/>
      <c r="C197" s="158"/>
      <c r="D197" s="158"/>
      <c r="E197" s="147"/>
      <c r="F197" s="152" t="s">
        <v>11</v>
      </c>
      <c r="G197" s="152"/>
      <c r="H197" s="153">
        <v>42000</v>
      </c>
      <c r="I197" s="154">
        <v>46128</v>
      </c>
      <c r="J197" s="155"/>
      <c r="K197" s="161"/>
      <c r="L197" s="161"/>
      <c r="M197" s="22"/>
      <c r="N197" s="22"/>
      <c r="O197" s="51"/>
      <c r="P197" s="51"/>
      <c r="Q197" s="51"/>
      <c r="R197" s="6"/>
      <c r="S197" s="6"/>
      <c r="T197" s="6"/>
      <c r="U197" s="6"/>
      <c r="V197" s="6"/>
      <c r="W197" s="6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6"/>
      <c r="AR197" s="6"/>
      <c r="AS197" s="6"/>
      <c r="AT197" s="6"/>
      <c r="AU197" s="6"/>
      <c r="AV197" s="6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</row>
    <row r="198" spans="1:79" ht="16" customHeight="1" thickBot="1">
      <c r="A198" s="33"/>
      <c r="B198" s="53" t="s">
        <v>203</v>
      </c>
      <c r="C198" s="46">
        <v>22</v>
      </c>
      <c r="D198" s="46">
        <v>26</v>
      </c>
      <c r="E198" s="47">
        <v>2</v>
      </c>
      <c r="F198" s="152" t="s">
        <v>25</v>
      </c>
      <c r="G198" s="152"/>
      <c r="H198" s="153">
        <v>32000</v>
      </c>
      <c r="I198" s="154">
        <v>46129</v>
      </c>
      <c r="J198" s="155"/>
      <c r="K198" s="161"/>
      <c r="L198" s="161"/>
      <c r="M198" s="79"/>
      <c r="N198" s="79"/>
      <c r="O198" s="51"/>
      <c r="P198" s="51"/>
      <c r="Q198" s="51"/>
      <c r="R198" s="6">
        <f t="shared" si="60"/>
        <v>0</v>
      </c>
      <c r="S198" s="6">
        <f t="shared" si="61"/>
        <v>0</v>
      </c>
      <c r="T198" s="6"/>
      <c r="U198" s="6"/>
      <c r="V198" s="6"/>
      <c r="W198" s="6"/>
      <c r="X198" s="4"/>
      <c r="Y198" s="4" t="s">
        <v>204</v>
      </c>
      <c r="Z198" s="4" t="s">
        <v>205</v>
      </c>
      <c r="AA198" s="4" t="s">
        <v>206</v>
      </c>
      <c r="AB198" s="4">
        <f t="shared" si="62"/>
        <v>0</v>
      </c>
      <c r="AC198" s="4">
        <f t="shared" si="63"/>
        <v>0</v>
      </c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6"/>
      <c r="AR198" s="6"/>
      <c r="AS198" s="6"/>
      <c r="AT198" s="6"/>
      <c r="AU198" s="6"/>
      <c r="AV198" s="6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</row>
    <row r="199" spans="1:79" ht="16" customHeight="1" thickBot="1">
      <c r="A199" s="33"/>
      <c r="B199" s="53"/>
      <c r="C199" s="158"/>
      <c r="D199" s="158"/>
      <c r="E199" s="147"/>
      <c r="F199" s="152" t="s">
        <v>11</v>
      </c>
      <c r="G199" s="152"/>
      <c r="H199" s="153">
        <v>32000</v>
      </c>
      <c r="I199" s="154">
        <v>46130</v>
      </c>
      <c r="J199" s="155"/>
      <c r="K199" s="161"/>
      <c r="L199" s="161"/>
      <c r="M199" s="79"/>
      <c r="N199" s="79"/>
      <c r="O199" s="51"/>
      <c r="P199" s="51"/>
      <c r="Q199" s="51"/>
      <c r="R199" s="6"/>
      <c r="S199" s="6"/>
      <c r="T199" s="6"/>
      <c r="U199" s="6"/>
      <c r="V199" s="6"/>
      <c r="W199" s="6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6"/>
      <c r="AR199" s="6"/>
      <c r="AS199" s="6"/>
      <c r="AT199" s="6"/>
      <c r="AU199" s="6"/>
      <c r="AV199" s="6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</row>
    <row r="200" spans="1:79" ht="16" customHeight="1" thickBot="1">
      <c r="A200" s="33"/>
      <c r="B200" s="53" t="s">
        <v>207</v>
      </c>
      <c r="C200" s="46">
        <v>24</v>
      </c>
      <c r="D200" s="46">
        <v>17</v>
      </c>
      <c r="E200" s="47">
        <v>4</v>
      </c>
      <c r="F200" s="152" t="s">
        <v>25</v>
      </c>
      <c r="G200" s="152"/>
      <c r="H200" s="153">
        <v>32000</v>
      </c>
      <c r="I200" s="154">
        <v>46131</v>
      </c>
      <c r="J200" s="155"/>
      <c r="K200" s="161"/>
      <c r="L200" s="161"/>
      <c r="M200" s="79"/>
      <c r="N200" s="79"/>
      <c r="O200" s="51"/>
      <c r="P200" s="51"/>
      <c r="Q200" s="51"/>
      <c r="R200" s="6">
        <f t="shared" si="60"/>
        <v>0</v>
      </c>
      <c r="S200" s="6">
        <f t="shared" si="61"/>
        <v>0</v>
      </c>
      <c r="T200" s="6"/>
      <c r="U200" s="6"/>
      <c r="V200" s="6"/>
      <c r="W200" s="6"/>
      <c r="X200" s="4"/>
      <c r="Y200" s="4" t="s">
        <v>208</v>
      </c>
      <c r="Z200" s="4" t="s">
        <v>209</v>
      </c>
      <c r="AA200" s="4" t="s">
        <v>210</v>
      </c>
      <c r="AB200" s="4">
        <f t="shared" si="62"/>
        <v>0</v>
      </c>
      <c r="AC200" s="4">
        <f t="shared" si="63"/>
        <v>0</v>
      </c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6"/>
      <c r="AR200" s="6"/>
      <c r="AS200" s="6"/>
      <c r="AT200" s="6"/>
      <c r="AU200" s="6"/>
      <c r="AV200" s="6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</row>
    <row r="201" spans="1:79" ht="16" customHeight="1" thickBot="1">
      <c r="A201" s="33"/>
      <c r="B201" s="53"/>
      <c r="C201" s="158"/>
      <c r="D201" s="158"/>
      <c r="E201" s="147"/>
      <c r="F201" s="152" t="s">
        <v>11</v>
      </c>
      <c r="G201" s="152"/>
      <c r="H201" s="153">
        <v>32000</v>
      </c>
      <c r="I201" s="154">
        <v>46132</v>
      </c>
      <c r="J201" s="155"/>
      <c r="K201" s="161"/>
      <c r="L201" s="161"/>
      <c r="M201" s="79"/>
      <c r="N201" s="79"/>
      <c r="O201" s="51"/>
      <c r="P201" s="51"/>
      <c r="Q201" s="51"/>
      <c r="R201" s="6"/>
      <c r="S201" s="6"/>
      <c r="T201" s="6"/>
      <c r="U201" s="6"/>
      <c r="V201" s="6"/>
      <c r="W201" s="6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6"/>
      <c r="AR201" s="6"/>
      <c r="AS201" s="6"/>
      <c r="AT201" s="6"/>
      <c r="AU201" s="6"/>
      <c r="AV201" s="6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</row>
    <row r="202" spans="1:79" ht="9" customHeight="1">
      <c r="A202" s="33"/>
      <c r="B202" s="10"/>
      <c r="C202" s="46"/>
      <c r="D202" s="46"/>
      <c r="E202" s="47"/>
      <c r="F202" s="47"/>
      <c r="G202" s="47"/>
      <c r="H202" s="80"/>
      <c r="I202" s="80"/>
      <c r="J202" s="50"/>
      <c r="K202" s="22"/>
      <c r="L202" s="22"/>
      <c r="M202" s="22"/>
      <c r="N202" s="22"/>
      <c r="O202" s="51"/>
      <c r="P202" s="51"/>
      <c r="Q202" s="51"/>
      <c r="R202" s="6"/>
      <c r="S202" s="6"/>
      <c r="T202" s="6"/>
      <c r="U202" s="6"/>
      <c r="V202" s="6"/>
      <c r="W202" s="6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6"/>
      <c r="AR202" s="6"/>
      <c r="AS202" s="6"/>
      <c r="AT202" s="6"/>
      <c r="AU202" s="6"/>
      <c r="AV202" s="6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</row>
    <row r="203" spans="1:79" ht="21" customHeight="1">
      <c r="A203" s="82" t="s">
        <v>211</v>
      </c>
      <c r="B203" s="77"/>
      <c r="C203" s="78"/>
      <c r="D203" s="78"/>
      <c r="E203" s="78"/>
      <c r="F203" s="78"/>
      <c r="G203" s="78"/>
      <c r="H203" s="78"/>
      <c r="I203" s="78"/>
      <c r="J203" s="78"/>
      <c r="K203" s="78"/>
      <c r="L203" s="78"/>
      <c r="M203" s="26"/>
      <c r="N203" s="26"/>
      <c r="O203" s="26"/>
      <c r="P203" s="26"/>
      <c r="Q203" s="26"/>
      <c r="R203" s="6"/>
      <c r="S203" s="6"/>
      <c r="T203" s="6"/>
      <c r="U203" s="6"/>
      <c r="V203" s="6"/>
      <c r="W203" s="6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6"/>
      <c r="AR203" s="6"/>
      <c r="AS203" s="6"/>
      <c r="AT203" s="6"/>
      <c r="AU203" s="6"/>
      <c r="AV203" s="6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</row>
    <row r="204" spans="1:79" ht="12.5" customHeight="1">
      <c r="A204" s="19"/>
      <c r="B204" s="10"/>
      <c r="C204" s="19"/>
      <c r="D204" s="19"/>
      <c r="E204" s="19"/>
      <c r="F204" s="19"/>
      <c r="G204" s="19"/>
      <c r="H204" s="19"/>
      <c r="I204" s="33"/>
      <c r="J204" s="34"/>
      <c r="K204" s="35"/>
      <c r="L204" s="35"/>
      <c r="M204" s="35"/>
      <c r="N204" s="35"/>
      <c r="O204" s="21"/>
      <c r="P204" s="21"/>
      <c r="Q204" s="21" t="s">
        <v>3</v>
      </c>
      <c r="R204" s="6"/>
      <c r="S204" s="6"/>
      <c r="T204" s="6"/>
      <c r="U204" s="6"/>
      <c r="V204" s="6"/>
      <c r="W204" s="6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6"/>
      <c r="AR204" s="6"/>
      <c r="AS204" s="6"/>
      <c r="AT204" s="6"/>
      <c r="AU204" s="6"/>
      <c r="AV204" s="6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</row>
    <row r="205" spans="1:79" ht="19" customHeight="1">
      <c r="A205" s="37"/>
      <c r="B205" s="38"/>
      <c r="C205" s="37" t="s">
        <v>4</v>
      </c>
      <c r="D205" s="37" t="s">
        <v>5</v>
      </c>
      <c r="E205" s="37" t="s">
        <v>6</v>
      </c>
      <c r="F205" s="37" t="s">
        <v>7</v>
      </c>
      <c r="G205" s="37" t="s">
        <v>8</v>
      </c>
      <c r="H205" s="39" t="s">
        <v>9</v>
      </c>
      <c r="I205" s="40" t="s">
        <v>10</v>
      </c>
      <c r="J205" s="41"/>
      <c r="K205" s="42" t="s">
        <v>11</v>
      </c>
      <c r="L205" s="42" t="s">
        <v>12</v>
      </c>
      <c r="M205" s="42"/>
      <c r="N205" s="42"/>
      <c r="O205" s="43"/>
      <c r="P205" s="43"/>
      <c r="Q205" s="43"/>
      <c r="R205" s="6"/>
      <c r="S205" s="6"/>
      <c r="T205" s="6"/>
      <c r="U205" s="6"/>
      <c r="V205" s="6"/>
      <c r="W205" s="6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6"/>
      <c r="AR205" s="6"/>
      <c r="AS205" s="6"/>
      <c r="AT205" s="6"/>
      <c r="AU205" s="6"/>
      <c r="AV205" s="6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</row>
    <row r="206" spans="1:79" ht="16.5" customHeight="1" thickBot="1">
      <c r="A206" s="33"/>
      <c r="B206" s="10" t="s">
        <v>177</v>
      </c>
      <c r="C206" s="46">
        <v>12</v>
      </c>
      <c r="D206" s="46">
        <v>13</v>
      </c>
      <c r="E206" s="47">
        <v>15</v>
      </c>
      <c r="F206" s="147" t="s">
        <v>25</v>
      </c>
      <c r="G206" s="159" t="s">
        <v>29</v>
      </c>
      <c r="H206" s="148">
        <v>5500</v>
      </c>
      <c r="I206" s="149">
        <v>45454</v>
      </c>
      <c r="J206" s="150"/>
      <c r="K206" s="160"/>
      <c r="L206" s="160"/>
      <c r="M206" s="22"/>
      <c r="N206" s="22"/>
      <c r="O206" s="51"/>
      <c r="P206" s="51"/>
      <c r="Q206" s="51"/>
      <c r="R206" s="6">
        <f t="shared" ref="R206:R216" si="64">H206*K206</f>
        <v>0</v>
      </c>
      <c r="S206" s="6">
        <f t="shared" ref="S206:S216" si="65">H206*L206</f>
        <v>0</v>
      </c>
      <c r="T206" s="6"/>
      <c r="U206" s="6"/>
      <c r="V206" s="6"/>
      <c r="W206" s="6"/>
      <c r="X206" s="4"/>
      <c r="Y206" s="4" t="s">
        <v>212</v>
      </c>
      <c r="Z206" s="4" t="s">
        <v>31</v>
      </c>
      <c r="AA206" s="4" t="s">
        <v>213</v>
      </c>
      <c r="AB206" s="4">
        <f t="shared" ref="AB206:AB216" si="66">K206</f>
        <v>0</v>
      </c>
      <c r="AC206" s="4">
        <f t="shared" ref="AC206:AC216" si="67">+L206</f>
        <v>0</v>
      </c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6"/>
      <c r="AR206" s="6"/>
      <c r="AS206" s="6"/>
      <c r="AT206" s="6"/>
      <c r="AU206" s="6"/>
      <c r="AV206" s="6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</row>
    <row r="207" spans="1:79" ht="16.5" customHeight="1" thickBot="1">
      <c r="A207" s="33"/>
      <c r="B207" s="10"/>
      <c r="C207" s="158"/>
      <c r="D207" s="158"/>
      <c r="E207" s="147"/>
      <c r="F207" s="152" t="s">
        <v>11</v>
      </c>
      <c r="G207" s="157" t="s">
        <v>29</v>
      </c>
      <c r="H207" s="153">
        <v>5500</v>
      </c>
      <c r="I207" s="154">
        <v>45456</v>
      </c>
      <c r="J207" s="155"/>
      <c r="K207" s="161"/>
      <c r="L207" s="161"/>
      <c r="M207" s="22"/>
      <c r="N207" s="22"/>
      <c r="O207" s="51"/>
      <c r="P207" s="51"/>
      <c r="Q207" s="51"/>
      <c r="R207" s="6"/>
      <c r="S207" s="6"/>
      <c r="T207" s="6"/>
      <c r="U207" s="6"/>
      <c r="V207" s="6"/>
      <c r="W207" s="6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6"/>
      <c r="AR207" s="6"/>
      <c r="AS207" s="6"/>
      <c r="AT207" s="6"/>
      <c r="AU207" s="6"/>
      <c r="AV207" s="6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</row>
    <row r="208" spans="1:79" ht="16.5" customHeight="1" thickBot="1">
      <c r="A208" s="33"/>
      <c r="B208" s="53"/>
      <c r="C208" s="46">
        <v>14</v>
      </c>
      <c r="D208" s="46">
        <v>14</v>
      </c>
      <c r="E208" s="47">
        <v>10</v>
      </c>
      <c r="F208" s="152" t="s">
        <v>25</v>
      </c>
      <c r="G208" s="157" t="s">
        <v>29</v>
      </c>
      <c r="H208" s="153">
        <v>6500</v>
      </c>
      <c r="I208" s="154">
        <v>45052</v>
      </c>
      <c r="J208" s="155"/>
      <c r="K208" s="161"/>
      <c r="L208" s="161"/>
      <c r="M208" s="79"/>
      <c r="N208" s="79"/>
      <c r="O208" s="51"/>
      <c r="P208" s="51"/>
      <c r="Q208" s="51"/>
      <c r="R208" s="6">
        <f t="shared" si="64"/>
        <v>0</v>
      </c>
      <c r="S208" s="6">
        <f t="shared" si="65"/>
        <v>0</v>
      </c>
      <c r="T208" s="6"/>
      <c r="U208" s="6"/>
      <c r="V208" s="6"/>
      <c r="W208" s="6"/>
      <c r="X208" s="4"/>
      <c r="Y208" s="4" t="s">
        <v>214</v>
      </c>
      <c r="Z208" s="4" t="s">
        <v>34</v>
      </c>
      <c r="AA208" s="4" t="s">
        <v>215</v>
      </c>
      <c r="AB208" s="4">
        <f t="shared" si="66"/>
        <v>0</v>
      </c>
      <c r="AC208" s="4">
        <f t="shared" si="67"/>
        <v>0</v>
      </c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6"/>
      <c r="AR208" s="6"/>
      <c r="AS208" s="6"/>
      <c r="AT208" s="6"/>
      <c r="AU208" s="6"/>
      <c r="AV208" s="6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</row>
    <row r="209" spans="1:79" ht="16.5" customHeight="1" thickBot="1">
      <c r="A209" s="33"/>
      <c r="B209" s="53"/>
      <c r="C209" s="158"/>
      <c r="D209" s="158"/>
      <c r="E209" s="147"/>
      <c r="F209" s="152" t="s">
        <v>11</v>
      </c>
      <c r="G209" s="157" t="s">
        <v>29</v>
      </c>
      <c r="H209" s="153">
        <v>6500</v>
      </c>
      <c r="I209" s="154">
        <v>45054</v>
      </c>
      <c r="J209" s="155"/>
      <c r="K209" s="161"/>
      <c r="L209" s="161"/>
      <c r="M209" s="79"/>
      <c r="N209" s="79"/>
      <c r="O209" s="51"/>
      <c r="P209" s="51"/>
      <c r="Q209" s="51"/>
      <c r="R209" s="6"/>
      <c r="S209" s="6"/>
      <c r="T209" s="6"/>
      <c r="U209" s="6"/>
      <c r="V209" s="6"/>
      <c r="W209" s="6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6"/>
      <c r="AR209" s="6"/>
      <c r="AS209" s="6"/>
      <c r="AT209" s="6"/>
      <c r="AU209" s="6"/>
      <c r="AV209" s="6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</row>
    <row r="210" spans="1:79" ht="16.5" customHeight="1" thickBot="1">
      <c r="A210" s="33"/>
      <c r="B210" s="53"/>
      <c r="C210" s="46">
        <v>16</v>
      </c>
      <c r="D210" s="46">
        <v>16</v>
      </c>
      <c r="E210" s="47">
        <v>9</v>
      </c>
      <c r="F210" s="152" t="s">
        <v>25</v>
      </c>
      <c r="G210" s="157" t="s">
        <v>29</v>
      </c>
      <c r="H210" s="153">
        <v>7500</v>
      </c>
      <c r="I210" s="154">
        <v>45243</v>
      </c>
      <c r="J210" s="155"/>
      <c r="K210" s="161"/>
      <c r="L210" s="161"/>
      <c r="M210" s="79"/>
      <c r="N210" s="79"/>
      <c r="O210" s="51"/>
      <c r="P210" s="51"/>
      <c r="Q210" s="51"/>
      <c r="R210" s="6">
        <f t="shared" si="64"/>
        <v>0</v>
      </c>
      <c r="S210" s="6">
        <f t="shared" si="65"/>
        <v>0</v>
      </c>
      <c r="T210" s="6"/>
      <c r="U210" s="6"/>
      <c r="V210" s="6"/>
      <c r="W210" s="6"/>
      <c r="X210" s="4"/>
      <c r="Y210" s="4" t="s">
        <v>216</v>
      </c>
      <c r="Z210" s="4" t="s">
        <v>37</v>
      </c>
      <c r="AA210" s="4" t="s">
        <v>217</v>
      </c>
      <c r="AB210" s="4">
        <f t="shared" si="66"/>
        <v>0</v>
      </c>
      <c r="AC210" s="4">
        <f t="shared" si="67"/>
        <v>0</v>
      </c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6"/>
      <c r="AR210" s="6"/>
      <c r="AS210" s="6"/>
      <c r="AT210" s="6"/>
      <c r="AU210" s="6"/>
      <c r="AV210" s="6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</row>
    <row r="211" spans="1:79" ht="16.5" customHeight="1" thickBot="1">
      <c r="A211" s="33"/>
      <c r="B211" s="53"/>
      <c r="C211" s="158"/>
      <c r="D211" s="158"/>
      <c r="E211" s="147"/>
      <c r="F211" s="152" t="s">
        <v>11</v>
      </c>
      <c r="G211" s="157" t="s">
        <v>29</v>
      </c>
      <c r="H211" s="153">
        <v>7500</v>
      </c>
      <c r="I211" s="154">
        <v>45244</v>
      </c>
      <c r="J211" s="155"/>
      <c r="K211" s="161"/>
      <c r="L211" s="161"/>
      <c r="M211" s="79"/>
      <c r="N211" s="79"/>
      <c r="O211" s="51"/>
      <c r="P211" s="51"/>
      <c r="Q211" s="51"/>
      <c r="R211" s="6"/>
      <c r="S211" s="6"/>
      <c r="T211" s="6"/>
      <c r="U211" s="6"/>
      <c r="V211" s="6"/>
      <c r="W211" s="6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6"/>
      <c r="AR211" s="6"/>
      <c r="AS211" s="6"/>
      <c r="AT211" s="6"/>
      <c r="AU211" s="6"/>
      <c r="AV211" s="6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</row>
    <row r="212" spans="1:79" ht="16.5" customHeight="1" thickBot="1">
      <c r="A212" s="33"/>
      <c r="B212" s="53"/>
      <c r="C212" s="46">
        <v>18</v>
      </c>
      <c r="D212" s="46">
        <v>17</v>
      </c>
      <c r="E212" s="47">
        <v>6</v>
      </c>
      <c r="F212" s="152" t="s">
        <v>25</v>
      </c>
      <c r="G212" s="157" t="s">
        <v>29</v>
      </c>
      <c r="H212" s="153">
        <v>9000</v>
      </c>
      <c r="I212" s="154">
        <v>45053</v>
      </c>
      <c r="J212" s="155"/>
      <c r="K212" s="161"/>
      <c r="L212" s="161"/>
      <c r="M212" s="79"/>
      <c r="N212" s="79"/>
      <c r="O212" s="51"/>
      <c r="P212" s="51"/>
      <c r="Q212" s="51"/>
      <c r="R212" s="6">
        <f t="shared" si="64"/>
        <v>0</v>
      </c>
      <c r="S212" s="6">
        <f t="shared" si="65"/>
        <v>0</v>
      </c>
      <c r="T212" s="6"/>
      <c r="U212" s="6"/>
      <c r="V212" s="6"/>
      <c r="W212" s="6"/>
      <c r="X212" s="4"/>
      <c r="Y212" s="4" t="s">
        <v>218</v>
      </c>
      <c r="Z212" s="4" t="s">
        <v>40</v>
      </c>
      <c r="AA212" s="4" t="s">
        <v>219</v>
      </c>
      <c r="AB212" s="4">
        <f t="shared" si="66"/>
        <v>0</v>
      </c>
      <c r="AC212" s="4">
        <f t="shared" si="67"/>
        <v>0</v>
      </c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6"/>
      <c r="AR212" s="6"/>
      <c r="AS212" s="6"/>
      <c r="AT212" s="6"/>
      <c r="AU212" s="6"/>
      <c r="AV212" s="6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</row>
    <row r="213" spans="1:79" ht="16.5" customHeight="1" thickBot="1">
      <c r="A213" s="33"/>
      <c r="B213" s="53"/>
      <c r="C213" s="158"/>
      <c r="D213" s="158"/>
      <c r="E213" s="147"/>
      <c r="F213" s="152" t="s">
        <v>11</v>
      </c>
      <c r="G213" s="157" t="s">
        <v>29</v>
      </c>
      <c r="H213" s="153">
        <v>9000</v>
      </c>
      <c r="I213" s="154">
        <v>45055</v>
      </c>
      <c r="J213" s="155"/>
      <c r="K213" s="161"/>
      <c r="L213" s="161"/>
      <c r="M213" s="79"/>
      <c r="N213" s="79"/>
      <c r="O213" s="51"/>
      <c r="P213" s="51"/>
      <c r="Q213" s="51"/>
      <c r="R213" s="6"/>
      <c r="S213" s="6"/>
      <c r="T213" s="6"/>
      <c r="U213" s="6"/>
      <c r="V213" s="6"/>
      <c r="W213" s="6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6"/>
      <c r="AR213" s="6"/>
      <c r="AS213" s="6"/>
      <c r="AT213" s="6"/>
      <c r="AU213" s="6"/>
      <c r="AV213" s="6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</row>
    <row r="214" spans="1:79" ht="16.5" customHeight="1" thickBot="1">
      <c r="A214" s="33"/>
      <c r="B214" s="53"/>
      <c r="C214" s="46">
        <v>21</v>
      </c>
      <c r="D214" s="46">
        <v>20</v>
      </c>
      <c r="E214" s="47">
        <v>5</v>
      </c>
      <c r="F214" s="152" t="s">
        <v>25</v>
      </c>
      <c r="G214" s="157" t="s">
        <v>29</v>
      </c>
      <c r="H214" s="153">
        <v>13000</v>
      </c>
      <c r="I214" s="154">
        <v>45455</v>
      </c>
      <c r="J214" s="155"/>
      <c r="K214" s="161"/>
      <c r="L214" s="161"/>
      <c r="M214" s="79"/>
      <c r="N214" s="79"/>
      <c r="O214" s="51"/>
      <c r="P214" s="51"/>
      <c r="Q214" s="51"/>
      <c r="R214" s="6">
        <f t="shared" si="64"/>
        <v>0</v>
      </c>
      <c r="S214" s="6">
        <f t="shared" si="65"/>
        <v>0</v>
      </c>
      <c r="T214" s="6"/>
      <c r="U214" s="6"/>
      <c r="V214" s="6"/>
      <c r="W214" s="6"/>
      <c r="X214" s="4"/>
      <c r="Y214" s="4" t="s">
        <v>220</v>
      </c>
      <c r="Z214" s="4" t="s">
        <v>43</v>
      </c>
      <c r="AA214" s="4" t="s">
        <v>221</v>
      </c>
      <c r="AB214" s="4">
        <f t="shared" si="66"/>
        <v>0</v>
      </c>
      <c r="AC214" s="4">
        <f t="shared" si="67"/>
        <v>0</v>
      </c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6"/>
      <c r="AR214" s="6"/>
      <c r="AS214" s="6"/>
      <c r="AT214" s="6"/>
      <c r="AU214" s="6"/>
      <c r="AV214" s="6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</row>
    <row r="215" spans="1:79" ht="16.5" customHeight="1" thickBot="1">
      <c r="A215" s="33"/>
      <c r="B215" s="53"/>
      <c r="C215" s="158"/>
      <c r="D215" s="158"/>
      <c r="E215" s="147"/>
      <c r="F215" s="152" t="s">
        <v>11</v>
      </c>
      <c r="G215" s="157" t="s">
        <v>29</v>
      </c>
      <c r="H215" s="153">
        <v>13000</v>
      </c>
      <c r="I215" s="154">
        <v>45457</v>
      </c>
      <c r="J215" s="155"/>
      <c r="K215" s="161"/>
      <c r="L215" s="161"/>
      <c r="M215" s="79"/>
      <c r="N215" s="79"/>
      <c r="O215" s="51"/>
      <c r="P215" s="51"/>
      <c r="Q215" s="51"/>
      <c r="R215" s="6"/>
      <c r="S215" s="6"/>
      <c r="T215" s="6"/>
      <c r="U215" s="6"/>
      <c r="V215" s="6"/>
      <c r="W215" s="6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6"/>
      <c r="AR215" s="6"/>
      <c r="AS215" s="6"/>
      <c r="AT215" s="6"/>
      <c r="AU215" s="6"/>
      <c r="AV215" s="6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</row>
    <row r="216" spans="1:79" ht="16.5" customHeight="1" thickBot="1">
      <c r="A216" s="33"/>
      <c r="B216" s="53"/>
      <c r="C216" s="46">
        <v>25</v>
      </c>
      <c r="D216" s="46">
        <v>25</v>
      </c>
      <c r="E216" s="47">
        <v>3</v>
      </c>
      <c r="F216" s="152" t="s">
        <v>25</v>
      </c>
      <c r="G216" s="152"/>
      <c r="H216" s="153">
        <v>20000</v>
      </c>
      <c r="I216" s="154">
        <v>45736</v>
      </c>
      <c r="J216" s="155"/>
      <c r="K216" s="161"/>
      <c r="L216" s="161"/>
      <c r="M216" s="79"/>
      <c r="N216" s="79"/>
      <c r="O216" s="51"/>
      <c r="P216" s="51"/>
      <c r="Q216" s="51"/>
      <c r="R216" s="6">
        <f t="shared" si="64"/>
        <v>0</v>
      </c>
      <c r="S216" s="6">
        <f t="shared" si="65"/>
        <v>0</v>
      </c>
      <c r="T216" s="6"/>
      <c r="U216" s="6"/>
      <c r="V216" s="6"/>
      <c r="W216" s="6"/>
      <c r="X216" s="4"/>
      <c r="Y216" s="4" t="s">
        <v>222</v>
      </c>
      <c r="Z216" s="4" t="s">
        <v>46</v>
      </c>
      <c r="AA216" s="4" t="s">
        <v>223</v>
      </c>
      <c r="AB216" s="4">
        <f t="shared" si="66"/>
        <v>0</v>
      </c>
      <c r="AC216" s="4">
        <f t="shared" si="67"/>
        <v>0</v>
      </c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6"/>
      <c r="AR216" s="6"/>
      <c r="AS216" s="6"/>
      <c r="AT216" s="6"/>
      <c r="AU216" s="6"/>
      <c r="AV216" s="6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</row>
    <row r="217" spans="1:79" ht="16.5" customHeight="1" thickBot="1">
      <c r="A217" s="33"/>
      <c r="B217" s="53"/>
      <c r="C217" s="158"/>
      <c r="D217" s="158"/>
      <c r="E217" s="147"/>
      <c r="F217" s="152" t="s">
        <v>11</v>
      </c>
      <c r="G217" s="152"/>
      <c r="H217" s="153">
        <v>20000</v>
      </c>
      <c r="I217" s="154">
        <v>45737</v>
      </c>
      <c r="J217" s="155"/>
      <c r="K217" s="161"/>
      <c r="L217" s="161"/>
      <c r="M217" s="79"/>
      <c r="N217" s="79"/>
      <c r="O217" s="51"/>
      <c r="P217" s="51"/>
      <c r="Q217" s="51"/>
      <c r="R217" s="6"/>
      <c r="S217" s="6"/>
      <c r="T217" s="6"/>
      <c r="U217" s="6"/>
      <c r="V217" s="6"/>
      <c r="W217" s="6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6"/>
      <c r="AR217" s="6"/>
      <c r="AS217" s="6"/>
      <c r="AT217" s="6"/>
      <c r="AU217" s="6"/>
      <c r="AV217" s="6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</row>
    <row r="218" spans="1:79" ht="13" customHeight="1">
      <c r="A218" s="83" t="s">
        <v>224</v>
      </c>
      <c r="B218" s="84"/>
      <c r="C218" s="85"/>
      <c r="D218" s="85"/>
      <c r="E218" s="85"/>
      <c r="F218" s="85"/>
      <c r="G218" s="85"/>
      <c r="H218" s="86"/>
      <c r="I218" s="87"/>
      <c r="J218" s="85"/>
      <c r="K218" s="85"/>
      <c r="L218" s="85"/>
      <c r="M218" s="26"/>
      <c r="N218" s="26"/>
      <c r="O218" s="26"/>
      <c r="P218" s="26"/>
      <c r="Q218" s="26"/>
      <c r="R218" s="6"/>
      <c r="S218" s="6"/>
      <c r="T218" s="6"/>
      <c r="U218" s="6"/>
      <c r="V218" s="6"/>
      <c r="W218" s="6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6"/>
      <c r="AR218" s="6"/>
      <c r="AS218" s="6"/>
      <c r="AT218" s="6"/>
      <c r="AU218" s="6"/>
      <c r="AV218" s="6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</row>
    <row r="219" spans="1:79" ht="3" customHeight="1">
      <c r="A219" s="19"/>
      <c r="B219" s="10"/>
      <c r="C219" s="19"/>
      <c r="D219" s="19"/>
      <c r="E219" s="19"/>
      <c r="F219" s="19"/>
      <c r="G219" s="19"/>
      <c r="H219" s="19"/>
      <c r="I219" s="33"/>
      <c r="J219" s="34"/>
      <c r="K219" s="35"/>
      <c r="L219" s="35"/>
      <c r="M219" s="35"/>
      <c r="N219" s="35"/>
      <c r="O219" s="21"/>
      <c r="P219" s="21"/>
      <c r="Q219" s="21" t="s">
        <v>3</v>
      </c>
      <c r="R219" s="6"/>
      <c r="S219" s="6"/>
      <c r="T219" s="6"/>
      <c r="U219" s="6"/>
      <c r="V219" s="6"/>
      <c r="W219" s="6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6"/>
      <c r="AR219" s="6"/>
      <c r="AS219" s="6"/>
      <c r="AT219" s="6"/>
      <c r="AU219" s="6"/>
      <c r="AV219" s="6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</row>
    <row r="220" spans="1:79" ht="19.5" customHeight="1">
      <c r="A220" s="37"/>
      <c r="B220" s="38"/>
      <c r="C220" s="37" t="s">
        <v>4</v>
      </c>
      <c r="D220" s="37" t="s">
        <v>5</v>
      </c>
      <c r="E220" s="37" t="s">
        <v>6</v>
      </c>
      <c r="F220" s="37" t="s">
        <v>7</v>
      </c>
      <c r="G220" s="37" t="s">
        <v>8</v>
      </c>
      <c r="H220" s="39" t="s">
        <v>9</v>
      </c>
      <c r="I220" s="40" t="s">
        <v>10</v>
      </c>
      <c r="J220" s="41"/>
      <c r="K220" s="42" t="s">
        <v>11</v>
      </c>
      <c r="L220" s="42" t="s">
        <v>12</v>
      </c>
      <c r="M220" s="42"/>
      <c r="N220" s="42"/>
      <c r="O220" s="43"/>
      <c r="P220" s="43"/>
      <c r="Q220" s="43"/>
      <c r="R220" s="6"/>
      <c r="S220" s="6"/>
      <c r="T220" s="6"/>
      <c r="U220" s="6"/>
      <c r="V220" s="6"/>
      <c r="W220" s="6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6"/>
      <c r="AR220" s="6"/>
      <c r="AS220" s="6"/>
      <c r="AT220" s="6"/>
      <c r="AU220" s="6"/>
      <c r="AV220" s="6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</row>
    <row r="221" spans="1:79" ht="12.5" customHeight="1" thickBot="1">
      <c r="A221" s="33"/>
      <c r="B221" s="10" t="s">
        <v>24</v>
      </c>
      <c r="C221" s="46">
        <v>16</v>
      </c>
      <c r="D221" s="46">
        <v>16</v>
      </c>
      <c r="E221" s="47">
        <v>7</v>
      </c>
      <c r="F221" s="147" t="s">
        <v>25</v>
      </c>
      <c r="G221" s="159" t="s">
        <v>29</v>
      </c>
      <c r="H221" s="148">
        <v>9000</v>
      </c>
      <c r="I221" s="149">
        <v>45738</v>
      </c>
      <c r="J221" s="150"/>
      <c r="K221" s="160"/>
      <c r="L221" s="160"/>
      <c r="M221" s="22"/>
      <c r="N221" s="22"/>
      <c r="O221" s="51"/>
      <c r="P221" s="51"/>
      <c r="Q221" s="51"/>
      <c r="R221" s="6">
        <f t="shared" ref="R221:R231" si="68">H221*K221</f>
        <v>0</v>
      </c>
      <c r="S221" s="6">
        <f t="shared" ref="S221:S231" si="69">H221*L221</f>
        <v>0</v>
      </c>
      <c r="T221" s="6"/>
      <c r="U221" s="6"/>
      <c r="V221" s="6"/>
      <c r="W221" s="6"/>
      <c r="X221" s="4"/>
      <c r="Y221" s="4" t="s">
        <v>225</v>
      </c>
      <c r="Z221" s="4" t="s">
        <v>37</v>
      </c>
      <c r="AA221" s="4" t="s">
        <v>226</v>
      </c>
      <c r="AB221" s="4">
        <f t="shared" ref="AB221:AB231" si="70">K221</f>
        <v>0</v>
      </c>
      <c r="AC221" s="4">
        <f t="shared" ref="AC221:AC231" si="71">+L221</f>
        <v>0</v>
      </c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6"/>
      <c r="AR221" s="6"/>
      <c r="AS221" s="6"/>
      <c r="AT221" s="6"/>
      <c r="AU221" s="6"/>
      <c r="AV221" s="6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</row>
    <row r="222" spans="1:79" ht="12.5" customHeight="1" thickBot="1">
      <c r="A222" s="33"/>
      <c r="B222" s="10"/>
      <c r="C222" s="158"/>
      <c r="D222" s="158"/>
      <c r="E222" s="147"/>
      <c r="F222" s="152" t="s">
        <v>11</v>
      </c>
      <c r="G222" s="153"/>
      <c r="H222" s="153">
        <v>9000</v>
      </c>
      <c r="I222" s="154">
        <v>45739</v>
      </c>
      <c r="J222" s="155"/>
      <c r="K222" s="161"/>
      <c r="L222" s="161"/>
      <c r="M222" s="22"/>
      <c r="N222" s="22"/>
      <c r="O222" s="51"/>
      <c r="P222" s="51"/>
      <c r="Q222" s="51"/>
      <c r="R222" s="6"/>
      <c r="S222" s="6"/>
      <c r="T222" s="6"/>
      <c r="U222" s="6"/>
      <c r="V222" s="6"/>
      <c r="W222" s="6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6"/>
      <c r="AR222" s="6"/>
      <c r="AS222" s="6"/>
      <c r="AT222" s="6"/>
      <c r="AU222" s="6"/>
      <c r="AV222" s="6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</row>
    <row r="223" spans="1:79" ht="12.5" customHeight="1" thickBot="1">
      <c r="A223" s="33"/>
      <c r="B223" s="53"/>
      <c r="C223" s="46">
        <v>18</v>
      </c>
      <c r="D223" s="46">
        <v>18</v>
      </c>
      <c r="E223" s="47">
        <v>5</v>
      </c>
      <c r="F223" s="152" t="s">
        <v>25</v>
      </c>
      <c r="G223" s="157" t="s">
        <v>29</v>
      </c>
      <c r="H223" s="153">
        <v>10000</v>
      </c>
      <c r="I223" s="154">
        <v>45740</v>
      </c>
      <c r="J223" s="155"/>
      <c r="K223" s="161"/>
      <c r="L223" s="161"/>
      <c r="M223" s="79"/>
      <c r="N223" s="79"/>
      <c r="O223" s="51"/>
      <c r="P223" s="51"/>
      <c r="Q223" s="51"/>
      <c r="R223" s="6">
        <f t="shared" si="68"/>
        <v>0</v>
      </c>
      <c r="S223" s="6">
        <f t="shared" si="69"/>
        <v>0</v>
      </c>
      <c r="T223" s="6"/>
      <c r="U223" s="6"/>
      <c r="V223" s="6"/>
      <c r="W223" s="6"/>
      <c r="X223" s="4"/>
      <c r="Y223" s="4" t="s">
        <v>227</v>
      </c>
      <c r="Z223" s="4" t="s">
        <v>40</v>
      </c>
      <c r="AA223" s="4" t="s">
        <v>228</v>
      </c>
      <c r="AB223" s="4">
        <f t="shared" si="70"/>
        <v>0</v>
      </c>
      <c r="AC223" s="4">
        <f t="shared" si="71"/>
        <v>0</v>
      </c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6"/>
      <c r="AR223" s="6"/>
      <c r="AS223" s="6"/>
      <c r="AT223" s="6"/>
      <c r="AU223" s="6"/>
      <c r="AV223" s="6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</row>
    <row r="224" spans="1:79" ht="12.5" customHeight="1" thickBot="1">
      <c r="A224" s="33"/>
      <c r="B224" s="53"/>
      <c r="C224" s="158"/>
      <c r="D224" s="158"/>
      <c r="E224" s="147"/>
      <c r="F224" s="152" t="s">
        <v>11</v>
      </c>
      <c r="G224" s="153"/>
      <c r="H224" s="153">
        <v>10000</v>
      </c>
      <c r="I224" s="154">
        <v>45741</v>
      </c>
      <c r="J224" s="155"/>
      <c r="K224" s="161"/>
      <c r="L224" s="161"/>
      <c r="M224" s="79"/>
      <c r="N224" s="79"/>
      <c r="O224" s="51"/>
      <c r="P224" s="51"/>
      <c r="Q224" s="51"/>
      <c r="R224" s="6"/>
      <c r="S224" s="6"/>
      <c r="T224" s="6"/>
      <c r="U224" s="6"/>
      <c r="V224" s="6"/>
      <c r="W224" s="6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6"/>
      <c r="AR224" s="6"/>
      <c r="AS224" s="6"/>
      <c r="AT224" s="6"/>
      <c r="AU224" s="6"/>
      <c r="AV224" s="6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</row>
    <row r="225" spans="1:79" ht="12.5" customHeight="1" thickBot="1">
      <c r="A225" s="33"/>
      <c r="B225" s="53"/>
      <c r="C225" s="46">
        <v>21</v>
      </c>
      <c r="D225" s="46">
        <v>21</v>
      </c>
      <c r="E225" s="47">
        <v>4</v>
      </c>
      <c r="F225" s="152" t="s">
        <v>25</v>
      </c>
      <c r="G225" s="157" t="s">
        <v>29</v>
      </c>
      <c r="H225" s="153">
        <v>16000</v>
      </c>
      <c r="I225" s="154">
        <v>45742</v>
      </c>
      <c r="J225" s="155"/>
      <c r="K225" s="161"/>
      <c r="L225" s="161"/>
      <c r="M225" s="79"/>
      <c r="N225" s="79"/>
      <c r="O225" s="51"/>
      <c r="P225" s="51"/>
      <c r="Q225" s="51"/>
      <c r="R225" s="6">
        <f t="shared" si="68"/>
        <v>0</v>
      </c>
      <c r="S225" s="6">
        <f t="shared" si="69"/>
        <v>0</v>
      </c>
      <c r="T225" s="6"/>
      <c r="U225" s="6"/>
      <c r="V225" s="6"/>
      <c r="W225" s="6"/>
      <c r="X225" s="4"/>
      <c r="Y225" s="4" t="s">
        <v>229</v>
      </c>
      <c r="Z225" s="4" t="s">
        <v>43</v>
      </c>
      <c r="AA225" s="4" t="s">
        <v>230</v>
      </c>
      <c r="AB225" s="4">
        <f t="shared" si="70"/>
        <v>0</v>
      </c>
      <c r="AC225" s="4">
        <f t="shared" si="71"/>
        <v>0</v>
      </c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6"/>
      <c r="AR225" s="6"/>
      <c r="AS225" s="6"/>
      <c r="AT225" s="6"/>
      <c r="AU225" s="6"/>
      <c r="AV225" s="6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</row>
    <row r="226" spans="1:79" ht="12.5" customHeight="1" thickBot="1">
      <c r="A226" s="33"/>
      <c r="B226" s="53"/>
      <c r="C226" s="158"/>
      <c r="D226" s="158"/>
      <c r="E226" s="147"/>
      <c r="F226" s="152" t="s">
        <v>11</v>
      </c>
      <c r="G226" s="152"/>
      <c r="H226" s="153">
        <v>16000</v>
      </c>
      <c r="I226" s="154">
        <v>45743</v>
      </c>
      <c r="J226" s="155"/>
      <c r="K226" s="161"/>
      <c r="L226" s="161"/>
      <c r="M226" s="79"/>
      <c r="N226" s="79"/>
      <c r="O226" s="51"/>
      <c r="P226" s="51"/>
      <c r="Q226" s="51"/>
      <c r="R226" s="6"/>
      <c r="S226" s="6"/>
      <c r="T226" s="6"/>
      <c r="U226" s="6"/>
      <c r="V226" s="6"/>
      <c r="W226" s="6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6"/>
      <c r="AR226" s="6"/>
      <c r="AS226" s="6"/>
      <c r="AT226" s="6"/>
      <c r="AU226" s="6"/>
      <c r="AV226" s="6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</row>
    <row r="227" spans="1:79" ht="12.5" customHeight="1" thickBot="1">
      <c r="A227" s="33"/>
      <c r="B227" s="53"/>
      <c r="C227" s="46">
        <v>25</v>
      </c>
      <c r="D227" s="46">
        <v>24</v>
      </c>
      <c r="E227" s="47">
        <v>3</v>
      </c>
      <c r="F227" s="152" t="s">
        <v>25</v>
      </c>
      <c r="G227" s="152"/>
      <c r="H227" s="153">
        <v>23000</v>
      </c>
      <c r="I227" s="154">
        <v>45744</v>
      </c>
      <c r="J227" s="155"/>
      <c r="K227" s="161"/>
      <c r="L227" s="161"/>
      <c r="M227" s="79"/>
      <c r="N227" s="79"/>
      <c r="O227" s="51"/>
      <c r="P227" s="51"/>
      <c r="Q227" s="51"/>
      <c r="R227" s="6">
        <f t="shared" si="68"/>
        <v>0</v>
      </c>
      <c r="S227" s="6">
        <f t="shared" si="69"/>
        <v>0</v>
      </c>
      <c r="T227" s="6"/>
      <c r="U227" s="6"/>
      <c r="V227" s="6"/>
      <c r="W227" s="6"/>
      <c r="X227" s="4"/>
      <c r="Y227" s="4" t="s">
        <v>231</v>
      </c>
      <c r="Z227" s="4" t="s">
        <v>46</v>
      </c>
      <c r="AA227" s="4" t="s">
        <v>232</v>
      </c>
      <c r="AB227" s="4">
        <f t="shared" si="70"/>
        <v>0</v>
      </c>
      <c r="AC227" s="4">
        <f t="shared" si="71"/>
        <v>0</v>
      </c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6"/>
      <c r="AR227" s="6"/>
      <c r="AS227" s="6"/>
      <c r="AT227" s="6"/>
      <c r="AU227" s="6"/>
      <c r="AV227" s="6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</row>
    <row r="228" spans="1:79" ht="12.5" customHeight="1" thickBot="1">
      <c r="A228" s="33"/>
      <c r="B228" s="53"/>
      <c r="C228" s="158"/>
      <c r="D228" s="158"/>
      <c r="E228" s="147"/>
      <c r="F228" s="152" t="s">
        <v>11</v>
      </c>
      <c r="G228" s="152"/>
      <c r="H228" s="153">
        <v>23000</v>
      </c>
      <c r="I228" s="154">
        <v>45745</v>
      </c>
      <c r="J228" s="155"/>
      <c r="K228" s="161"/>
      <c r="L228" s="161"/>
      <c r="M228" s="79"/>
      <c r="N228" s="79"/>
      <c r="O228" s="51"/>
      <c r="P228" s="51"/>
      <c r="Q228" s="51"/>
      <c r="R228" s="6"/>
      <c r="S228" s="6"/>
      <c r="T228" s="6"/>
      <c r="U228" s="6"/>
      <c r="V228" s="6"/>
      <c r="W228" s="6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6"/>
      <c r="AR228" s="6"/>
      <c r="AS228" s="6"/>
      <c r="AT228" s="6"/>
      <c r="AU228" s="6"/>
      <c r="AV228" s="6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</row>
    <row r="229" spans="1:79" ht="12.5" customHeight="1" thickBot="1">
      <c r="A229" s="33"/>
      <c r="B229" s="53"/>
      <c r="C229" s="46">
        <v>30</v>
      </c>
      <c r="D229" s="46">
        <v>28</v>
      </c>
      <c r="E229" s="47">
        <v>2</v>
      </c>
      <c r="F229" s="152" t="s">
        <v>25</v>
      </c>
      <c r="G229" s="152"/>
      <c r="H229" s="153">
        <v>35000</v>
      </c>
      <c r="I229" s="154">
        <v>45746</v>
      </c>
      <c r="J229" s="155"/>
      <c r="K229" s="161"/>
      <c r="L229" s="161"/>
      <c r="M229" s="79"/>
      <c r="N229" s="79"/>
      <c r="O229" s="51"/>
      <c r="P229" s="51"/>
      <c r="Q229" s="51"/>
      <c r="R229" s="6">
        <f t="shared" si="68"/>
        <v>0</v>
      </c>
      <c r="S229" s="6">
        <f t="shared" si="69"/>
        <v>0</v>
      </c>
      <c r="T229" s="6"/>
      <c r="U229" s="6"/>
      <c r="V229" s="6"/>
      <c r="W229" s="6"/>
      <c r="X229" s="4"/>
      <c r="Y229" s="4" t="s">
        <v>233</v>
      </c>
      <c r="Z229" s="4" t="s">
        <v>49</v>
      </c>
      <c r="AA229" s="4" t="s">
        <v>234</v>
      </c>
      <c r="AB229" s="4">
        <f t="shared" si="70"/>
        <v>0</v>
      </c>
      <c r="AC229" s="4">
        <f t="shared" si="71"/>
        <v>0</v>
      </c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6"/>
      <c r="AR229" s="6"/>
      <c r="AS229" s="6"/>
      <c r="AT229" s="6"/>
      <c r="AU229" s="6"/>
      <c r="AV229" s="6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</row>
    <row r="230" spans="1:79" ht="12.5" customHeight="1" thickBot="1">
      <c r="A230" s="33"/>
      <c r="B230" s="53"/>
      <c r="C230" s="158"/>
      <c r="D230" s="158"/>
      <c r="E230" s="147"/>
      <c r="F230" s="152" t="s">
        <v>11</v>
      </c>
      <c r="G230" s="152"/>
      <c r="H230" s="153">
        <v>35000</v>
      </c>
      <c r="I230" s="154">
        <v>45747</v>
      </c>
      <c r="J230" s="155"/>
      <c r="K230" s="161"/>
      <c r="L230" s="161"/>
      <c r="M230" s="79"/>
      <c r="N230" s="79"/>
      <c r="O230" s="51"/>
      <c r="P230" s="51"/>
      <c r="Q230" s="51"/>
      <c r="R230" s="6"/>
      <c r="S230" s="6"/>
      <c r="T230" s="6"/>
      <c r="U230" s="6"/>
      <c r="V230" s="6"/>
      <c r="W230" s="6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6"/>
      <c r="AR230" s="6"/>
      <c r="AS230" s="6"/>
      <c r="AT230" s="6"/>
      <c r="AU230" s="6"/>
      <c r="AV230" s="6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</row>
    <row r="231" spans="1:79" ht="12.5" customHeight="1" thickBot="1">
      <c r="A231" s="33"/>
      <c r="B231" s="53"/>
      <c r="C231" s="46">
        <v>35</v>
      </c>
      <c r="D231" s="46">
        <v>30</v>
      </c>
      <c r="E231" s="47">
        <v>2</v>
      </c>
      <c r="F231" s="152" t="s">
        <v>25</v>
      </c>
      <c r="G231" s="152"/>
      <c r="H231" s="153">
        <v>45000</v>
      </c>
      <c r="I231" s="154">
        <v>45748</v>
      </c>
      <c r="J231" s="155"/>
      <c r="K231" s="161"/>
      <c r="L231" s="161"/>
      <c r="M231" s="79"/>
      <c r="N231" s="79"/>
      <c r="O231" s="51"/>
      <c r="P231" s="51"/>
      <c r="Q231" s="51"/>
      <c r="R231" s="6">
        <f t="shared" si="68"/>
        <v>0</v>
      </c>
      <c r="S231" s="6">
        <f t="shared" si="69"/>
        <v>0</v>
      </c>
      <c r="T231" s="6"/>
      <c r="U231" s="6"/>
      <c r="V231" s="6"/>
      <c r="W231" s="6"/>
      <c r="X231" s="4"/>
      <c r="Y231" s="4" t="s">
        <v>235</v>
      </c>
      <c r="Z231" s="4" t="s">
        <v>52</v>
      </c>
      <c r="AA231" s="4" t="s">
        <v>236</v>
      </c>
      <c r="AB231" s="4">
        <f t="shared" si="70"/>
        <v>0</v>
      </c>
      <c r="AC231" s="4">
        <f t="shared" si="71"/>
        <v>0</v>
      </c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6"/>
      <c r="AR231" s="6"/>
      <c r="AS231" s="6"/>
      <c r="AT231" s="6"/>
      <c r="AU231" s="6"/>
      <c r="AV231" s="6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</row>
    <row r="232" spans="1:79" ht="12.5" customHeight="1" thickBot="1">
      <c r="A232" s="33"/>
      <c r="B232" s="53"/>
      <c r="C232" s="158"/>
      <c r="D232" s="158"/>
      <c r="E232" s="147"/>
      <c r="F232" s="152" t="s">
        <v>11</v>
      </c>
      <c r="G232" s="152"/>
      <c r="H232" s="153">
        <v>45000</v>
      </c>
      <c r="I232" s="154">
        <v>45749</v>
      </c>
      <c r="J232" s="155"/>
      <c r="K232" s="161"/>
      <c r="L232" s="161"/>
      <c r="M232" s="79"/>
      <c r="N232" s="79"/>
      <c r="O232" s="51"/>
      <c r="P232" s="51"/>
      <c r="Q232" s="51"/>
      <c r="R232" s="6"/>
      <c r="S232" s="6"/>
      <c r="T232" s="6"/>
      <c r="U232" s="6"/>
      <c r="V232" s="6"/>
      <c r="W232" s="6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6"/>
      <c r="AR232" s="6"/>
      <c r="AS232" s="6"/>
      <c r="AT232" s="6"/>
      <c r="AU232" s="6"/>
      <c r="AV232" s="6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</row>
    <row r="233" spans="1:79" ht="19" customHeight="1">
      <c r="A233" s="206" t="s">
        <v>237</v>
      </c>
      <c r="B233" s="207"/>
      <c r="C233" s="207"/>
      <c r="D233" s="207"/>
      <c r="E233" s="207"/>
      <c r="F233" s="78"/>
      <c r="G233" s="78"/>
      <c r="H233" s="88"/>
      <c r="I233" s="89"/>
      <c r="J233" s="78"/>
      <c r="K233" s="78"/>
      <c r="L233" s="78"/>
      <c r="M233" s="26"/>
      <c r="N233" s="26"/>
      <c r="O233" s="26"/>
      <c r="P233" s="26"/>
      <c r="Q233" s="26"/>
      <c r="R233" s="6"/>
      <c r="S233" s="6"/>
      <c r="T233" s="6"/>
      <c r="U233" s="6"/>
      <c r="V233" s="6"/>
      <c r="W233" s="6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6"/>
      <c r="AR233" s="6"/>
      <c r="AS233" s="6"/>
      <c r="AT233" s="6"/>
      <c r="AU233" s="6"/>
      <c r="AV233" s="6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</row>
    <row r="234" spans="1:79" ht="3" customHeight="1">
      <c r="A234" s="19"/>
      <c r="B234" s="10"/>
      <c r="C234" s="19"/>
      <c r="D234" s="19"/>
      <c r="E234" s="19"/>
      <c r="F234" s="19"/>
      <c r="G234" s="19"/>
      <c r="H234" s="19"/>
      <c r="I234" s="33"/>
      <c r="J234" s="34"/>
      <c r="K234" s="35"/>
      <c r="L234" s="35"/>
      <c r="M234" s="35"/>
      <c r="N234" s="35"/>
      <c r="O234" s="21"/>
      <c r="P234" s="21"/>
      <c r="Q234" s="21" t="s">
        <v>3</v>
      </c>
      <c r="R234" s="6"/>
      <c r="S234" s="6"/>
      <c r="T234" s="6"/>
      <c r="U234" s="6"/>
      <c r="V234" s="6"/>
      <c r="W234" s="6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6"/>
      <c r="AR234" s="6"/>
      <c r="AS234" s="6"/>
      <c r="AT234" s="6"/>
      <c r="AU234" s="6"/>
      <c r="AV234" s="6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</row>
    <row r="235" spans="1:79" ht="17.5" customHeight="1">
      <c r="A235" s="37"/>
      <c r="B235" s="38"/>
      <c r="C235" s="43" t="s">
        <v>4</v>
      </c>
      <c r="D235" s="43" t="s">
        <v>5</v>
      </c>
      <c r="E235" s="43" t="s">
        <v>6</v>
      </c>
      <c r="F235" s="43" t="s">
        <v>7</v>
      </c>
      <c r="G235" s="43" t="s">
        <v>8</v>
      </c>
      <c r="H235" s="193" t="s">
        <v>9</v>
      </c>
      <c r="I235" s="42" t="s">
        <v>10</v>
      </c>
      <c r="J235" s="41"/>
      <c r="K235" s="42" t="s">
        <v>11</v>
      </c>
      <c r="L235" s="42" t="s">
        <v>12</v>
      </c>
      <c r="M235" s="42"/>
      <c r="N235" s="42"/>
      <c r="O235" s="43"/>
      <c r="P235" s="43"/>
      <c r="Q235" s="43"/>
      <c r="R235" s="6"/>
      <c r="S235" s="6"/>
      <c r="T235" s="6"/>
      <c r="U235" s="6"/>
      <c r="V235" s="6"/>
      <c r="W235" s="6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6"/>
      <c r="AR235" s="6"/>
      <c r="AS235" s="6"/>
      <c r="AT235" s="6"/>
      <c r="AU235" s="6"/>
      <c r="AV235" s="6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</row>
    <row r="236" spans="1:79" ht="12.5" customHeight="1" thickBot="1">
      <c r="A236" s="33"/>
      <c r="B236" s="10" t="s">
        <v>24</v>
      </c>
      <c r="C236" s="46">
        <v>12</v>
      </c>
      <c r="D236" s="46">
        <v>13</v>
      </c>
      <c r="E236" s="47">
        <v>15</v>
      </c>
      <c r="F236" s="147" t="s">
        <v>25</v>
      </c>
      <c r="G236" s="159" t="s">
        <v>29</v>
      </c>
      <c r="H236" s="148">
        <v>6000</v>
      </c>
      <c r="I236" s="149">
        <v>45766</v>
      </c>
      <c r="J236" s="150"/>
      <c r="K236" s="160"/>
      <c r="L236" s="160"/>
      <c r="M236" s="22"/>
      <c r="N236" s="22"/>
      <c r="O236" s="51"/>
      <c r="P236" s="51"/>
      <c r="Q236" s="51"/>
      <c r="R236" s="6">
        <f t="shared" ref="R236:R246" si="72">H236*K236</f>
        <v>0</v>
      </c>
      <c r="S236" s="6">
        <f t="shared" ref="S236:S246" si="73">H236*L236</f>
        <v>0</v>
      </c>
      <c r="T236" s="6"/>
      <c r="U236" s="6"/>
      <c r="V236" s="6"/>
      <c r="W236" s="6"/>
      <c r="X236" s="4"/>
      <c r="Y236" s="4" t="s">
        <v>238</v>
      </c>
      <c r="Z236" s="4" t="s">
        <v>239</v>
      </c>
      <c r="AA236" s="4" t="s">
        <v>240</v>
      </c>
      <c r="AB236" s="4">
        <f t="shared" ref="AB236:AB246" si="74">K236</f>
        <v>0</v>
      </c>
      <c r="AC236" s="4">
        <f t="shared" ref="AC236:AC246" si="75">+L236</f>
        <v>0</v>
      </c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6"/>
      <c r="AR236" s="6"/>
      <c r="AS236" s="6"/>
      <c r="AT236" s="6"/>
      <c r="AU236" s="6"/>
      <c r="AV236" s="6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</row>
    <row r="237" spans="1:79" ht="12.5" customHeight="1" thickBot="1">
      <c r="A237" s="33"/>
      <c r="B237" s="10"/>
      <c r="C237" s="158"/>
      <c r="D237" s="158"/>
      <c r="E237" s="147"/>
      <c r="F237" s="152" t="s">
        <v>11</v>
      </c>
      <c r="G237" s="153"/>
      <c r="H237" s="153">
        <v>6000</v>
      </c>
      <c r="I237" s="154">
        <v>45767</v>
      </c>
      <c r="J237" s="155"/>
      <c r="K237" s="161"/>
      <c r="L237" s="161"/>
      <c r="M237" s="22"/>
      <c r="N237" s="22"/>
      <c r="O237" s="51"/>
      <c r="P237" s="51"/>
      <c r="Q237" s="51"/>
      <c r="R237" s="6"/>
      <c r="S237" s="6"/>
      <c r="T237" s="6"/>
      <c r="U237" s="6"/>
      <c r="V237" s="6"/>
      <c r="W237" s="6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6"/>
      <c r="AR237" s="6"/>
      <c r="AS237" s="6"/>
      <c r="AT237" s="6"/>
      <c r="AU237" s="6"/>
      <c r="AV237" s="6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</row>
    <row r="238" spans="1:79" ht="12.5" customHeight="1" thickBot="1">
      <c r="A238" s="33"/>
      <c r="B238" s="53"/>
      <c r="C238" s="46">
        <v>14</v>
      </c>
      <c r="D238" s="46">
        <v>16</v>
      </c>
      <c r="E238" s="47">
        <v>10</v>
      </c>
      <c r="F238" s="152" t="s">
        <v>25</v>
      </c>
      <c r="G238" s="157" t="s">
        <v>29</v>
      </c>
      <c r="H238" s="153">
        <v>7600</v>
      </c>
      <c r="I238" s="154">
        <v>45768</v>
      </c>
      <c r="J238" s="155"/>
      <c r="K238" s="161"/>
      <c r="L238" s="161"/>
      <c r="M238" s="79"/>
      <c r="N238" s="79"/>
      <c r="O238" s="51"/>
      <c r="P238" s="51"/>
      <c r="Q238" s="51"/>
      <c r="R238" s="6">
        <f t="shared" si="72"/>
        <v>0</v>
      </c>
      <c r="S238" s="6">
        <f t="shared" si="73"/>
        <v>0</v>
      </c>
      <c r="T238" s="6"/>
      <c r="U238" s="6"/>
      <c r="V238" s="6"/>
      <c r="W238" s="6"/>
      <c r="X238" s="4"/>
      <c r="Y238" s="4" t="s">
        <v>241</v>
      </c>
      <c r="Z238" s="4" t="s">
        <v>242</v>
      </c>
      <c r="AA238" s="4" t="s">
        <v>243</v>
      </c>
      <c r="AB238" s="4">
        <f t="shared" si="74"/>
        <v>0</v>
      </c>
      <c r="AC238" s="4">
        <f t="shared" si="75"/>
        <v>0</v>
      </c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6"/>
      <c r="AR238" s="6"/>
      <c r="AS238" s="6"/>
      <c r="AT238" s="6"/>
      <c r="AU238" s="6"/>
      <c r="AV238" s="6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</row>
    <row r="239" spans="1:79" ht="12.5" customHeight="1" thickBot="1">
      <c r="A239" s="33"/>
      <c r="B239" s="53"/>
      <c r="C239" s="158"/>
      <c r="D239" s="158"/>
      <c r="E239" s="147"/>
      <c r="F239" s="152" t="s">
        <v>11</v>
      </c>
      <c r="G239" s="153"/>
      <c r="H239" s="153">
        <v>7600</v>
      </c>
      <c r="I239" s="154">
        <v>45769</v>
      </c>
      <c r="J239" s="155"/>
      <c r="K239" s="161"/>
      <c r="L239" s="161"/>
      <c r="M239" s="79"/>
      <c r="N239" s="79"/>
      <c r="O239" s="51"/>
      <c r="P239" s="51"/>
      <c r="Q239" s="51"/>
      <c r="R239" s="6"/>
      <c r="S239" s="6"/>
      <c r="T239" s="6"/>
      <c r="U239" s="6"/>
      <c r="V239" s="6"/>
      <c r="W239" s="6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6"/>
      <c r="AR239" s="6"/>
      <c r="AS239" s="6"/>
      <c r="AT239" s="6"/>
      <c r="AU239" s="6"/>
      <c r="AV239" s="6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</row>
    <row r="240" spans="1:79" ht="12.5" customHeight="1" thickBot="1">
      <c r="A240" s="33"/>
      <c r="B240" s="53"/>
      <c r="C240" s="46">
        <v>16</v>
      </c>
      <c r="D240" s="46">
        <v>18</v>
      </c>
      <c r="E240" s="47">
        <v>8</v>
      </c>
      <c r="F240" s="152" t="s">
        <v>25</v>
      </c>
      <c r="G240" s="157" t="s">
        <v>29</v>
      </c>
      <c r="H240" s="153">
        <v>9000</v>
      </c>
      <c r="I240" s="154">
        <v>45770</v>
      </c>
      <c r="J240" s="155"/>
      <c r="K240" s="161"/>
      <c r="L240" s="161"/>
      <c r="M240" s="79"/>
      <c r="N240" s="79"/>
      <c r="O240" s="51"/>
      <c r="P240" s="51"/>
      <c r="Q240" s="51"/>
      <c r="R240" s="6">
        <f t="shared" si="72"/>
        <v>0</v>
      </c>
      <c r="S240" s="6">
        <f t="shared" si="73"/>
        <v>0</v>
      </c>
      <c r="T240" s="6"/>
      <c r="U240" s="6"/>
      <c r="V240" s="6"/>
      <c r="W240" s="6"/>
      <c r="X240" s="4"/>
      <c r="Y240" s="4" t="s">
        <v>244</v>
      </c>
      <c r="Z240" s="4" t="s">
        <v>245</v>
      </c>
      <c r="AA240" s="4" t="s">
        <v>246</v>
      </c>
      <c r="AB240" s="4">
        <f t="shared" si="74"/>
        <v>0</v>
      </c>
      <c r="AC240" s="4">
        <f t="shared" si="75"/>
        <v>0</v>
      </c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6"/>
      <c r="AR240" s="6"/>
      <c r="AS240" s="6"/>
      <c r="AT240" s="6"/>
      <c r="AU240" s="6"/>
      <c r="AV240" s="6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</row>
    <row r="241" spans="1:79" ht="12.5" customHeight="1" thickBot="1">
      <c r="A241" s="33"/>
      <c r="B241" s="53"/>
      <c r="C241" s="158"/>
      <c r="D241" s="158"/>
      <c r="E241" s="147"/>
      <c r="F241" s="152" t="s">
        <v>11</v>
      </c>
      <c r="G241" s="153"/>
      <c r="H241" s="153">
        <v>9000</v>
      </c>
      <c r="I241" s="154">
        <v>45771</v>
      </c>
      <c r="J241" s="155"/>
      <c r="K241" s="161"/>
      <c r="L241" s="161"/>
      <c r="M241" s="79"/>
      <c r="N241" s="79"/>
      <c r="O241" s="51"/>
      <c r="P241" s="51"/>
      <c r="Q241" s="51"/>
      <c r="R241" s="6"/>
      <c r="S241" s="6"/>
      <c r="T241" s="6"/>
      <c r="U241" s="6"/>
      <c r="V241" s="6"/>
      <c r="W241" s="6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6"/>
      <c r="AR241" s="6"/>
      <c r="AS241" s="6"/>
      <c r="AT241" s="6"/>
      <c r="AU241" s="6"/>
      <c r="AV241" s="6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</row>
    <row r="242" spans="1:79" ht="12.5" customHeight="1" thickBot="1">
      <c r="A242" s="33"/>
      <c r="B242" s="53"/>
      <c r="C242" s="46">
        <v>18</v>
      </c>
      <c r="D242" s="46">
        <v>20</v>
      </c>
      <c r="E242" s="47">
        <v>5</v>
      </c>
      <c r="F242" s="152" t="s">
        <v>25</v>
      </c>
      <c r="G242" s="157" t="s">
        <v>29</v>
      </c>
      <c r="H242" s="153">
        <v>11000</v>
      </c>
      <c r="I242" s="154">
        <v>45772</v>
      </c>
      <c r="J242" s="155"/>
      <c r="K242" s="161"/>
      <c r="L242" s="161"/>
      <c r="M242" s="79"/>
      <c r="N242" s="79"/>
      <c r="O242" s="51"/>
      <c r="P242" s="51"/>
      <c r="Q242" s="51"/>
      <c r="R242" s="6">
        <f t="shared" si="72"/>
        <v>0</v>
      </c>
      <c r="S242" s="6">
        <f t="shared" si="73"/>
        <v>0</v>
      </c>
      <c r="T242" s="6"/>
      <c r="U242" s="6"/>
      <c r="V242" s="6"/>
      <c r="W242" s="6"/>
      <c r="X242" s="4"/>
      <c r="Y242" s="4" t="s">
        <v>247</v>
      </c>
      <c r="Z242" s="4" t="s">
        <v>248</v>
      </c>
      <c r="AA242" s="4" t="s">
        <v>249</v>
      </c>
      <c r="AB242" s="4">
        <f t="shared" si="74"/>
        <v>0</v>
      </c>
      <c r="AC242" s="4">
        <f t="shared" si="75"/>
        <v>0</v>
      </c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6"/>
      <c r="AR242" s="6"/>
      <c r="AS242" s="6"/>
      <c r="AT242" s="6"/>
      <c r="AU242" s="6"/>
      <c r="AV242" s="6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</row>
    <row r="243" spans="1:79" ht="12.5" customHeight="1" thickBot="1">
      <c r="A243" s="33"/>
      <c r="B243" s="53"/>
      <c r="C243" s="158"/>
      <c r="D243" s="158"/>
      <c r="E243" s="147"/>
      <c r="F243" s="152" t="s">
        <v>11</v>
      </c>
      <c r="G243" s="153"/>
      <c r="H243" s="153">
        <v>11000</v>
      </c>
      <c r="I243" s="154">
        <v>45773</v>
      </c>
      <c r="J243" s="155"/>
      <c r="K243" s="161"/>
      <c r="L243" s="161"/>
      <c r="M243" s="79"/>
      <c r="N243" s="79"/>
      <c r="O243" s="51"/>
      <c r="P243" s="51"/>
      <c r="Q243" s="51"/>
      <c r="R243" s="6"/>
      <c r="S243" s="6"/>
      <c r="T243" s="6"/>
      <c r="U243" s="6"/>
      <c r="V243" s="6"/>
      <c r="W243" s="6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6"/>
      <c r="AR243" s="6"/>
      <c r="AS243" s="6"/>
      <c r="AT243" s="6"/>
      <c r="AU243" s="6"/>
      <c r="AV243" s="6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</row>
    <row r="244" spans="1:79" ht="12.5" customHeight="1" thickBot="1">
      <c r="A244" s="33"/>
      <c r="B244" s="53"/>
      <c r="C244" s="46">
        <v>21</v>
      </c>
      <c r="D244" s="46">
        <v>23</v>
      </c>
      <c r="E244" s="47">
        <v>3</v>
      </c>
      <c r="F244" s="152" t="s">
        <v>25</v>
      </c>
      <c r="G244" s="157" t="s">
        <v>29</v>
      </c>
      <c r="H244" s="153">
        <v>16000</v>
      </c>
      <c r="I244" s="154">
        <v>45774</v>
      </c>
      <c r="J244" s="155"/>
      <c r="K244" s="161"/>
      <c r="L244" s="161"/>
      <c r="M244" s="79"/>
      <c r="N244" s="79"/>
      <c r="O244" s="51"/>
      <c r="P244" s="51"/>
      <c r="Q244" s="51"/>
      <c r="R244" s="6">
        <f t="shared" si="72"/>
        <v>0</v>
      </c>
      <c r="S244" s="6">
        <f t="shared" si="73"/>
        <v>0</v>
      </c>
      <c r="T244" s="6"/>
      <c r="U244" s="6"/>
      <c r="V244" s="6"/>
      <c r="W244" s="6"/>
      <c r="X244" s="4"/>
      <c r="Y244" s="4" t="s">
        <v>250</v>
      </c>
      <c r="Z244" s="4" t="s">
        <v>251</v>
      </c>
      <c r="AA244" s="4" t="s">
        <v>252</v>
      </c>
      <c r="AB244" s="4">
        <f t="shared" si="74"/>
        <v>0</v>
      </c>
      <c r="AC244" s="4">
        <f t="shared" si="75"/>
        <v>0</v>
      </c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6"/>
      <c r="AR244" s="6"/>
      <c r="AS244" s="6"/>
      <c r="AT244" s="6"/>
      <c r="AU244" s="6"/>
      <c r="AV244" s="6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</row>
    <row r="245" spans="1:79" ht="12.5" customHeight="1" thickBot="1">
      <c r="A245" s="33"/>
      <c r="B245" s="53"/>
      <c r="C245" s="158"/>
      <c r="D245" s="158"/>
      <c r="E245" s="147"/>
      <c r="F245" s="152" t="s">
        <v>11</v>
      </c>
      <c r="G245" s="153"/>
      <c r="H245" s="153">
        <v>16000</v>
      </c>
      <c r="I245" s="154">
        <v>45775</v>
      </c>
      <c r="J245" s="155"/>
      <c r="K245" s="161"/>
      <c r="L245" s="161"/>
      <c r="M245" s="79"/>
      <c r="N245" s="79"/>
      <c r="O245" s="51"/>
      <c r="P245" s="51"/>
      <c r="Q245" s="51"/>
      <c r="R245" s="6"/>
      <c r="S245" s="6"/>
      <c r="T245" s="6"/>
      <c r="U245" s="6"/>
      <c r="V245" s="6"/>
      <c r="W245" s="6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6"/>
      <c r="AR245" s="6"/>
      <c r="AS245" s="6"/>
      <c r="AT245" s="6"/>
      <c r="AU245" s="6"/>
      <c r="AV245" s="6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</row>
    <row r="246" spans="1:79" ht="12.5" customHeight="1" thickBot="1">
      <c r="A246" s="33"/>
      <c r="B246" s="53"/>
      <c r="C246" s="46">
        <v>25</v>
      </c>
      <c r="D246" s="46">
        <v>28</v>
      </c>
      <c r="E246" s="47">
        <v>2</v>
      </c>
      <c r="F246" s="152" t="s">
        <v>25</v>
      </c>
      <c r="G246" s="153"/>
      <c r="H246" s="153">
        <v>23000</v>
      </c>
      <c r="I246" s="154">
        <v>45776</v>
      </c>
      <c r="J246" s="155"/>
      <c r="K246" s="161"/>
      <c r="L246" s="161"/>
      <c r="M246" s="79"/>
      <c r="N246" s="79"/>
      <c r="O246" s="51"/>
      <c r="P246" s="51"/>
      <c r="Q246" s="51"/>
      <c r="R246" s="6">
        <f t="shared" si="72"/>
        <v>0</v>
      </c>
      <c r="S246" s="6">
        <f t="shared" si="73"/>
        <v>0</v>
      </c>
      <c r="T246" s="6"/>
      <c r="U246" s="6"/>
      <c r="V246" s="6"/>
      <c r="W246" s="6"/>
      <c r="X246" s="4"/>
      <c r="Y246" s="4" t="s">
        <v>253</v>
      </c>
      <c r="Z246" s="4" t="s">
        <v>254</v>
      </c>
      <c r="AA246" s="4" t="s">
        <v>255</v>
      </c>
      <c r="AB246" s="4">
        <f t="shared" si="74"/>
        <v>0</v>
      </c>
      <c r="AC246" s="4">
        <f t="shared" si="75"/>
        <v>0</v>
      </c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6"/>
      <c r="AR246" s="6"/>
      <c r="AS246" s="6"/>
      <c r="AT246" s="6"/>
      <c r="AU246" s="6"/>
      <c r="AV246" s="6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</row>
    <row r="247" spans="1:79" ht="12.5" customHeight="1" thickBot="1">
      <c r="A247" s="33"/>
      <c r="B247" s="53"/>
      <c r="C247" s="158"/>
      <c r="D247" s="158"/>
      <c r="E247" s="147"/>
      <c r="F247" s="152" t="s">
        <v>11</v>
      </c>
      <c r="G247" s="153"/>
      <c r="H247" s="153">
        <v>23000</v>
      </c>
      <c r="I247" s="154">
        <v>45777</v>
      </c>
      <c r="J247" s="155"/>
      <c r="K247" s="161"/>
      <c r="L247" s="161"/>
      <c r="M247" s="79"/>
      <c r="N247" s="79"/>
      <c r="O247" s="51"/>
      <c r="P247" s="51"/>
      <c r="Q247" s="51"/>
      <c r="R247" s="6"/>
      <c r="S247" s="6"/>
      <c r="T247" s="6"/>
      <c r="U247" s="6"/>
      <c r="V247" s="6"/>
      <c r="W247" s="6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6"/>
      <c r="AR247" s="6"/>
      <c r="AS247" s="6"/>
      <c r="AT247" s="6"/>
      <c r="AU247" s="6"/>
      <c r="AV247" s="6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</row>
    <row r="248" spans="1:79" ht="23" customHeight="1">
      <c r="A248" s="83" t="s">
        <v>256</v>
      </c>
      <c r="B248" s="84"/>
      <c r="C248" s="85"/>
      <c r="D248" s="85"/>
      <c r="E248" s="85"/>
      <c r="F248" s="85"/>
      <c r="G248" s="85"/>
      <c r="H248" s="88"/>
      <c r="I248" s="89"/>
      <c r="J248" s="4"/>
      <c r="K248" s="90"/>
      <c r="L248" s="90"/>
      <c r="M248" s="26"/>
      <c r="N248" s="26"/>
      <c r="O248" s="26"/>
      <c r="P248" s="26"/>
      <c r="Q248" s="26"/>
      <c r="R248" s="6"/>
      <c r="S248" s="6"/>
      <c r="T248" s="6"/>
      <c r="U248" s="6"/>
      <c r="V248" s="6"/>
      <c r="W248" s="6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6"/>
      <c r="AR248" s="6"/>
      <c r="AS248" s="6"/>
      <c r="AT248" s="6"/>
      <c r="AU248" s="6"/>
      <c r="AV248" s="6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52"/>
      <c r="BW248" s="4"/>
      <c r="BX248" s="4"/>
      <c r="BY248" s="4"/>
      <c r="BZ248" s="4"/>
      <c r="CA248" s="4"/>
    </row>
    <row r="249" spans="1:79" ht="2" customHeight="1">
      <c r="A249" s="19"/>
      <c r="B249" s="10"/>
      <c r="C249" s="19"/>
      <c r="D249" s="19"/>
      <c r="E249" s="19"/>
      <c r="F249" s="19"/>
      <c r="G249" s="19"/>
      <c r="H249" s="19"/>
      <c r="I249" s="33"/>
      <c r="J249" s="34"/>
      <c r="K249" s="35"/>
      <c r="L249" s="35"/>
      <c r="M249" s="21"/>
      <c r="N249" s="21" t="s">
        <v>3</v>
      </c>
      <c r="O249" s="21"/>
      <c r="P249" s="21"/>
      <c r="Q249" s="21" t="s">
        <v>3</v>
      </c>
      <c r="R249" s="6"/>
      <c r="S249" s="6"/>
      <c r="T249" s="6"/>
      <c r="U249" s="6"/>
      <c r="V249" s="6"/>
      <c r="W249" s="6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6"/>
      <c r="AR249" s="6"/>
      <c r="AS249" s="6"/>
      <c r="AT249" s="6"/>
      <c r="AU249" s="6"/>
      <c r="AV249" s="6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52"/>
      <c r="BW249" s="4"/>
      <c r="BX249" s="4"/>
      <c r="BY249" s="4"/>
      <c r="BZ249" s="4"/>
      <c r="CA249" s="4"/>
    </row>
    <row r="250" spans="1:79" ht="16.5" customHeight="1">
      <c r="A250" s="37"/>
      <c r="B250" s="38"/>
      <c r="C250" s="43" t="s">
        <v>4</v>
      </c>
      <c r="D250" s="43" t="s">
        <v>5</v>
      </c>
      <c r="E250" s="43" t="s">
        <v>6</v>
      </c>
      <c r="F250" s="43" t="s">
        <v>7</v>
      </c>
      <c r="G250" s="43" t="s">
        <v>8</v>
      </c>
      <c r="H250" s="193" t="s">
        <v>9</v>
      </c>
      <c r="I250" s="42" t="s">
        <v>10</v>
      </c>
      <c r="J250" s="41"/>
      <c r="K250" s="42" t="s">
        <v>257</v>
      </c>
      <c r="L250" s="42" t="s">
        <v>12</v>
      </c>
      <c r="M250" s="43"/>
      <c r="N250" s="43"/>
      <c r="O250" s="43"/>
      <c r="P250" s="43"/>
      <c r="Q250" s="43"/>
      <c r="R250" s="6"/>
      <c r="S250" s="6"/>
      <c r="T250" s="6"/>
      <c r="U250" s="6"/>
      <c r="V250" s="6"/>
      <c r="W250" s="6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6"/>
      <c r="AR250" s="6"/>
      <c r="AS250" s="6"/>
      <c r="AT250" s="6"/>
      <c r="AU250" s="6"/>
      <c r="AV250" s="6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52"/>
      <c r="BW250" s="4"/>
      <c r="BX250" s="4"/>
      <c r="BY250" s="4"/>
      <c r="BZ250" s="4"/>
      <c r="CA250" s="4"/>
    </row>
    <row r="251" spans="1:79" ht="12.5" customHeight="1" thickBot="1">
      <c r="A251" s="33"/>
      <c r="B251" s="10" t="s">
        <v>24</v>
      </c>
      <c r="C251" s="46">
        <v>8.5</v>
      </c>
      <c r="D251" s="46">
        <v>8</v>
      </c>
      <c r="E251" s="47">
        <v>24</v>
      </c>
      <c r="F251" s="147" t="s">
        <v>25</v>
      </c>
      <c r="G251" s="159" t="s">
        <v>29</v>
      </c>
      <c r="H251" s="148">
        <v>3500</v>
      </c>
      <c r="I251" s="149">
        <v>45235</v>
      </c>
      <c r="J251" s="150"/>
      <c r="K251" s="160"/>
      <c r="L251" s="160"/>
      <c r="M251" s="22"/>
      <c r="N251" s="22"/>
      <c r="O251" s="51"/>
      <c r="P251" s="51"/>
      <c r="Q251" s="51"/>
      <c r="R251" s="6">
        <f t="shared" ref="R251:R267" si="76">H251*K251</f>
        <v>0</v>
      </c>
      <c r="S251" s="6">
        <f t="shared" ref="S251:S267" si="77">H251*L251</f>
        <v>0</v>
      </c>
      <c r="T251" s="6"/>
      <c r="U251" s="6"/>
      <c r="V251" s="6"/>
      <c r="W251" s="6"/>
      <c r="X251" s="4"/>
      <c r="Y251" s="4" t="s">
        <v>258</v>
      </c>
      <c r="Z251" s="4" t="s">
        <v>259</v>
      </c>
      <c r="AA251" s="4" t="s">
        <v>260</v>
      </c>
      <c r="AB251" s="4">
        <f t="shared" ref="AB251:AB267" si="78">K251</f>
        <v>0</v>
      </c>
      <c r="AC251" s="4">
        <f t="shared" ref="AC251:AC267" si="79">+L251</f>
        <v>0</v>
      </c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6"/>
      <c r="AR251" s="6"/>
      <c r="AS251" s="6"/>
      <c r="AT251" s="6"/>
      <c r="AU251" s="6"/>
      <c r="AV251" s="6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  <c r="BL251" s="4"/>
      <c r="BM251" s="4"/>
      <c r="BN251" s="4"/>
      <c r="BO251" s="4"/>
      <c r="BP251" s="4"/>
      <c r="BQ251" s="4"/>
      <c r="BR251" s="4"/>
      <c r="BS251" s="4"/>
      <c r="BT251" s="4"/>
      <c r="BU251" s="4"/>
      <c r="BV251" s="52"/>
      <c r="BW251" s="4"/>
      <c r="BX251" s="4"/>
      <c r="BY251" s="4"/>
      <c r="BZ251" s="4"/>
      <c r="CA251" s="4"/>
    </row>
    <row r="252" spans="1:79" ht="12.5" customHeight="1" thickBot="1">
      <c r="A252" s="33"/>
      <c r="B252" s="10"/>
      <c r="C252" s="158"/>
      <c r="D252" s="158"/>
      <c r="E252" s="147"/>
      <c r="F252" s="152" t="s">
        <v>11</v>
      </c>
      <c r="G252" s="157" t="s">
        <v>29</v>
      </c>
      <c r="H252" s="153">
        <v>3500</v>
      </c>
      <c r="I252" s="154">
        <v>42873</v>
      </c>
      <c r="J252" s="155"/>
      <c r="K252" s="161"/>
      <c r="L252" s="161"/>
      <c r="M252" s="22"/>
      <c r="N252" s="22"/>
      <c r="O252" s="51"/>
      <c r="P252" s="51"/>
      <c r="Q252" s="51"/>
      <c r="R252" s="6"/>
      <c r="S252" s="6"/>
      <c r="T252" s="6"/>
      <c r="U252" s="6"/>
      <c r="V252" s="6"/>
      <c r="W252" s="6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6"/>
      <c r="AR252" s="6"/>
      <c r="AS252" s="6"/>
      <c r="AT252" s="6"/>
      <c r="AU252" s="6"/>
      <c r="AV252" s="6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  <c r="BK252" s="4"/>
      <c r="BL252" s="4"/>
      <c r="BM252" s="4"/>
      <c r="BN252" s="4"/>
      <c r="BO252" s="4"/>
      <c r="BP252" s="4"/>
      <c r="BQ252" s="4"/>
      <c r="BR252" s="4"/>
      <c r="BS252" s="4"/>
      <c r="BT252" s="4"/>
      <c r="BU252" s="4"/>
      <c r="BV252" s="52"/>
      <c r="BW252" s="4"/>
      <c r="BX252" s="4"/>
      <c r="BY252" s="4"/>
      <c r="BZ252" s="4"/>
      <c r="CA252" s="4"/>
    </row>
    <row r="253" spans="1:79" ht="12.5" customHeight="1" thickBot="1">
      <c r="A253" s="33"/>
      <c r="B253" s="53"/>
      <c r="C253" s="46">
        <v>10</v>
      </c>
      <c r="D253" s="46">
        <v>9</v>
      </c>
      <c r="E253" s="47">
        <v>21</v>
      </c>
      <c r="F253" s="152" t="s">
        <v>25</v>
      </c>
      <c r="G253" s="157" t="s">
        <v>29</v>
      </c>
      <c r="H253" s="153">
        <v>4000</v>
      </c>
      <c r="I253" s="154">
        <v>45750</v>
      </c>
      <c r="J253" s="155"/>
      <c r="K253" s="161"/>
      <c r="L253" s="161"/>
      <c r="M253" s="79"/>
      <c r="N253" s="79"/>
      <c r="O253" s="51"/>
      <c r="P253" s="51"/>
      <c r="Q253" s="51"/>
      <c r="R253" s="6">
        <f t="shared" si="76"/>
        <v>0</v>
      </c>
      <c r="S253" s="6">
        <f t="shared" si="77"/>
        <v>0</v>
      </c>
      <c r="T253" s="6"/>
      <c r="U253" s="6"/>
      <c r="V253" s="6"/>
      <c r="W253" s="6"/>
      <c r="X253" s="4"/>
      <c r="Y253" s="4" t="s">
        <v>261</v>
      </c>
      <c r="Z253" s="4" t="s">
        <v>27</v>
      </c>
      <c r="AA253" s="4" t="s">
        <v>262</v>
      </c>
      <c r="AB253" s="4">
        <f t="shared" si="78"/>
        <v>0</v>
      </c>
      <c r="AC253" s="4">
        <f t="shared" si="79"/>
        <v>0</v>
      </c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6"/>
      <c r="AR253" s="6"/>
      <c r="AS253" s="6"/>
      <c r="AT253" s="6"/>
      <c r="AU253" s="6"/>
      <c r="AV253" s="6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  <c r="BL253" s="4"/>
      <c r="BM253" s="4"/>
      <c r="BN253" s="4"/>
      <c r="BO253" s="4"/>
      <c r="BP253" s="4"/>
      <c r="BQ253" s="4"/>
      <c r="BR253" s="4"/>
      <c r="BS253" s="4"/>
      <c r="BT253" s="4"/>
      <c r="BU253" s="4"/>
      <c r="BV253" s="52"/>
      <c r="BW253" s="4"/>
      <c r="BX253" s="4"/>
      <c r="BY253" s="4"/>
      <c r="BZ253" s="4"/>
      <c r="CA253" s="4"/>
    </row>
    <row r="254" spans="1:79" ht="12.5" customHeight="1" thickBot="1">
      <c r="A254" s="33"/>
      <c r="B254" s="53"/>
      <c r="C254" s="158"/>
      <c r="D254" s="158"/>
      <c r="E254" s="147"/>
      <c r="F254" s="152" t="s">
        <v>11</v>
      </c>
      <c r="G254" s="157" t="s">
        <v>29</v>
      </c>
      <c r="H254" s="153">
        <v>4000</v>
      </c>
      <c r="I254" s="154">
        <v>45751</v>
      </c>
      <c r="J254" s="155"/>
      <c r="K254" s="161"/>
      <c r="L254" s="161"/>
      <c r="M254" s="79"/>
      <c r="N254" s="79"/>
      <c r="O254" s="51"/>
      <c r="P254" s="51"/>
      <c r="Q254" s="51"/>
      <c r="R254" s="6"/>
      <c r="S254" s="6"/>
      <c r="T254" s="6"/>
      <c r="U254" s="6"/>
      <c r="V254" s="6"/>
      <c r="W254" s="6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6"/>
      <c r="AR254" s="6"/>
      <c r="AS254" s="6"/>
      <c r="AT254" s="6"/>
      <c r="AU254" s="6"/>
      <c r="AV254" s="6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  <c r="BK254" s="4"/>
      <c r="BL254" s="4"/>
      <c r="BM254" s="4"/>
      <c r="BN254" s="4"/>
      <c r="BO254" s="4"/>
      <c r="BP254" s="4"/>
      <c r="BQ254" s="4"/>
      <c r="BR254" s="4"/>
      <c r="BS254" s="4"/>
      <c r="BT254" s="4"/>
      <c r="BU254" s="4"/>
      <c r="BV254" s="52"/>
      <c r="BW254" s="4"/>
      <c r="BX254" s="4"/>
      <c r="BY254" s="4"/>
      <c r="BZ254" s="4"/>
      <c r="CA254" s="4"/>
    </row>
    <row r="255" spans="1:79" ht="12.5" customHeight="1" thickBot="1">
      <c r="A255" s="33"/>
      <c r="B255" s="53"/>
      <c r="C255" s="46">
        <v>12</v>
      </c>
      <c r="D255" s="46">
        <v>11</v>
      </c>
      <c r="E255" s="47">
        <v>16</v>
      </c>
      <c r="F255" s="152" t="s">
        <v>25</v>
      </c>
      <c r="G255" s="157" t="s">
        <v>29</v>
      </c>
      <c r="H255" s="153">
        <v>5000</v>
      </c>
      <c r="I255" s="154">
        <v>45752</v>
      </c>
      <c r="J255" s="155"/>
      <c r="K255" s="161"/>
      <c r="L255" s="161"/>
      <c r="M255" s="79"/>
      <c r="N255" s="79"/>
      <c r="O255" s="51"/>
      <c r="P255" s="51"/>
      <c r="Q255" s="51"/>
      <c r="R255" s="6">
        <f t="shared" si="76"/>
        <v>0</v>
      </c>
      <c r="S255" s="6">
        <f t="shared" si="77"/>
        <v>0</v>
      </c>
      <c r="T255" s="6"/>
      <c r="U255" s="6"/>
      <c r="V255" s="6"/>
      <c r="W255" s="6"/>
      <c r="X255" s="4"/>
      <c r="Y255" s="4" t="s">
        <v>263</v>
      </c>
      <c r="Z255" s="4" t="s">
        <v>31</v>
      </c>
      <c r="AA255" s="4" t="s">
        <v>264</v>
      </c>
      <c r="AB255" s="4">
        <f t="shared" si="78"/>
        <v>0</v>
      </c>
      <c r="AC255" s="4">
        <f t="shared" si="79"/>
        <v>0</v>
      </c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6"/>
      <c r="AR255" s="6"/>
      <c r="AS255" s="6"/>
      <c r="AT255" s="6"/>
      <c r="AU255" s="6"/>
      <c r="AV255" s="6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  <c r="BL255" s="4"/>
      <c r="BM255" s="4"/>
      <c r="BN255" s="4"/>
      <c r="BO255" s="4"/>
      <c r="BP255" s="4"/>
      <c r="BQ255" s="4"/>
      <c r="BR255" s="4"/>
      <c r="BS255" s="4"/>
      <c r="BT255" s="4"/>
      <c r="BU255" s="4"/>
      <c r="BV255" s="52"/>
      <c r="BW255" s="4"/>
      <c r="BX255" s="4"/>
      <c r="BY255" s="4"/>
      <c r="BZ255" s="4"/>
      <c r="CA255" s="4"/>
    </row>
    <row r="256" spans="1:79" ht="12.5" customHeight="1" thickBot="1">
      <c r="A256" s="33"/>
      <c r="B256" s="53"/>
      <c r="C256" s="158"/>
      <c r="D256" s="158"/>
      <c r="E256" s="147"/>
      <c r="F256" s="152" t="s">
        <v>11</v>
      </c>
      <c r="G256" s="157" t="s">
        <v>29</v>
      </c>
      <c r="H256" s="153">
        <v>5000</v>
      </c>
      <c r="I256" s="154">
        <v>45753</v>
      </c>
      <c r="J256" s="155"/>
      <c r="K256" s="161"/>
      <c r="L256" s="161"/>
      <c r="M256" s="79"/>
      <c r="N256" s="79"/>
      <c r="O256" s="51"/>
      <c r="P256" s="51"/>
      <c r="Q256" s="51"/>
      <c r="R256" s="6"/>
      <c r="S256" s="6"/>
      <c r="T256" s="6"/>
      <c r="U256" s="6"/>
      <c r="V256" s="6"/>
      <c r="W256" s="6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6"/>
      <c r="AR256" s="6"/>
      <c r="AS256" s="6"/>
      <c r="AT256" s="6"/>
      <c r="AU256" s="6"/>
      <c r="AV256" s="6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  <c r="BL256" s="4"/>
      <c r="BM256" s="4"/>
      <c r="BN256" s="4"/>
      <c r="BO256" s="4"/>
      <c r="BP256" s="4"/>
      <c r="BQ256" s="4"/>
      <c r="BR256" s="4"/>
      <c r="BS256" s="4"/>
      <c r="BT256" s="4"/>
      <c r="BU256" s="4"/>
      <c r="BV256" s="52"/>
      <c r="BW256" s="4"/>
      <c r="BX256" s="4"/>
      <c r="BY256" s="4"/>
      <c r="BZ256" s="4"/>
      <c r="CA256" s="4"/>
    </row>
    <row r="257" spans="1:79" ht="12.5" customHeight="1" thickBot="1">
      <c r="A257" s="33"/>
      <c r="B257" s="53"/>
      <c r="C257" s="46">
        <v>14</v>
      </c>
      <c r="D257" s="46">
        <v>13</v>
      </c>
      <c r="E257" s="47">
        <v>14</v>
      </c>
      <c r="F257" s="152" t="s">
        <v>25</v>
      </c>
      <c r="G257" s="157" t="s">
        <v>29</v>
      </c>
      <c r="H257" s="153">
        <v>5500</v>
      </c>
      <c r="I257" s="154">
        <v>45236</v>
      </c>
      <c r="J257" s="155"/>
      <c r="K257" s="161"/>
      <c r="L257" s="161"/>
      <c r="M257" s="79"/>
      <c r="N257" s="79"/>
      <c r="O257" s="51"/>
      <c r="P257" s="51"/>
      <c r="Q257" s="51"/>
      <c r="R257" s="6">
        <f t="shared" si="76"/>
        <v>0</v>
      </c>
      <c r="S257" s="6">
        <f t="shared" si="77"/>
        <v>0</v>
      </c>
      <c r="T257" s="6"/>
      <c r="U257" s="6"/>
      <c r="V257" s="6"/>
      <c r="W257" s="6"/>
      <c r="X257" s="4"/>
      <c r="Y257" s="4" t="s">
        <v>265</v>
      </c>
      <c r="Z257" s="4" t="s">
        <v>34</v>
      </c>
      <c r="AA257" s="4" t="s">
        <v>266</v>
      </c>
      <c r="AB257" s="4">
        <f t="shared" si="78"/>
        <v>0</v>
      </c>
      <c r="AC257" s="4">
        <f t="shared" si="79"/>
        <v>0</v>
      </c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6"/>
      <c r="AR257" s="6"/>
      <c r="AS257" s="6"/>
      <c r="AT257" s="6"/>
      <c r="AU257" s="6"/>
      <c r="AV257" s="6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  <c r="BL257" s="4"/>
      <c r="BM257" s="4"/>
      <c r="BN257" s="4"/>
      <c r="BO257" s="4"/>
      <c r="BP257" s="4"/>
      <c r="BQ257" s="4"/>
      <c r="BR257" s="4"/>
      <c r="BS257" s="4"/>
      <c r="BT257" s="4"/>
      <c r="BU257" s="4"/>
      <c r="BV257" s="52"/>
      <c r="BW257" s="4"/>
      <c r="BX257" s="4"/>
      <c r="BY257" s="4"/>
      <c r="BZ257" s="4"/>
      <c r="CA257" s="4"/>
    </row>
    <row r="258" spans="1:79" ht="12.5" customHeight="1" thickBot="1">
      <c r="A258" s="33"/>
      <c r="B258" s="53"/>
      <c r="C258" s="158"/>
      <c r="D258" s="158"/>
      <c r="E258" s="147"/>
      <c r="F258" s="152" t="s">
        <v>11</v>
      </c>
      <c r="G258" s="157" t="s">
        <v>29</v>
      </c>
      <c r="H258" s="153">
        <v>5500</v>
      </c>
      <c r="I258" s="154">
        <v>42874</v>
      </c>
      <c r="J258" s="155"/>
      <c r="K258" s="161"/>
      <c r="L258" s="161"/>
      <c r="M258" s="79"/>
      <c r="N258" s="79"/>
      <c r="O258" s="51"/>
      <c r="P258" s="51"/>
      <c r="Q258" s="51"/>
      <c r="R258" s="6"/>
      <c r="S258" s="6"/>
      <c r="T258" s="6"/>
      <c r="U258" s="6"/>
      <c r="V258" s="6"/>
      <c r="W258" s="6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6"/>
      <c r="AR258" s="6"/>
      <c r="AS258" s="6"/>
      <c r="AT258" s="6"/>
      <c r="AU258" s="6"/>
      <c r="AV258" s="6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  <c r="BL258" s="4"/>
      <c r="BM258" s="4"/>
      <c r="BN258" s="4"/>
      <c r="BO258" s="4"/>
      <c r="BP258" s="4"/>
      <c r="BQ258" s="4"/>
      <c r="BR258" s="4"/>
      <c r="BS258" s="4"/>
      <c r="BT258" s="4"/>
      <c r="BU258" s="4"/>
      <c r="BV258" s="52"/>
      <c r="BW258" s="4"/>
      <c r="BX258" s="4"/>
      <c r="BY258" s="4"/>
      <c r="BZ258" s="4"/>
      <c r="CA258" s="4"/>
    </row>
    <row r="259" spans="1:79" ht="12.5" customHeight="1" thickBot="1">
      <c r="A259" s="33"/>
      <c r="B259" s="53"/>
      <c r="C259" s="46">
        <v>16</v>
      </c>
      <c r="D259" s="46">
        <v>15</v>
      </c>
      <c r="E259" s="47">
        <v>9</v>
      </c>
      <c r="F259" s="152" t="s">
        <v>25</v>
      </c>
      <c r="G259" s="157" t="s">
        <v>29</v>
      </c>
      <c r="H259" s="153">
        <v>7000</v>
      </c>
      <c r="I259" s="154">
        <v>45754</v>
      </c>
      <c r="J259" s="155"/>
      <c r="K259" s="161"/>
      <c r="L259" s="161"/>
      <c r="M259" s="79"/>
      <c r="N259" s="79"/>
      <c r="O259" s="51"/>
      <c r="P259" s="51"/>
      <c r="Q259" s="51"/>
      <c r="R259" s="6">
        <f t="shared" si="76"/>
        <v>0</v>
      </c>
      <c r="S259" s="6">
        <f t="shared" si="77"/>
        <v>0</v>
      </c>
      <c r="T259" s="6"/>
      <c r="U259" s="6"/>
      <c r="V259" s="6"/>
      <c r="W259" s="6"/>
      <c r="X259" s="4"/>
      <c r="Y259" s="4" t="s">
        <v>267</v>
      </c>
      <c r="Z259" s="4" t="s">
        <v>37</v>
      </c>
      <c r="AA259" s="4" t="s">
        <v>268</v>
      </c>
      <c r="AB259" s="4">
        <f t="shared" si="78"/>
        <v>0</v>
      </c>
      <c r="AC259" s="4">
        <f t="shared" si="79"/>
        <v>0</v>
      </c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6"/>
      <c r="AR259" s="6"/>
      <c r="AS259" s="6"/>
      <c r="AT259" s="6"/>
      <c r="AU259" s="6"/>
      <c r="AV259" s="6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  <c r="BL259" s="4"/>
      <c r="BM259" s="4"/>
      <c r="BN259" s="4"/>
      <c r="BO259" s="4"/>
      <c r="BP259" s="4"/>
      <c r="BQ259" s="4"/>
      <c r="BR259" s="4"/>
      <c r="BS259" s="4"/>
      <c r="BT259" s="4"/>
      <c r="BU259" s="4"/>
      <c r="BV259" s="52"/>
      <c r="BW259" s="4"/>
      <c r="BX259" s="4"/>
      <c r="BY259" s="4"/>
      <c r="BZ259" s="4"/>
      <c r="CA259" s="4"/>
    </row>
    <row r="260" spans="1:79" ht="12.5" customHeight="1" thickBot="1">
      <c r="A260" s="33"/>
      <c r="B260" s="53"/>
      <c r="C260" s="158"/>
      <c r="D260" s="158"/>
      <c r="E260" s="147"/>
      <c r="F260" s="152" t="s">
        <v>11</v>
      </c>
      <c r="G260" s="157" t="s">
        <v>29</v>
      </c>
      <c r="H260" s="153">
        <v>7000</v>
      </c>
      <c r="I260" s="154">
        <v>45755</v>
      </c>
      <c r="J260" s="155"/>
      <c r="K260" s="161"/>
      <c r="L260" s="161"/>
      <c r="M260" s="79"/>
      <c r="N260" s="79"/>
      <c r="O260" s="51"/>
      <c r="P260" s="51"/>
      <c r="Q260" s="51"/>
      <c r="R260" s="6"/>
      <c r="S260" s="6"/>
      <c r="T260" s="6"/>
      <c r="U260" s="6"/>
      <c r="V260" s="6"/>
      <c r="W260" s="6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6"/>
      <c r="AR260" s="6"/>
      <c r="AS260" s="6"/>
      <c r="AT260" s="6"/>
      <c r="AU260" s="6"/>
      <c r="AV260" s="6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  <c r="BL260" s="4"/>
      <c r="BM260" s="4"/>
      <c r="BN260" s="4"/>
      <c r="BO260" s="4"/>
      <c r="BP260" s="4"/>
      <c r="BQ260" s="4"/>
      <c r="BR260" s="4"/>
      <c r="BS260" s="4"/>
      <c r="BT260" s="4"/>
      <c r="BU260" s="4"/>
      <c r="BV260" s="52"/>
      <c r="BW260" s="4"/>
      <c r="BX260" s="4"/>
      <c r="BY260" s="4"/>
      <c r="BZ260" s="4"/>
      <c r="CA260" s="4"/>
    </row>
    <row r="261" spans="1:79" ht="12.5" customHeight="1" thickBot="1">
      <c r="A261" s="33"/>
      <c r="B261" s="53"/>
      <c r="C261" s="46">
        <v>18</v>
      </c>
      <c r="D261" s="46">
        <v>17</v>
      </c>
      <c r="E261" s="47">
        <v>7</v>
      </c>
      <c r="F261" s="152" t="s">
        <v>25</v>
      </c>
      <c r="G261" s="157" t="s">
        <v>29</v>
      </c>
      <c r="H261" s="153">
        <v>8500</v>
      </c>
      <c r="I261" s="154">
        <v>45237</v>
      </c>
      <c r="J261" s="155"/>
      <c r="K261" s="161"/>
      <c r="L261" s="161"/>
      <c r="M261" s="79"/>
      <c r="N261" s="79"/>
      <c r="O261" s="51"/>
      <c r="P261" s="51"/>
      <c r="Q261" s="51"/>
      <c r="R261" s="6">
        <f t="shared" si="76"/>
        <v>0</v>
      </c>
      <c r="S261" s="6">
        <f t="shared" si="77"/>
        <v>0</v>
      </c>
      <c r="T261" s="6"/>
      <c r="U261" s="6"/>
      <c r="V261" s="6"/>
      <c r="W261" s="6"/>
      <c r="X261" s="4"/>
      <c r="Y261" s="4" t="s">
        <v>269</v>
      </c>
      <c r="Z261" s="4" t="s">
        <v>40</v>
      </c>
      <c r="AA261" s="4" t="s">
        <v>270</v>
      </c>
      <c r="AB261" s="4">
        <f t="shared" si="78"/>
        <v>0</v>
      </c>
      <c r="AC261" s="4">
        <f t="shared" si="79"/>
        <v>0</v>
      </c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6"/>
      <c r="AR261" s="6"/>
      <c r="AS261" s="6"/>
      <c r="AT261" s="6"/>
      <c r="AU261" s="6"/>
      <c r="AV261" s="6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  <c r="BL261" s="4"/>
      <c r="BM261" s="4"/>
      <c r="BN261" s="4"/>
      <c r="BO261" s="4"/>
      <c r="BP261" s="4"/>
      <c r="BQ261" s="4"/>
      <c r="BR261" s="4"/>
      <c r="BS261" s="4"/>
      <c r="BT261" s="4"/>
      <c r="BU261" s="4"/>
      <c r="BV261" s="52"/>
      <c r="BW261" s="4"/>
      <c r="BX261" s="4"/>
      <c r="BY261" s="4"/>
      <c r="BZ261" s="4"/>
      <c r="CA261" s="4"/>
    </row>
    <row r="262" spans="1:79" ht="12.5" customHeight="1" thickBot="1">
      <c r="A262" s="33"/>
      <c r="B262" s="53"/>
      <c r="C262" s="158"/>
      <c r="D262" s="158"/>
      <c r="E262" s="147"/>
      <c r="F262" s="152" t="s">
        <v>11</v>
      </c>
      <c r="G262" s="157" t="s">
        <v>29</v>
      </c>
      <c r="H262" s="153">
        <v>8500</v>
      </c>
      <c r="I262" s="154">
        <v>42875</v>
      </c>
      <c r="J262" s="155"/>
      <c r="K262" s="161"/>
      <c r="L262" s="161"/>
      <c r="M262" s="79"/>
      <c r="N262" s="79"/>
      <c r="O262" s="51"/>
      <c r="P262" s="51"/>
      <c r="Q262" s="51"/>
      <c r="R262" s="6"/>
      <c r="S262" s="6"/>
      <c r="T262" s="6"/>
      <c r="U262" s="6"/>
      <c r="V262" s="6"/>
      <c r="W262" s="6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6"/>
      <c r="AR262" s="6"/>
      <c r="AS262" s="6"/>
      <c r="AT262" s="6"/>
      <c r="AU262" s="6"/>
      <c r="AV262" s="6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  <c r="BL262" s="4"/>
      <c r="BM262" s="4"/>
      <c r="BN262" s="4"/>
      <c r="BO262" s="4"/>
      <c r="BP262" s="4"/>
      <c r="BQ262" s="4"/>
      <c r="BR262" s="4"/>
      <c r="BS262" s="4"/>
      <c r="BT262" s="4"/>
      <c r="BU262" s="4"/>
      <c r="BV262" s="52"/>
      <c r="BW262" s="4"/>
      <c r="BX262" s="4"/>
      <c r="BY262" s="4"/>
      <c r="BZ262" s="4"/>
      <c r="CA262" s="4"/>
    </row>
    <row r="263" spans="1:79" ht="12.5" customHeight="1" thickBot="1">
      <c r="A263" s="33"/>
      <c r="B263" s="53"/>
      <c r="C263" s="46">
        <v>21</v>
      </c>
      <c r="D263" s="46">
        <v>19</v>
      </c>
      <c r="E263" s="47">
        <v>6</v>
      </c>
      <c r="F263" s="152" t="s">
        <v>25</v>
      </c>
      <c r="G263" s="157" t="s">
        <v>29</v>
      </c>
      <c r="H263" s="153">
        <v>13000</v>
      </c>
      <c r="I263" s="154">
        <v>45756</v>
      </c>
      <c r="J263" s="155"/>
      <c r="K263" s="161"/>
      <c r="L263" s="161"/>
      <c r="M263" s="79"/>
      <c r="N263" s="79"/>
      <c r="O263" s="51"/>
      <c r="P263" s="51"/>
      <c r="Q263" s="51"/>
      <c r="R263" s="6">
        <f t="shared" si="76"/>
        <v>0</v>
      </c>
      <c r="S263" s="6">
        <f t="shared" si="77"/>
        <v>0</v>
      </c>
      <c r="T263" s="6"/>
      <c r="U263" s="6"/>
      <c r="V263" s="6"/>
      <c r="W263" s="6"/>
      <c r="X263" s="4"/>
      <c r="Y263" s="4" t="s">
        <v>271</v>
      </c>
      <c r="Z263" s="4" t="s">
        <v>43</v>
      </c>
      <c r="AA263" s="4" t="s">
        <v>272</v>
      </c>
      <c r="AB263" s="4">
        <f t="shared" si="78"/>
        <v>0</v>
      </c>
      <c r="AC263" s="4">
        <f t="shared" si="79"/>
        <v>0</v>
      </c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6"/>
      <c r="AR263" s="6"/>
      <c r="AS263" s="6"/>
      <c r="AT263" s="6"/>
      <c r="AU263" s="6"/>
      <c r="AV263" s="6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  <c r="BL263" s="4"/>
      <c r="BM263" s="4"/>
      <c r="BN263" s="4"/>
      <c r="BO263" s="4"/>
      <c r="BP263" s="4"/>
      <c r="BQ263" s="4"/>
      <c r="BR263" s="4"/>
      <c r="BS263" s="4"/>
      <c r="BT263" s="4"/>
      <c r="BU263" s="4"/>
      <c r="BV263" s="52"/>
      <c r="BW263" s="4"/>
      <c r="BX263" s="4"/>
      <c r="BY263" s="4"/>
      <c r="BZ263" s="4"/>
      <c r="CA263" s="4"/>
    </row>
    <row r="264" spans="1:79" ht="12.5" customHeight="1" thickBot="1">
      <c r="A264" s="33"/>
      <c r="B264" s="53"/>
      <c r="C264" s="158"/>
      <c r="D264" s="158"/>
      <c r="E264" s="147"/>
      <c r="F264" s="152" t="s">
        <v>11</v>
      </c>
      <c r="G264" s="157" t="s">
        <v>29</v>
      </c>
      <c r="H264" s="153">
        <v>13000</v>
      </c>
      <c r="I264" s="154">
        <v>45757</v>
      </c>
      <c r="J264" s="155"/>
      <c r="K264" s="161"/>
      <c r="L264" s="161"/>
      <c r="M264" s="79"/>
      <c r="N264" s="79"/>
      <c r="O264" s="51"/>
      <c r="P264" s="51"/>
      <c r="Q264" s="51"/>
      <c r="R264" s="6"/>
      <c r="S264" s="6"/>
      <c r="T264" s="6"/>
      <c r="U264" s="6"/>
      <c r="V264" s="6"/>
      <c r="W264" s="6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6"/>
      <c r="AR264" s="6"/>
      <c r="AS264" s="6"/>
      <c r="AT264" s="6"/>
      <c r="AU264" s="6"/>
      <c r="AV264" s="6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  <c r="BL264" s="4"/>
      <c r="BM264" s="4"/>
      <c r="BN264" s="4"/>
      <c r="BO264" s="4"/>
      <c r="BP264" s="4"/>
      <c r="BQ264" s="4"/>
      <c r="BR264" s="4"/>
      <c r="BS264" s="4"/>
      <c r="BT264" s="4"/>
      <c r="BU264" s="4"/>
      <c r="BV264" s="52"/>
      <c r="BW264" s="4"/>
      <c r="BX264" s="4"/>
      <c r="BY264" s="4"/>
      <c r="BZ264" s="4"/>
      <c r="CA264" s="4"/>
    </row>
    <row r="265" spans="1:79" ht="12.5" customHeight="1" thickBot="1">
      <c r="A265" s="33"/>
      <c r="B265" s="53"/>
      <c r="C265" s="46">
        <v>25</v>
      </c>
      <c r="D265" s="46">
        <v>22</v>
      </c>
      <c r="E265" s="47">
        <v>4</v>
      </c>
      <c r="F265" s="152" t="s">
        <v>25</v>
      </c>
      <c r="G265" s="157" t="s">
        <v>29</v>
      </c>
      <c r="H265" s="153">
        <v>17000</v>
      </c>
      <c r="I265" s="154">
        <v>45238</v>
      </c>
      <c r="J265" s="155"/>
      <c r="K265" s="161"/>
      <c r="L265" s="161"/>
      <c r="M265" s="79"/>
      <c r="N265" s="79"/>
      <c r="O265" s="51"/>
      <c r="P265" s="51"/>
      <c r="Q265" s="51"/>
      <c r="R265" s="6">
        <f t="shared" si="76"/>
        <v>0</v>
      </c>
      <c r="S265" s="6">
        <f t="shared" si="77"/>
        <v>0</v>
      </c>
      <c r="T265" s="6"/>
      <c r="U265" s="6"/>
      <c r="V265" s="6"/>
      <c r="W265" s="6"/>
      <c r="X265" s="4"/>
      <c r="Y265" s="4" t="s">
        <v>273</v>
      </c>
      <c r="Z265" s="4" t="s">
        <v>46</v>
      </c>
      <c r="AA265" s="4" t="s">
        <v>274</v>
      </c>
      <c r="AB265" s="4">
        <f t="shared" si="78"/>
        <v>0</v>
      </c>
      <c r="AC265" s="4">
        <f t="shared" si="79"/>
        <v>0</v>
      </c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6"/>
      <c r="AR265" s="6"/>
      <c r="AS265" s="6"/>
      <c r="AT265" s="6"/>
      <c r="AU265" s="6"/>
      <c r="AV265" s="6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  <c r="BL265" s="4"/>
      <c r="BM265" s="4"/>
      <c r="BN265" s="4"/>
      <c r="BO265" s="4"/>
      <c r="BP265" s="4"/>
      <c r="BQ265" s="4"/>
      <c r="BR265" s="4"/>
      <c r="BS265" s="4"/>
      <c r="BT265" s="4"/>
      <c r="BU265" s="4"/>
      <c r="BV265" s="52"/>
      <c r="BW265" s="4"/>
      <c r="BX265" s="4"/>
      <c r="BY265" s="4"/>
      <c r="BZ265" s="4"/>
      <c r="CA265" s="4"/>
    </row>
    <row r="266" spans="1:79" ht="12.5" customHeight="1" thickBot="1">
      <c r="A266" s="33"/>
      <c r="B266" s="53"/>
      <c r="C266" s="158"/>
      <c r="D266" s="158"/>
      <c r="E266" s="147"/>
      <c r="F266" s="152" t="s">
        <v>11</v>
      </c>
      <c r="G266" s="157" t="s">
        <v>29</v>
      </c>
      <c r="H266" s="153">
        <v>17000</v>
      </c>
      <c r="I266" s="154">
        <v>42876</v>
      </c>
      <c r="J266" s="155"/>
      <c r="K266" s="161"/>
      <c r="L266" s="161"/>
      <c r="M266" s="79"/>
      <c r="N266" s="79"/>
      <c r="O266" s="51"/>
      <c r="P266" s="51"/>
      <c r="Q266" s="51"/>
      <c r="R266" s="6"/>
      <c r="S266" s="6"/>
      <c r="T266" s="6"/>
      <c r="U266" s="6"/>
      <c r="V266" s="6"/>
      <c r="W266" s="6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6"/>
      <c r="AR266" s="6"/>
      <c r="AS266" s="6"/>
      <c r="AT266" s="6"/>
      <c r="AU266" s="6"/>
      <c r="AV266" s="6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  <c r="BL266" s="4"/>
      <c r="BM266" s="4"/>
      <c r="BN266" s="4"/>
      <c r="BO266" s="4"/>
      <c r="BP266" s="4"/>
      <c r="BQ266" s="4"/>
      <c r="BR266" s="4"/>
      <c r="BS266" s="4"/>
      <c r="BT266" s="4"/>
      <c r="BU266" s="4"/>
      <c r="BV266" s="52"/>
      <c r="BW266" s="4"/>
      <c r="BX266" s="4"/>
      <c r="BY266" s="4"/>
      <c r="BZ266" s="4"/>
      <c r="CA266" s="4"/>
    </row>
    <row r="267" spans="1:79" ht="12.5" customHeight="1" thickBot="1">
      <c r="A267" s="33"/>
      <c r="B267" s="53"/>
      <c r="C267" s="46">
        <v>30</v>
      </c>
      <c r="D267" s="46">
        <v>24</v>
      </c>
      <c r="E267" s="47">
        <v>2</v>
      </c>
      <c r="F267" s="152" t="s">
        <v>25</v>
      </c>
      <c r="G267" s="153"/>
      <c r="H267" s="153">
        <v>28000</v>
      </c>
      <c r="I267" s="154">
        <v>45758</v>
      </c>
      <c r="J267" s="155"/>
      <c r="K267" s="161"/>
      <c r="L267" s="161"/>
      <c r="M267" s="79"/>
      <c r="N267" s="79"/>
      <c r="O267" s="51"/>
      <c r="P267" s="51"/>
      <c r="Q267" s="51"/>
      <c r="R267" s="6">
        <f t="shared" si="76"/>
        <v>0</v>
      </c>
      <c r="S267" s="6">
        <f t="shared" si="77"/>
        <v>0</v>
      </c>
      <c r="T267" s="6"/>
      <c r="U267" s="6"/>
      <c r="V267" s="6"/>
      <c r="W267" s="6"/>
      <c r="X267" s="4"/>
      <c r="Y267" s="4" t="s">
        <v>275</v>
      </c>
      <c r="Z267" s="4" t="s">
        <v>49</v>
      </c>
      <c r="AA267" s="4" t="s">
        <v>276</v>
      </c>
      <c r="AB267" s="4">
        <f t="shared" si="78"/>
        <v>0</v>
      </c>
      <c r="AC267" s="4">
        <f t="shared" si="79"/>
        <v>0</v>
      </c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6"/>
      <c r="AR267" s="6"/>
      <c r="AS267" s="6"/>
      <c r="AT267" s="6"/>
      <c r="AU267" s="6"/>
      <c r="AV267" s="6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  <c r="BL267" s="4"/>
      <c r="BM267" s="4"/>
      <c r="BN267" s="4"/>
      <c r="BO267" s="4"/>
      <c r="BP267" s="4"/>
      <c r="BQ267" s="4"/>
      <c r="BR267" s="4"/>
      <c r="BS267" s="4"/>
      <c r="BT267" s="4"/>
      <c r="BU267" s="4"/>
      <c r="BV267" s="52"/>
      <c r="BW267" s="4"/>
      <c r="BX267" s="4"/>
      <c r="BY267" s="4"/>
      <c r="BZ267" s="4"/>
      <c r="CA267" s="4"/>
    </row>
    <row r="268" spans="1:79" ht="12.5" customHeight="1" thickBot="1">
      <c r="A268" s="33"/>
      <c r="B268" s="53"/>
      <c r="C268" s="158"/>
      <c r="D268" s="158"/>
      <c r="E268" s="147"/>
      <c r="F268" s="152" t="s">
        <v>11</v>
      </c>
      <c r="G268" s="153"/>
      <c r="H268" s="153">
        <v>28000</v>
      </c>
      <c r="I268" s="154">
        <v>45759</v>
      </c>
      <c r="J268" s="155"/>
      <c r="K268" s="161"/>
      <c r="L268" s="161"/>
      <c r="M268" s="79"/>
      <c r="N268" s="79"/>
      <c r="O268" s="51"/>
      <c r="P268" s="51"/>
      <c r="Q268" s="51"/>
      <c r="R268" s="6"/>
      <c r="S268" s="6"/>
      <c r="T268" s="6"/>
      <c r="U268" s="6"/>
      <c r="V268" s="6"/>
      <c r="W268" s="6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6"/>
      <c r="AR268" s="6"/>
      <c r="AS268" s="6"/>
      <c r="AT268" s="6"/>
      <c r="AU268" s="6"/>
      <c r="AV268" s="6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  <c r="BL268" s="4"/>
      <c r="BM268" s="4"/>
      <c r="BN268" s="4"/>
      <c r="BO268" s="4"/>
      <c r="BP268" s="4"/>
      <c r="BQ268" s="4"/>
      <c r="BR268" s="4"/>
      <c r="BS268" s="4"/>
      <c r="BT268" s="4"/>
      <c r="BU268" s="4"/>
      <c r="BV268" s="52"/>
      <c r="BW268" s="4"/>
      <c r="BX268" s="4"/>
      <c r="BY268" s="4"/>
      <c r="BZ268" s="4"/>
      <c r="CA268" s="4"/>
    </row>
    <row r="269" spans="1:79" ht="8.5" customHeight="1">
      <c r="A269" s="33"/>
      <c r="B269" s="53"/>
      <c r="C269" s="46"/>
      <c r="D269" s="46"/>
      <c r="E269" s="47"/>
      <c r="F269" s="48"/>
      <c r="G269" s="48"/>
      <c r="H269" s="48"/>
      <c r="I269" s="49"/>
      <c r="J269" s="50"/>
      <c r="K269" s="79"/>
      <c r="L269" s="56"/>
      <c r="M269" s="79"/>
      <c r="N269" s="79"/>
      <c r="O269" s="51"/>
      <c r="P269" s="51"/>
      <c r="Q269" s="51"/>
      <c r="R269" s="6"/>
      <c r="S269" s="6"/>
      <c r="T269" s="6"/>
      <c r="U269" s="6"/>
      <c r="V269" s="6"/>
      <c r="W269" s="6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6"/>
      <c r="AR269" s="6"/>
      <c r="AS269" s="6"/>
      <c r="AT269" s="6"/>
      <c r="AU269" s="6"/>
      <c r="AV269" s="6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  <c r="BL269" s="4"/>
      <c r="BM269" s="4"/>
      <c r="BN269" s="4"/>
      <c r="BO269" s="4"/>
      <c r="BP269" s="4"/>
      <c r="BQ269" s="4"/>
      <c r="BR269" s="4"/>
      <c r="BS269" s="4"/>
      <c r="BT269" s="4"/>
      <c r="BU269" s="4"/>
      <c r="BV269" s="52"/>
      <c r="BW269" s="4"/>
      <c r="BX269" s="4"/>
      <c r="BY269" s="4"/>
      <c r="BZ269" s="4"/>
      <c r="CA269" s="4"/>
    </row>
    <row r="270" spans="1:79" ht="12.5" customHeight="1" thickBot="1">
      <c r="A270" s="33"/>
      <c r="B270" s="270" t="s">
        <v>54</v>
      </c>
      <c r="C270" s="46">
        <v>14</v>
      </c>
      <c r="D270" s="46">
        <v>18</v>
      </c>
      <c r="E270" s="47">
        <v>9</v>
      </c>
      <c r="F270" s="147" t="s">
        <v>25</v>
      </c>
      <c r="G270" s="159" t="s">
        <v>29</v>
      </c>
      <c r="H270" s="148">
        <v>7000</v>
      </c>
      <c r="I270" s="149">
        <v>45760</v>
      </c>
      <c r="J270" s="150"/>
      <c r="K270" s="160"/>
      <c r="L270" s="160"/>
      <c r="M270" s="22"/>
      <c r="N270" s="22"/>
      <c r="O270" s="51"/>
      <c r="P270" s="51"/>
      <c r="Q270" s="51"/>
      <c r="R270" s="6">
        <f>H270*K270</f>
        <v>0</v>
      </c>
      <c r="S270" s="6">
        <f>H270*L270</f>
        <v>0</v>
      </c>
      <c r="T270" s="6"/>
      <c r="U270" s="6"/>
      <c r="V270" s="6"/>
      <c r="W270" s="6"/>
      <c r="X270" s="4"/>
      <c r="Y270" s="4" t="s">
        <v>277</v>
      </c>
      <c r="Z270" s="4" t="s">
        <v>34</v>
      </c>
      <c r="AA270" s="4" t="s">
        <v>278</v>
      </c>
      <c r="AB270" s="4">
        <f>K270</f>
        <v>0</v>
      </c>
      <c r="AC270" s="4">
        <f>+L270</f>
        <v>0</v>
      </c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6"/>
      <c r="AR270" s="6"/>
      <c r="AS270" s="6"/>
      <c r="AT270" s="6"/>
      <c r="AU270" s="6"/>
      <c r="AV270" s="6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  <c r="BL270" s="4"/>
      <c r="BM270" s="4"/>
      <c r="BN270" s="4"/>
      <c r="BO270" s="4"/>
      <c r="BP270" s="4"/>
      <c r="BQ270" s="4"/>
      <c r="BR270" s="4"/>
      <c r="BS270" s="4"/>
      <c r="BT270" s="4"/>
      <c r="BU270" s="4"/>
      <c r="BV270" s="52"/>
      <c r="BW270" s="4"/>
      <c r="BX270" s="4"/>
      <c r="BY270" s="4"/>
      <c r="BZ270" s="4"/>
      <c r="CA270" s="4"/>
    </row>
    <row r="271" spans="1:79" ht="12.5" customHeight="1" thickBot="1">
      <c r="A271" s="33"/>
      <c r="B271" s="270"/>
      <c r="C271" s="158"/>
      <c r="D271" s="158"/>
      <c r="E271" s="147"/>
      <c r="F271" s="152" t="s">
        <v>11</v>
      </c>
      <c r="G271" s="157" t="s">
        <v>29</v>
      </c>
      <c r="H271" s="153">
        <v>7000</v>
      </c>
      <c r="I271" s="154">
        <v>45761</v>
      </c>
      <c r="J271" s="155"/>
      <c r="K271" s="161"/>
      <c r="L271" s="161"/>
      <c r="M271" s="22"/>
      <c r="N271" s="22"/>
      <c r="O271" s="51"/>
      <c r="P271" s="51"/>
      <c r="Q271" s="51"/>
      <c r="R271" s="6"/>
      <c r="S271" s="6"/>
      <c r="T271" s="6"/>
      <c r="U271" s="6"/>
      <c r="V271" s="6"/>
      <c r="W271" s="6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6"/>
      <c r="AR271" s="6"/>
      <c r="AS271" s="6"/>
      <c r="AT271" s="6"/>
      <c r="AU271" s="6"/>
      <c r="AV271" s="6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  <c r="BL271" s="4"/>
      <c r="BM271" s="4"/>
      <c r="BN271" s="4"/>
      <c r="BO271" s="4"/>
      <c r="BP271" s="4"/>
      <c r="BQ271" s="4"/>
      <c r="BR271" s="4"/>
      <c r="BS271" s="4"/>
      <c r="BT271" s="4"/>
      <c r="BU271" s="4"/>
      <c r="BV271" s="52"/>
      <c r="BW271" s="4"/>
      <c r="BX271" s="4"/>
      <c r="BY271" s="4"/>
      <c r="BZ271" s="4"/>
      <c r="CA271" s="4"/>
    </row>
    <row r="272" spans="1:79" ht="9.5" customHeight="1">
      <c r="A272" s="33"/>
      <c r="B272" s="53"/>
      <c r="C272" s="46"/>
      <c r="D272" s="46"/>
      <c r="E272" s="47"/>
      <c r="F272" s="48"/>
      <c r="G272" s="48"/>
      <c r="H272" s="48"/>
      <c r="I272" s="49"/>
      <c r="J272" s="50"/>
      <c r="K272" s="79"/>
      <c r="L272" s="56"/>
      <c r="M272" s="79"/>
      <c r="N272" s="79"/>
      <c r="O272" s="51"/>
      <c r="P272" s="51"/>
      <c r="Q272" s="51"/>
      <c r="R272" s="6"/>
      <c r="S272" s="6"/>
      <c r="T272" s="6"/>
      <c r="U272" s="6"/>
      <c r="V272" s="6"/>
      <c r="W272" s="6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6"/>
      <c r="AR272" s="6"/>
      <c r="AS272" s="6"/>
      <c r="AT272" s="6"/>
      <c r="AU272" s="6"/>
      <c r="AV272" s="6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  <c r="BL272" s="4"/>
      <c r="BM272" s="4"/>
      <c r="BN272" s="4"/>
      <c r="BO272" s="4"/>
      <c r="BP272" s="4"/>
      <c r="BQ272" s="4"/>
      <c r="BR272" s="4"/>
      <c r="BS272" s="4"/>
      <c r="BT272" s="4"/>
      <c r="BU272" s="4"/>
      <c r="BV272" s="52"/>
      <c r="BW272" s="4"/>
      <c r="BX272" s="4"/>
      <c r="BY272" s="4"/>
      <c r="BZ272" s="4"/>
      <c r="CA272" s="4"/>
    </row>
    <row r="273" spans="1:79" ht="12.5" customHeight="1" thickBot="1">
      <c r="A273" s="33"/>
      <c r="B273" s="270" t="s">
        <v>61</v>
      </c>
      <c r="C273" s="46">
        <v>21</v>
      </c>
      <c r="D273" s="46">
        <v>11</v>
      </c>
      <c r="E273" s="47">
        <v>7</v>
      </c>
      <c r="F273" s="147" t="s">
        <v>25</v>
      </c>
      <c r="G273" s="159" t="s">
        <v>29</v>
      </c>
      <c r="H273" s="148">
        <v>12000</v>
      </c>
      <c r="I273" s="149">
        <v>45239</v>
      </c>
      <c r="J273" s="150"/>
      <c r="K273" s="160"/>
      <c r="L273" s="160"/>
      <c r="M273" s="22"/>
      <c r="N273" s="22"/>
      <c r="O273" s="51"/>
      <c r="P273" s="51"/>
      <c r="Q273" s="51"/>
      <c r="R273" s="6">
        <f>H273*K273</f>
        <v>0</v>
      </c>
      <c r="S273" s="6">
        <f>H273*L273</f>
        <v>0</v>
      </c>
      <c r="T273" s="6"/>
      <c r="U273" s="6"/>
      <c r="V273" s="6"/>
      <c r="W273" s="6"/>
      <c r="X273" s="4"/>
      <c r="Y273" s="4" t="s">
        <v>279</v>
      </c>
      <c r="Z273" s="4" t="s">
        <v>280</v>
      </c>
      <c r="AA273" s="4" t="s">
        <v>281</v>
      </c>
      <c r="AB273" s="4">
        <f>K273</f>
        <v>0</v>
      </c>
      <c r="AC273" s="4">
        <f>+L273</f>
        <v>0</v>
      </c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6"/>
      <c r="AR273" s="6"/>
      <c r="AS273" s="6"/>
      <c r="AT273" s="6"/>
      <c r="AU273" s="6"/>
      <c r="AV273" s="6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  <c r="BL273" s="4"/>
      <c r="BM273" s="4"/>
      <c r="BN273" s="4"/>
      <c r="BO273" s="4"/>
      <c r="BP273" s="4"/>
      <c r="BQ273" s="4"/>
      <c r="BR273" s="4"/>
      <c r="BS273" s="4"/>
      <c r="BT273" s="4"/>
      <c r="BU273" s="4"/>
      <c r="BV273" s="52"/>
      <c r="BW273" s="4"/>
      <c r="BX273" s="4"/>
      <c r="BY273" s="4"/>
      <c r="BZ273" s="4"/>
      <c r="CA273" s="4"/>
    </row>
    <row r="274" spans="1:79" ht="12.5" customHeight="1" thickBot="1">
      <c r="A274" s="33"/>
      <c r="B274" s="270"/>
      <c r="C274" s="158"/>
      <c r="D274" s="158"/>
      <c r="E274" s="147"/>
      <c r="F274" s="152" t="s">
        <v>11</v>
      </c>
      <c r="G274" s="157" t="s">
        <v>29</v>
      </c>
      <c r="H274" s="153">
        <v>12000</v>
      </c>
      <c r="I274" s="154">
        <v>42877</v>
      </c>
      <c r="J274" s="155"/>
      <c r="K274" s="161"/>
      <c r="L274" s="161"/>
      <c r="M274" s="22"/>
      <c r="N274" s="22"/>
      <c r="O274" s="51"/>
      <c r="P274" s="51"/>
      <c r="Q274" s="51"/>
      <c r="R274" s="6"/>
      <c r="S274" s="6"/>
      <c r="T274" s="6"/>
      <c r="U274" s="6"/>
      <c r="V274" s="6"/>
      <c r="W274" s="6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6"/>
      <c r="AR274" s="6"/>
      <c r="AS274" s="6"/>
      <c r="AT274" s="6"/>
      <c r="AU274" s="6"/>
      <c r="AV274" s="6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  <c r="BL274" s="4"/>
      <c r="BM274" s="4"/>
      <c r="BN274" s="4"/>
      <c r="BO274" s="4"/>
      <c r="BP274" s="4"/>
      <c r="BQ274" s="4"/>
      <c r="BR274" s="4"/>
      <c r="BS274" s="4"/>
      <c r="BT274" s="4"/>
      <c r="BU274" s="4"/>
      <c r="BV274" s="52"/>
      <c r="BW274" s="4"/>
      <c r="BX274" s="4"/>
      <c r="BY274" s="4"/>
      <c r="BZ274" s="4"/>
      <c r="CA274" s="4"/>
    </row>
    <row r="275" spans="1:79" ht="24" customHeight="1">
      <c r="A275" s="83" t="s">
        <v>282</v>
      </c>
      <c r="B275" s="84"/>
      <c r="C275" s="85"/>
      <c r="D275" s="85"/>
      <c r="E275" s="85"/>
      <c r="F275" s="85"/>
      <c r="G275" s="85"/>
      <c r="H275" s="86"/>
      <c r="I275" s="87"/>
      <c r="J275" s="24"/>
      <c r="K275" s="91"/>
      <c r="L275" s="91"/>
      <c r="M275" s="26"/>
      <c r="N275" s="26"/>
      <c r="O275" s="26"/>
      <c r="P275" s="26"/>
      <c r="Q275" s="26"/>
      <c r="R275" s="6"/>
      <c r="S275" s="6"/>
      <c r="T275" s="6"/>
      <c r="U275" s="6"/>
      <c r="V275" s="6"/>
      <c r="W275" s="6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  <c r="BL275" s="4"/>
      <c r="BM275" s="4"/>
      <c r="BN275" s="4"/>
      <c r="BO275" s="4"/>
      <c r="BP275" s="4"/>
      <c r="BQ275" s="4"/>
      <c r="BR275" s="4"/>
      <c r="BS275" s="4"/>
      <c r="BT275" s="4"/>
      <c r="BU275" s="4"/>
      <c r="BV275" s="52"/>
      <c r="BW275" s="4"/>
      <c r="BX275" s="4"/>
      <c r="BY275" s="4"/>
      <c r="BZ275" s="4"/>
      <c r="CA275" s="4"/>
    </row>
    <row r="276" spans="1:79" ht="14.5" customHeight="1">
      <c r="A276" s="19"/>
      <c r="B276" s="10"/>
      <c r="C276" s="19"/>
      <c r="D276" s="19"/>
      <c r="E276" s="19"/>
      <c r="F276" s="19"/>
      <c r="G276" s="19"/>
      <c r="H276" s="19"/>
      <c r="I276" s="70"/>
      <c r="J276" s="34"/>
      <c r="K276" s="35"/>
      <c r="L276" s="35"/>
      <c r="M276" s="21"/>
      <c r="N276" s="21" t="s">
        <v>3</v>
      </c>
      <c r="O276" s="21"/>
      <c r="P276" s="21"/>
      <c r="Q276" s="21" t="s">
        <v>3</v>
      </c>
      <c r="R276" s="6"/>
      <c r="S276" s="6"/>
      <c r="T276" s="6"/>
      <c r="U276" s="6"/>
      <c r="V276" s="6"/>
      <c r="W276" s="6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  <c r="BL276" s="4"/>
      <c r="BM276" s="4"/>
      <c r="BN276" s="4"/>
      <c r="BO276" s="4"/>
      <c r="BP276" s="4"/>
      <c r="BQ276" s="4"/>
      <c r="BR276" s="4"/>
      <c r="BS276" s="4"/>
      <c r="BT276" s="4"/>
      <c r="BU276" s="4"/>
      <c r="BV276" s="52"/>
      <c r="BW276" s="4"/>
      <c r="BX276" s="4"/>
      <c r="BY276" s="4"/>
      <c r="BZ276" s="4"/>
      <c r="CA276" s="4"/>
    </row>
    <row r="277" spans="1:79" ht="20.5" customHeight="1">
      <c r="A277" s="37"/>
      <c r="B277" s="38"/>
      <c r="C277" s="37" t="s">
        <v>4</v>
      </c>
      <c r="D277" s="37" t="s">
        <v>5</v>
      </c>
      <c r="E277" s="37" t="s">
        <v>6</v>
      </c>
      <c r="F277" s="37" t="s">
        <v>7</v>
      </c>
      <c r="G277" s="37" t="s">
        <v>8</v>
      </c>
      <c r="H277" s="39" t="s">
        <v>9</v>
      </c>
      <c r="I277" s="40" t="s">
        <v>10</v>
      </c>
      <c r="J277" s="41"/>
      <c r="K277" s="42" t="s">
        <v>11</v>
      </c>
      <c r="L277" s="42" t="s">
        <v>12</v>
      </c>
      <c r="M277" s="43"/>
      <c r="N277" s="43"/>
      <c r="O277" s="43"/>
      <c r="P277" s="43"/>
      <c r="Q277" s="43"/>
      <c r="R277" s="6" t="s">
        <v>13</v>
      </c>
      <c r="S277" s="6" t="s">
        <v>14</v>
      </c>
      <c r="T277" s="6" t="s">
        <v>15</v>
      </c>
      <c r="U277" s="6" t="s">
        <v>16</v>
      </c>
      <c r="V277" s="6" t="s">
        <v>17</v>
      </c>
      <c r="W277" s="6" t="s">
        <v>18</v>
      </c>
      <c r="X277" s="6" t="s">
        <v>19</v>
      </c>
      <c r="Y277" s="4" t="s">
        <v>20</v>
      </c>
      <c r="Z277" s="4" t="s">
        <v>21</v>
      </c>
      <c r="AA277" s="4" t="s">
        <v>22</v>
      </c>
      <c r="AB277" s="4" t="s">
        <v>13</v>
      </c>
      <c r="AC277" s="4" t="s">
        <v>14</v>
      </c>
      <c r="AD277" s="4" t="s">
        <v>15</v>
      </c>
      <c r="AE277" s="4" t="s">
        <v>16</v>
      </c>
      <c r="AF277" s="4" t="s">
        <v>17</v>
      </c>
      <c r="AG277" s="4" t="s">
        <v>18</v>
      </c>
      <c r="AH277" s="4"/>
      <c r="AI277" s="4"/>
      <c r="AJ277" s="45"/>
      <c r="AK277" s="45"/>
      <c r="AL277" s="45"/>
      <c r="AM277" s="45"/>
      <c r="AN277" s="45"/>
      <c r="AO277" s="45"/>
      <c r="AP277" s="45"/>
      <c r="AQ277" s="45"/>
      <c r="AR277" s="45"/>
      <c r="AS277" s="45"/>
      <c r="AT277" s="45"/>
      <c r="AU277" s="45"/>
      <c r="AV277" s="45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  <c r="BL277" s="4"/>
      <c r="BM277" s="4"/>
      <c r="BN277" s="4"/>
      <c r="BO277" s="4"/>
      <c r="BP277" s="4"/>
      <c r="BQ277" s="4"/>
      <c r="BR277" s="4"/>
      <c r="BS277" s="4"/>
      <c r="BT277" s="4"/>
      <c r="BU277" s="4"/>
      <c r="BV277" s="52"/>
      <c r="BW277" s="4"/>
      <c r="BX277" s="4"/>
      <c r="BY277" s="4"/>
      <c r="BZ277" s="4"/>
      <c r="CA277" s="4"/>
    </row>
    <row r="278" spans="1:79" ht="15.5" customHeight="1" thickBot="1">
      <c r="A278" s="33"/>
      <c r="B278" s="10" t="s">
        <v>24</v>
      </c>
      <c r="C278" s="46">
        <v>12</v>
      </c>
      <c r="D278" s="46">
        <v>12</v>
      </c>
      <c r="E278" s="47">
        <v>15</v>
      </c>
      <c r="F278" s="147" t="s">
        <v>25</v>
      </c>
      <c r="G278" s="159" t="s">
        <v>29</v>
      </c>
      <c r="H278" s="148">
        <v>5500</v>
      </c>
      <c r="I278" s="149">
        <v>45240</v>
      </c>
      <c r="J278" s="150"/>
      <c r="K278" s="160"/>
      <c r="L278" s="160"/>
      <c r="M278" s="79"/>
      <c r="N278" s="79"/>
      <c r="O278" s="51"/>
      <c r="P278" s="51"/>
      <c r="Q278" s="51"/>
      <c r="R278" s="6">
        <f>H278*K278</f>
        <v>0</v>
      </c>
      <c r="S278" s="6">
        <f>H278*L278</f>
        <v>0</v>
      </c>
      <c r="T278" s="6"/>
      <c r="U278" s="6"/>
      <c r="V278" s="6"/>
      <c r="W278" s="6"/>
      <c r="X278" s="4"/>
      <c r="Y278" s="4" t="s">
        <v>283</v>
      </c>
      <c r="Z278" s="4" t="s">
        <v>284</v>
      </c>
      <c r="AA278" s="4" t="s">
        <v>285</v>
      </c>
      <c r="AB278" s="4">
        <f>K278</f>
        <v>0</v>
      </c>
      <c r="AC278" s="4">
        <f>+L278</f>
        <v>0</v>
      </c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6"/>
      <c r="AR278" s="6"/>
      <c r="AS278" s="6"/>
      <c r="AT278" s="6"/>
      <c r="AU278" s="6"/>
      <c r="AV278" s="6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  <c r="BL278" s="4"/>
      <c r="BM278" s="4"/>
      <c r="BN278" s="4"/>
      <c r="BO278" s="4"/>
      <c r="BP278" s="4"/>
      <c r="BQ278" s="4"/>
      <c r="BR278" s="4"/>
      <c r="BS278" s="4"/>
      <c r="BT278" s="4"/>
      <c r="BU278" s="4"/>
      <c r="BV278" s="52"/>
      <c r="BW278" s="4"/>
      <c r="BX278" s="4"/>
      <c r="BY278" s="4"/>
      <c r="BZ278" s="4"/>
      <c r="CA278" s="4"/>
    </row>
    <row r="279" spans="1:79" ht="15.5" customHeight="1" thickBot="1">
      <c r="A279" s="33"/>
      <c r="B279" s="10"/>
      <c r="C279" s="158"/>
      <c r="D279" s="158"/>
      <c r="E279" s="147"/>
      <c r="F279" s="152" t="s">
        <v>11</v>
      </c>
      <c r="G279" s="157" t="s">
        <v>29</v>
      </c>
      <c r="H279" s="153">
        <v>5500</v>
      </c>
      <c r="I279" s="154">
        <v>45451</v>
      </c>
      <c r="J279" s="155"/>
      <c r="K279" s="161"/>
      <c r="L279" s="161"/>
      <c r="M279" s="79"/>
      <c r="N279" s="79"/>
      <c r="O279" s="51"/>
      <c r="P279" s="51"/>
      <c r="Q279" s="51"/>
      <c r="R279" s="6"/>
      <c r="S279" s="6"/>
      <c r="T279" s="6"/>
      <c r="U279" s="6"/>
      <c r="V279" s="6"/>
      <c r="W279" s="6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6"/>
      <c r="AR279" s="6"/>
      <c r="AS279" s="6"/>
      <c r="AT279" s="6"/>
      <c r="AU279" s="6"/>
      <c r="AV279" s="6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  <c r="BL279" s="4"/>
      <c r="BM279" s="4"/>
      <c r="BN279" s="4"/>
      <c r="BO279" s="4"/>
      <c r="BP279" s="4"/>
      <c r="BQ279" s="4"/>
      <c r="BR279" s="4"/>
      <c r="BS279" s="4"/>
      <c r="BT279" s="4"/>
      <c r="BU279" s="4"/>
      <c r="BV279" s="52"/>
      <c r="BW279" s="4"/>
      <c r="BX279" s="4"/>
      <c r="BY279" s="4"/>
      <c r="BZ279" s="4"/>
      <c r="CA279" s="4"/>
    </row>
    <row r="280" spans="1:79" ht="15.5" customHeight="1" thickBot="1">
      <c r="A280" s="33"/>
      <c r="B280" s="53"/>
      <c r="C280" s="46">
        <v>14</v>
      </c>
      <c r="D280" s="46">
        <v>15</v>
      </c>
      <c r="E280" s="47">
        <v>10</v>
      </c>
      <c r="F280" s="152" t="s">
        <v>25</v>
      </c>
      <c r="G280" s="157" t="s">
        <v>29</v>
      </c>
      <c r="H280" s="153">
        <v>7000</v>
      </c>
      <c r="I280" s="154">
        <v>45778</v>
      </c>
      <c r="J280" s="155"/>
      <c r="K280" s="161"/>
      <c r="L280" s="161"/>
      <c r="M280" s="79"/>
      <c r="N280" s="79"/>
      <c r="O280" s="51"/>
      <c r="P280" s="51"/>
      <c r="Q280" s="51"/>
      <c r="R280" s="6">
        <f>H280*K280</f>
        <v>0</v>
      </c>
      <c r="S280" s="6">
        <f>H280*L280</f>
        <v>0</v>
      </c>
      <c r="T280" s="6"/>
      <c r="U280" s="6"/>
      <c r="V280" s="6"/>
      <c r="W280" s="6"/>
      <c r="X280" s="4"/>
      <c r="Y280" s="4" t="s">
        <v>286</v>
      </c>
      <c r="Z280" s="4" t="s">
        <v>287</v>
      </c>
      <c r="AA280" s="4" t="s">
        <v>288</v>
      </c>
      <c r="AB280" s="4">
        <f>K280</f>
        <v>0</v>
      </c>
      <c r="AC280" s="4">
        <f>+L280</f>
        <v>0</v>
      </c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6"/>
      <c r="AR280" s="6"/>
      <c r="AS280" s="6"/>
      <c r="AT280" s="6"/>
      <c r="AU280" s="6"/>
      <c r="AV280" s="6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  <c r="BL280" s="4"/>
      <c r="BM280" s="4"/>
      <c r="BN280" s="4"/>
      <c r="BO280" s="4"/>
      <c r="BP280" s="4"/>
      <c r="BQ280" s="4"/>
      <c r="BR280" s="4"/>
      <c r="BS280" s="4"/>
      <c r="BT280" s="4"/>
      <c r="BU280" s="4"/>
      <c r="BV280" s="52"/>
      <c r="BW280" s="4"/>
      <c r="BX280" s="4"/>
      <c r="BY280" s="4"/>
      <c r="BZ280" s="4"/>
      <c r="CA280" s="4"/>
    </row>
    <row r="281" spans="1:79" ht="15.5" customHeight="1" thickBot="1">
      <c r="A281" s="33"/>
      <c r="B281" s="53"/>
      <c r="C281" s="158"/>
      <c r="D281" s="158"/>
      <c r="E281" s="147"/>
      <c r="F281" s="152" t="s">
        <v>11</v>
      </c>
      <c r="G281" s="157" t="s">
        <v>29</v>
      </c>
      <c r="H281" s="153">
        <v>7000</v>
      </c>
      <c r="I281" s="154">
        <v>45779</v>
      </c>
      <c r="J281" s="155"/>
      <c r="K281" s="161"/>
      <c r="L281" s="161"/>
      <c r="M281" s="79"/>
      <c r="N281" s="79"/>
      <c r="O281" s="51"/>
      <c r="P281" s="51"/>
      <c r="Q281" s="51"/>
      <c r="R281" s="6"/>
      <c r="S281" s="6"/>
      <c r="T281" s="6"/>
      <c r="U281" s="6"/>
      <c r="V281" s="6"/>
      <c r="W281" s="6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6"/>
      <c r="AR281" s="6"/>
      <c r="AS281" s="6"/>
      <c r="AT281" s="6"/>
      <c r="AU281" s="6"/>
      <c r="AV281" s="6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  <c r="BL281" s="4"/>
      <c r="BM281" s="4"/>
      <c r="BN281" s="4"/>
      <c r="BO281" s="4"/>
      <c r="BP281" s="4"/>
      <c r="BQ281" s="4"/>
      <c r="BR281" s="4"/>
      <c r="BS281" s="4"/>
      <c r="BT281" s="4"/>
      <c r="BU281" s="4"/>
      <c r="BV281" s="52"/>
      <c r="BW281" s="4"/>
      <c r="BX281" s="4"/>
      <c r="BY281" s="4"/>
      <c r="BZ281" s="4"/>
      <c r="CA281" s="4"/>
    </row>
    <row r="282" spans="1:79" ht="15.5" customHeight="1" thickBot="1">
      <c r="A282" s="33"/>
      <c r="B282" s="53"/>
      <c r="C282" s="46">
        <v>16</v>
      </c>
      <c r="D282" s="46">
        <v>17</v>
      </c>
      <c r="E282" s="47">
        <v>9</v>
      </c>
      <c r="F282" s="152" t="s">
        <v>25</v>
      </c>
      <c r="G282" s="157" t="s">
        <v>29</v>
      </c>
      <c r="H282" s="153">
        <v>8000</v>
      </c>
      <c r="I282" s="154">
        <v>45241</v>
      </c>
      <c r="J282" s="155"/>
      <c r="K282" s="161"/>
      <c r="L282" s="161"/>
      <c r="M282" s="79"/>
      <c r="N282" s="79"/>
      <c r="O282" s="51"/>
      <c r="P282" s="51"/>
      <c r="Q282" s="51"/>
      <c r="R282" s="6">
        <f>H282*K282</f>
        <v>0</v>
      </c>
      <c r="S282" s="6">
        <f>H282*L282</f>
        <v>0</v>
      </c>
      <c r="T282" s="6"/>
      <c r="U282" s="6"/>
      <c r="V282" s="6"/>
      <c r="W282" s="6"/>
      <c r="X282" s="4"/>
      <c r="Y282" s="4" t="s">
        <v>289</v>
      </c>
      <c r="Z282" s="4" t="s">
        <v>290</v>
      </c>
      <c r="AA282" s="4" t="s">
        <v>291</v>
      </c>
      <c r="AB282" s="4">
        <f>K282</f>
        <v>0</v>
      </c>
      <c r="AC282" s="4">
        <f>+L282</f>
        <v>0</v>
      </c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6"/>
      <c r="AR282" s="6"/>
      <c r="AS282" s="6"/>
      <c r="AT282" s="6"/>
      <c r="AU282" s="6"/>
      <c r="AV282" s="6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  <c r="BL282" s="4"/>
      <c r="BM282" s="4"/>
      <c r="BN282" s="4"/>
      <c r="BO282" s="4"/>
      <c r="BP282" s="4"/>
      <c r="BQ282" s="4"/>
      <c r="BR282" s="4"/>
      <c r="BS282" s="4"/>
      <c r="BT282" s="4"/>
      <c r="BU282" s="4"/>
      <c r="BV282" s="52"/>
      <c r="BW282" s="4"/>
      <c r="BX282" s="4"/>
      <c r="BY282" s="4"/>
      <c r="BZ282" s="4"/>
      <c r="CA282" s="4"/>
    </row>
    <row r="283" spans="1:79" ht="15.5" customHeight="1" thickBot="1">
      <c r="A283" s="33"/>
      <c r="B283" s="53"/>
      <c r="C283" s="158"/>
      <c r="D283" s="158"/>
      <c r="E283" s="147"/>
      <c r="F283" s="152" t="s">
        <v>11</v>
      </c>
      <c r="G283" s="157" t="s">
        <v>29</v>
      </c>
      <c r="H283" s="153">
        <v>8000</v>
      </c>
      <c r="I283" s="154">
        <v>45452</v>
      </c>
      <c r="J283" s="155"/>
      <c r="K283" s="161"/>
      <c r="L283" s="161"/>
      <c r="M283" s="79"/>
      <c r="N283" s="79"/>
      <c r="O283" s="51"/>
      <c r="P283" s="51"/>
      <c r="Q283" s="51"/>
      <c r="R283" s="6"/>
      <c r="S283" s="6"/>
      <c r="T283" s="6"/>
      <c r="U283" s="6"/>
      <c r="V283" s="6"/>
      <c r="W283" s="6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6"/>
      <c r="AR283" s="6"/>
      <c r="AS283" s="6"/>
      <c r="AT283" s="6"/>
      <c r="AU283" s="6"/>
      <c r="AV283" s="6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  <c r="BL283" s="4"/>
      <c r="BM283" s="4"/>
      <c r="BN283" s="4"/>
      <c r="BO283" s="4"/>
      <c r="BP283" s="4"/>
      <c r="BQ283" s="4"/>
      <c r="BR283" s="4"/>
      <c r="BS283" s="4"/>
      <c r="BT283" s="4"/>
      <c r="BU283" s="4"/>
      <c r="BV283" s="52"/>
      <c r="BW283" s="4"/>
      <c r="BX283" s="4"/>
      <c r="BY283" s="4"/>
      <c r="BZ283" s="4"/>
      <c r="CA283" s="4"/>
    </row>
    <row r="284" spans="1:79" ht="15.5" customHeight="1" thickBot="1">
      <c r="A284" s="33"/>
      <c r="B284" s="53"/>
      <c r="C284" s="46">
        <v>18</v>
      </c>
      <c r="D284" s="46">
        <v>21</v>
      </c>
      <c r="E284" s="47">
        <v>6</v>
      </c>
      <c r="F284" s="152" t="s">
        <v>25</v>
      </c>
      <c r="G284" s="157" t="s">
        <v>29</v>
      </c>
      <c r="H284" s="153">
        <v>9500</v>
      </c>
      <c r="I284" s="154">
        <v>45242</v>
      </c>
      <c r="J284" s="155"/>
      <c r="K284" s="161"/>
      <c r="L284" s="161"/>
      <c r="M284" s="79"/>
      <c r="N284" s="79"/>
      <c r="O284" s="51"/>
      <c r="P284" s="51"/>
      <c r="Q284" s="51"/>
      <c r="R284" s="6">
        <f>H284*K284</f>
        <v>0</v>
      </c>
      <c r="S284" s="6">
        <f>H284*L284</f>
        <v>0</v>
      </c>
      <c r="T284" s="6"/>
      <c r="U284" s="6"/>
      <c r="V284" s="6"/>
      <c r="W284" s="6"/>
      <c r="X284" s="4"/>
      <c r="Y284" s="4" t="s">
        <v>292</v>
      </c>
      <c r="Z284" s="4" t="s">
        <v>293</v>
      </c>
      <c r="AA284" s="4" t="s">
        <v>294</v>
      </c>
      <c r="AB284" s="4">
        <f>K284</f>
        <v>0</v>
      </c>
      <c r="AC284" s="4">
        <f>+L284</f>
        <v>0</v>
      </c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6"/>
      <c r="AR284" s="6"/>
      <c r="AS284" s="6"/>
      <c r="AT284" s="6"/>
      <c r="AU284" s="6"/>
      <c r="AV284" s="6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  <c r="BL284" s="4"/>
      <c r="BM284" s="4"/>
      <c r="BN284" s="4"/>
      <c r="BO284" s="4"/>
      <c r="BP284" s="4"/>
      <c r="BQ284" s="4"/>
      <c r="BR284" s="4"/>
      <c r="BS284" s="4"/>
      <c r="BT284" s="4"/>
      <c r="BU284" s="4"/>
      <c r="BV284" s="52"/>
      <c r="BW284" s="4"/>
      <c r="BX284" s="4"/>
      <c r="BY284" s="4"/>
      <c r="BZ284" s="4"/>
      <c r="CA284" s="4"/>
    </row>
    <row r="285" spans="1:79" ht="15.5" customHeight="1" thickBot="1">
      <c r="A285" s="33"/>
      <c r="B285" s="53"/>
      <c r="C285" s="158"/>
      <c r="D285" s="158"/>
      <c r="E285" s="147"/>
      <c r="F285" s="152" t="s">
        <v>11</v>
      </c>
      <c r="G285" s="157" t="s">
        <v>29</v>
      </c>
      <c r="H285" s="153">
        <v>9500</v>
      </c>
      <c r="I285" s="154">
        <v>45453</v>
      </c>
      <c r="J285" s="155"/>
      <c r="K285" s="161"/>
      <c r="L285" s="161"/>
      <c r="M285" s="79"/>
      <c r="N285" s="79"/>
      <c r="O285" s="51"/>
      <c r="P285" s="51"/>
      <c r="Q285" s="51"/>
      <c r="R285" s="6"/>
      <c r="S285" s="6"/>
      <c r="T285" s="6"/>
      <c r="U285" s="6"/>
      <c r="V285" s="6"/>
      <c r="W285" s="6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6"/>
      <c r="AR285" s="6"/>
      <c r="AS285" s="6"/>
      <c r="AT285" s="6"/>
      <c r="AU285" s="6"/>
      <c r="AV285" s="6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  <c r="BL285" s="4"/>
      <c r="BM285" s="4"/>
      <c r="BN285" s="4"/>
      <c r="BO285" s="4"/>
      <c r="BP285" s="4"/>
      <c r="BQ285" s="4"/>
      <c r="BR285" s="4"/>
      <c r="BS285" s="4"/>
      <c r="BT285" s="4"/>
      <c r="BU285" s="4"/>
      <c r="BV285" s="52"/>
      <c r="BW285" s="4"/>
      <c r="BX285" s="4"/>
      <c r="BY285" s="4"/>
      <c r="BZ285" s="4"/>
      <c r="CA285" s="4"/>
    </row>
    <row r="286" spans="1:79" ht="25" customHeight="1">
      <c r="A286" s="33"/>
      <c r="B286" s="53"/>
      <c r="C286" s="46"/>
      <c r="D286" s="46"/>
      <c r="E286" s="47"/>
      <c r="F286" s="47"/>
      <c r="G286" s="47"/>
      <c r="H286" s="80"/>
      <c r="I286" s="74"/>
      <c r="J286" s="50"/>
      <c r="K286" s="35"/>
      <c r="L286" s="35"/>
      <c r="M286" s="79"/>
      <c r="N286" s="79"/>
      <c r="O286" s="51"/>
      <c r="P286" s="51"/>
      <c r="Q286" s="51"/>
      <c r="R286" s="6"/>
      <c r="S286" s="6"/>
      <c r="T286" s="6"/>
      <c r="U286" s="6"/>
      <c r="V286" s="6"/>
      <c r="W286" s="6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6"/>
      <c r="AR286" s="6"/>
      <c r="AS286" s="6"/>
      <c r="AT286" s="6"/>
      <c r="AU286" s="6"/>
      <c r="AV286" s="6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52"/>
      <c r="BW286" s="4"/>
      <c r="BX286" s="4"/>
      <c r="BY286" s="4"/>
      <c r="BZ286" s="4"/>
      <c r="CA286" s="4"/>
    </row>
    <row r="287" spans="1:79" ht="18" customHeight="1">
      <c r="A287" s="33"/>
      <c r="B287" s="53"/>
      <c r="C287" s="46"/>
      <c r="D287" s="46"/>
      <c r="E287" s="47"/>
      <c r="F287" s="47"/>
      <c r="G287" s="47"/>
      <c r="H287" s="80"/>
      <c r="I287" s="74"/>
      <c r="J287" s="50"/>
      <c r="K287" s="42" t="s">
        <v>119</v>
      </c>
      <c r="L287" s="42" t="s">
        <v>73</v>
      </c>
      <c r="M287" s="79"/>
      <c r="N287" s="79"/>
      <c r="O287" s="51"/>
      <c r="P287" s="51"/>
      <c r="Q287" s="51"/>
      <c r="R287" s="6"/>
      <c r="S287" s="6"/>
      <c r="T287" s="6"/>
      <c r="U287" s="6"/>
      <c r="V287" s="6"/>
      <c r="W287" s="6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6"/>
      <c r="AR287" s="6"/>
      <c r="AS287" s="6"/>
      <c r="AT287" s="6"/>
      <c r="AU287" s="6"/>
      <c r="AV287" s="6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52"/>
      <c r="BW287" s="4"/>
      <c r="BX287" s="4"/>
      <c r="BY287" s="4"/>
      <c r="BZ287" s="4"/>
      <c r="CA287" s="4"/>
    </row>
    <row r="288" spans="1:79" ht="19" customHeight="1" thickBot="1">
      <c r="A288" s="33"/>
      <c r="B288" s="10" t="s">
        <v>295</v>
      </c>
      <c r="C288" s="46">
        <v>12</v>
      </c>
      <c r="D288" s="46">
        <v>12</v>
      </c>
      <c r="E288" s="47">
        <v>6</v>
      </c>
      <c r="F288" s="183" t="s">
        <v>622</v>
      </c>
      <c r="G288" s="147"/>
      <c r="H288" s="148">
        <v>13000</v>
      </c>
      <c r="I288" s="149">
        <v>42886</v>
      </c>
      <c r="J288" s="150"/>
      <c r="K288" s="160"/>
      <c r="L288" s="160"/>
      <c r="M288" s="51"/>
      <c r="N288" s="51"/>
      <c r="O288" s="51"/>
      <c r="P288" s="51"/>
      <c r="Q288" s="51"/>
      <c r="R288" s="6">
        <f>H288*K288</f>
        <v>0</v>
      </c>
      <c r="S288" s="6">
        <f>H288*L288</f>
        <v>0</v>
      </c>
      <c r="T288" s="6"/>
      <c r="U288" s="6"/>
      <c r="V288" s="6"/>
      <c r="W288" s="6"/>
      <c r="X288" s="4"/>
      <c r="Y288" s="4" t="s">
        <v>296</v>
      </c>
      <c r="Z288" s="4" t="s">
        <v>297</v>
      </c>
      <c r="AA288" s="4" t="s">
        <v>298</v>
      </c>
      <c r="AB288" s="4">
        <f>K288</f>
        <v>0</v>
      </c>
      <c r="AC288" s="4">
        <f>+L288</f>
        <v>0</v>
      </c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6"/>
      <c r="AR288" s="6"/>
      <c r="AS288" s="6"/>
      <c r="AT288" s="6"/>
      <c r="AU288" s="6"/>
      <c r="AV288" s="6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52"/>
      <c r="BW288" s="4"/>
      <c r="BX288" s="4"/>
      <c r="BY288" s="4"/>
      <c r="BZ288" s="4"/>
      <c r="CA288" s="4"/>
    </row>
    <row r="289" spans="1:79" ht="19" customHeight="1" thickBot="1">
      <c r="A289" s="33"/>
      <c r="B289" s="10"/>
      <c r="C289" s="158"/>
      <c r="D289" s="158"/>
      <c r="E289" s="147"/>
      <c r="F289" s="185" t="s">
        <v>73</v>
      </c>
      <c r="G289" s="152"/>
      <c r="H289" s="153">
        <v>13000</v>
      </c>
      <c r="I289" s="154">
        <v>45501</v>
      </c>
      <c r="J289" s="155"/>
      <c r="K289" s="161"/>
      <c r="L289" s="161"/>
      <c r="M289" s="51"/>
      <c r="N289" s="51"/>
      <c r="O289" s="51"/>
      <c r="P289" s="51"/>
      <c r="Q289" s="51"/>
      <c r="R289" s="6"/>
      <c r="S289" s="6"/>
      <c r="T289" s="6"/>
      <c r="U289" s="6"/>
      <c r="V289" s="6"/>
      <c r="W289" s="6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6"/>
      <c r="AR289" s="6"/>
      <c r="AS289" s="6"/>
      <c r="AT289" s="6"/>
      <c r="AU289" s="6"/>
      <c r="AV289" s="6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52"/>
      <c r="BW289" s="4"/>
      <c r="BX289" s="4"/>
      <c r="BY289" s="4"/>
      <c r="BZ289" s="4"/>
      <c r="CA289" s="4"/>
    </row>
    <row r="290" spans="1:79" ht="19" customHeight="1" thickBot="1">
      <c r="A290" s="33"/>
      <c r="B290" s="53"/>
      <c r="C290" s="46">
        <v>14</v>
      </c>
      <c r="D290" s="46">
        <v>15</v>
      </c>
      <c r="E290" s="47">
        <v>6</v>
      </c>
      <c r="F290" s="185" t="s">
        <v>72</v>
      </c>
      <c r="G290" s="152"/>
      <c r="H290" s="153">
        <v>16000</v>
      </c>
      <c r="I290" s="154">
        <v>45780</v>
      </c>
      <c r="J290" s="155"/>
      <c r="K290" s="161"/>
      <c r="L290" s="161"/>
      <c r="M290" s="51"/>
      <c r="N290" s="51"/>
      <c r="O290" s="51"/>
      <c r="P290" s="51"/>
      <c r="Q290" s="51"/>
      <c r="R290" s="6">
        <f>H290*K290</f>
        <v>0</v>
      </c>
      <c r="S290" s="6">
        <f>H290*L290</f>
        <v>0</v>
      </c>
      <c r="T290" s="6"/>
      <c r="U290" s="6"/>
      <c r="V290" s="6"/>
      <c r="W290" s="6"/>
      <c r="X290" s="4"/>
      <c r="Y290" s="4" t="s">
        <v>299</v>
      </c>
      <c r="Z290" s="4" t="s">
        <v>300</v>
      </c>
      <c r="AA290" s="4" t="s">
        <v>301</v>
      </c>
      <c r="AB290" s="4">
        <f>K290</f>
        <v>0</v>
      </c>
      <c r="AC290" s="4">
        <f>+L290</f>
        <v>0</v>
      </c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6"/>
      <c r="AR290" s="6"/>
      <c r="AS290" s="6"/>
      <c r="AT290" s="6"/>
      <c r="AU290" s="6"/>
      <c r="AV290" s="6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52"/>
      <c r="BW290" s="4"/>
      <c r="BX290" s="4"/>
      <c r="BY290" s="4"/>
      <c r="BZ290" s="4"/>
      <c r="CA290" s="4"/>
    </row>
    <row r="291" spans="1:79" ht="19" customHeight="1" thickBot="1">
      <c r="A291" s="33"/>
      <c r="B291" s="53"/>
      <c r="C291" s="158"/>
      <c r="D291" s="158"/>
      <c r="E291" s="147"/>
      <c r="F291" s="185" t="s">
        <v>73</v>
      </c>
      <c r="G291" s="152"/>
      <c r="H291" s="153">
        <v>16000</v>
      </c>
      <c r="I291" s="154">
        <v>45781</v>
      </c>
      <c r="J291" s="155"/>
      <c r="K291" s="161"/>
      <c r="L291" s="161"/>
      <c r="M291" s="51"/>
      <c r="N291" s="51"/>
      <c r="O291" s="51"/>
      <c r="P291" s="51"/>
      <c r="Q291" s="51"/>
      <c r="R291" s="6"/>
      <c r="S291" s="6"/>
      <c r="T291" s="6"/>
      <c r="U291" s="6"/>
      <c r="V291" s="6"/>
      <c r="W291" s="6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6"/>
      <c r="AR291" s="6"/>
      <c r="AS291" s="6"/>
      <c r="AT291" s="6"/>
      <c r="AU291" s="6"/>
      <c r="AV291" s="6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52"/>
      <c r="BW291" s="4"/>
      <c r="BX291" s="4"/>
      <c r="BY291" s="4"/>
      <c r="BZ291" s="4"/>
      <c r="CA291" s="4"/>
    </row>
    <row r="292" spans="1:79" ht="19" customHeight="1" thickBot="1">
      <c r="A292" s="33"/>
      <c r="B292" s="53"/>
      <c r="C292" s="46">
        <v>16</v>
      </c>
      <c r="D292" s="46">
        <v>17</v>
      </c>
      <c r="E292" s="47">
        <v>4</v>
      </c>
      <c r="F292" s="185" t="s">
        <v>72</v>
      </c>
      <c r="G292" s="152"/>
      <c r="H292" s="153">
        <v>18000</v>
      </c>
      <c r="I292" s="154">
        <v>42887</v>
      </c>
      <c r="J292" s="155"/>
      <c r="K292" s="161"/>
      <c r="L292" s="161"/>
      <c r="M292" s="51"/>
      <c r="N292" s="51"/>
      <c r="O292" s="51"/>
      <c r="P292" s="51"/>
      <c r="Q292" s="51"/>
      <c r="R292" s="6">
        <f>H292*K292</f>
        <v>0</v>
      </c>
      <c r="S292" s="6">
        <f>H292*L292</f>
        <v>0</v>
      </c>
      <c r="T292" s="6"/>
      <c r="U292" s="6"/>
      <c r="V292" s="6"/>
      <c r="W292" s="6"/>
      <c r="X292" s="4"/>
      <c r="Y292" s="4" t="s">
        <v>302</v>
      </c>
      <c r="Z292" s="4" t="s">
        <v>303</v>
      </c>
      <c r="AA292" s="4" t="s">
        <v>304</v>
      </c>
      <c r="AB292" s="4">
        <f>K292</f>
        <v>0</v>
      </c>
      <c r="AC292" s="4">
        <f>+L292</f>
        <v>0</v>
      </c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6"/>
      <c r="AR292" s="6"/>
      <c r="AS292" s="6"/>
      <c r="AT292" s="6"/>
      <c r="AU292" s="6"/>
      <c r="AV292" s="6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52"/>
      <c r="BW292" s="4"/>
      <c r="BX292" s="4"/>
      <c r="BY292" s="4"/>
      <c r="BZ292" s="4"/>
      <c r="CA292" s="4"/>
    </row>
    <row r="293" spans="1:79" ht="19" customHeight="1" thickBot="1">
      <c r="A293" s="33"/>
      <c r="B293" s="53"/>
      <c r="C293" s="158"/>
      <c r="D293" s="158"/>
      <c r="E293" s="147"/>
      <c r="F293" s="185" t="s">
        <v>73</v>
      </c>
      <c r="G293" s="152"/>
      <c r="H293" s="153">
        <v>18000</v>
      </c>
      <c r="I293" s="154">
        <v>45502</v>
      </c>
      <c r="J293" s="155"/>
      <c r="K293" s="161"/>
      <c r="L293" s="161"/>
      <c r="M293" s="51"/>
      <c r="N293" s="51"/>
      <c r="O293" s="51"/>
      <c r="P293" s="51"/>
      <c r="Q293" s="51"/>
      <c r="R293" s="6"/>
      <c r="S293" s="6"/>
      <c r="T293" s="6"/>
      <c r="U293" s="6"/>
      <c r="V293" s="6"/>
      <c r="W293" s="6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6"/>
      <c r="AR293" s="6"/>
      <c r="AS293" s="6"/>
      <c r="AT293" s="6"/>
      <c r="AU293" s="6"/>
      <c r="AV293" s="6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  <c r="BL293" s="4"/>
      <c r="BM293" s="4"/>
      <c r="BN293" s="4"/>
      <c r="BO293" s="4"/>
      <c r="BP293" s="4"/>
      <c r="BQ293" s="4"/>
      <c r="BR293" s="4"/>
      <c r="BS293" s="4"/>
      <c r="BT293" s="4"/>
      <c r="BU293" s="4"/>
      <c r="BV293" s="52"/>
      <c r="BW293" s="4"/>
      <c r="BX293" s="4"/>
      <c r="BY293" s="4"/>
      <c r="BZ293" s="4"/>
      <c r="CA293" s="4"/>
    </row>
    <row r="294" spans="1:79" ht="19" customHeight="1" thickBot="1">
      <c r="A294" s="33"/>
      <c r="B294" s="53"/>
      <c r="C294" s="46">
        <v>18</v>
      </c>
      <c r="D294" s="46">
        <v>21</v>
      </c>
      <c r="E294" s="47">
        <v>4</v>
      </c>
      <c r="F294" s="185" t="s">
        <v>72</v>
      </c>
      <c r="G294" s="152"/>
      <c r="H294" s="153">
        <v>25000</v>
      </c>
      <c r="I294" s="154">
        <v>45782</v>
      </c>
      <c r="J294" s="155"/>
      <c r="K294" s="161"/>
      <c r="L294" s="161"/>
      <c r="M294" s="51"/>
      <c r="N294" s="51"/>
      <c r="O294" s="51"/>
      <c r="P294" s="51"/>
      <c r="Q294" s="51"/>
      <c r="R294" s="6">
        <f>H294*K294</f>
        <v>0</v>
      </c>
      <c r="S294" s="6">
        <f>H294*L294</f>
        <v>0</v>
      </c>
      <c r="T294" s="6"/>
      <c r="U294" s="6"/>
      <c r="V294" s="6"/>
      <c r="W294" s="6"/>
      <c r="X294" s="4"/>
      <c r="Y294" s="4" t="s">
        <v>305</v>
      </c>
      <c r="Z294" s="4" t="s">
        <v>306</v>
      </c>
      <c r="AA294" s="4" t="s">
        <v>307</v>
      </c>
      <c r="AB294" s="4">
        <f>K294</f>
        <v>0</v>
      </c>
      <c r="AC294" s="4">
        <f>+L294</f>
        <v>0</v>
      </c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6"/>
      <c r="AR294" s="6"/>
      <c r="AS294" s="6"/>
      <c r="AT294" s="6"/>
      <c r="AU294" s="6"/>
      <c r="AV294" s="6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  <c r="BL294" s="4"/>
      <c r="BM294" s="4"/>
      <c r="BN294" s="4"/>
      <c r="BO294" s="4"/>
      <c r="BP294" s="4"/>
      <c r="BQ294" s="4"/>
      <c r="BR294" s="4"/>
      <c r="BS294" s="4"/>
      <c r="BT294" s="4"/>
      <c r="BU294" s="4"/>
      <c r="BV294" s="4"/>
      <c r="BW294" s="4"/>
      <c r="BX294" s="4"/>
      <c r="BY294" s="4"/>
      <c r="BZ294" s="4"/>
      <c r="CA294" s="4"/>
    </row>
    <row r="295" spans="1:79" ht="19" customHeight="1" thickBot="1">
      <c r="A295" s="33"/>
      <c r="B295" s="53"/>
      <c r="C295" s="158"/>
      <c r="D295" s="158"/>
      <c r="E295" s="147"/>
      <c r="F295" s="185" t="s">
        <v>73</v>
      </c>
      <c r="G295" s="152"/>
      <c r="H295" s="153">
        <v>25000</v>
      </c>
      <c r="I295" s="154">
        <v>45783</v>
      </c>
      <c r="J295" s="155"/>
      <c r="K295" s="161"/>
      <c r="L295" s="161"/>
      <c r="M295" s="51"/>
      <c r="N295" s="51"/>
      <c r="O295" s="51"/>
      <c r="P295" s="51"/>
      <c r="Q295" s="51"/>
      <c r="R295" s="6"/>
      <c r="S295" s="6"/>
      <c r="T295" s="6"/>
      <c r="U295" s="6"/>
      <c r="V295" s="6"/>
      <c r="W295" s="6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6"/>
      <c r="AR295" s="6"/>
      <c r="AS295" s="6"/>
      <c r="AT295" s="6"/>
      <c r="AU295" s="6"/>
      <c r="AV295" s="6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  <c r="BL295" s="4"/>
      <c r="BM295" s="4"/>
      <c r="BN295" s="4"/>
      <c r="BO295" s="4"/>
      <c r="BP295" s="4"/>
      <c r="BQ295" s="4"/>
      <c r="BR295" s="4"/>
      <c r="BS295" s="4"/>
      <c r="BT295" s="4"/>
      <c r="BU295" s="4"/>
      <c r="BV295" s="4"/>
      <c r="BW295" s="4"/>
      <c r="BX295" s="4"/>
      <c r="BY295" s="4"/>
      <c r="BZ295" s="4"/>
      <c r="CA295" s="4"/>
    </row>
    <row r="296" spans="1:79" ht="27" customHeight="1">
      <c r="A296" s="83" t="s">
        <v>308</v>
      </c>
      <c r="B296" s="84"/>
      <c r="C296" s="85"/>
      <c r="D296" s="85"/>
      <c r="E296" s="85"/>
      <c r="F296" s="85"/>
      <c r="G296" s="85"/>
      <c r="H296" s="85"/>
      <c r="I296" s="87"/>
      <c r="J296" s="92"/>
      <c r="K296" s="93"/>
      <c r="L296" s="93"/>
      <c r="M296" s="56"/>
      <c r="N296" s="56"/>
      <c r="O296" s="56"/>
      <c r="P296" s="56"/>
      <c r="Q296" s="56"/>
      <c r="R296" s="6"/>
      <c r="S296" s="6"/>
      <c r="T296" s="6"/>
      <c r="U296" s="6"/>
      <c r="V296" s="6"/>
      <c r="W296" s="6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6"/>
      <c r="AR296" s="6"/>
      <c r="AS296" s="6"/>
      <c r="AT296" s="6"/>
      <c r="AU296" s="6"/>
      <c r="AV296" s="6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  <c r="BL296" s="4"/>
      <c r="BM296" s="4"/>
      <c r="BN296" s="4"/>
      <c r="BO296" s="4"/>
      <c r="BP296" s="4"/>
      <c r="BQ296" s="4"/>
      <c r="BR296" s="4"/>
      <c r="BS296" s="4"/>
      <c r="BT296" s="4"/>
      <c r="BU296" s="4"/>
      <c r="BV296" s="52"/>
      <c r="BW296" s="4"/>
      <c r="BX296" s="4"/>
      <c r="BY296" s="4"/>
      <c r="BZ296" s="4"/>
      <c r="CA296" s="4"/>
    </row>
    <row r="297" spans="1:79" ht="10.5" customHeight="1">
      <c r="A297" s="19"/>
      <c r="B297" s="31"/>
      <c r="C297" s="32"/>
      <c r="D297" s="32"/>
      <c r="E297" s="32"/>
      <c r="F297" s="32"/>
      <c r="G297" s="32"/>
      <c r="H297" s="32"/>
      <c r="I297" s="33"/>
      <c r="J297" s="34"/>
      <c r="K297" s="35"/>
      <c r="L297" s="35"/>
      <c r="M297" s="56"/>
      <c r="N297" s="56"/>
      <c r="O297" s="56"/>
      <c r="P297" s="56"/>
      <c r="Q297" s="56"/>
      <c r="R297" s="6"/>
      <c r="S297" s="6"/>
      <c r="T297" s="6"/>
      <c r="U297" s="6"/>
      <c r="V297" s="6"/>
      <c r="W297" s="6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6"/>
      <c r="AR297" s="6"/>
      <c r="AS297" s="6"/>
      <c r="AT297" s="6"/>
      <c r="AU297" s="6"/>
      <c r="AV297" s="6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  <c r="BI297" s="4"/>
      <c r="BJ297" s="4"/>
      <c r="BK297" s="4"/>
      <c r="BL297" s="4"/>
      <c r="BM297" s="4"/>
      <c r="BN297" s="4"/>
      <c r="BO297" s="4"/>
      <c r="BP297" s="4"/>
      <c r="BQ297" s="4"/>
      <c r="BR297" s="4"/>
      <c r="BS297" s="4"/>
      <c r="BT297" s="4"/>
      <c r="BU297" s="4"/>
      <c r="BV297" s="52"/>
      <c r="BW297" s="4"/>
      <c r="BX297" s="4"/>
      <c r="BY297" s="4"/>
      <c r="BZ297" s="4"/>
      <c r="CA297" s="4"/>
    </row>
    <row r="298" spans="1:79" ht="22" customHeight="1">
      <c r="A298" s="37"/>
      <c r="B298" s="38"/>
      <c r="C298" s="37" t="s">
        <v>4</v>
      </c>
      <c r="D298" s="37" t="s">
        <v>5</v>
      </c>
      <c r="E298" s="37" t="s">
        <v>6</v>
      </c>
      <c r="F298" s="37" t="s">
        <v>7</v>
      </c>
      <c r="G298" s="37" t="s">
        <v>8</v>
      </c>
      <c r="H298" s="39" t="s">
        <v>9</v>
      </c>
      <c r="I298" s="40" t="s">
        <v>10</v>
      </c>
      <c r="J298" s="41"/>
      <c r="K298" s="42" t="s">
        <v>11</v>
      </c>
      <c r="L298" s="42" t="s">
        <v>12</v>
      </c>
      <c r="M298" s="56"/>
      <c r="N298" s="56"/>
      <c r="O298" s="56"/>
      <c r="P298" s="56"/>
      <c r="Q298" s="56"/>
      <c r="R298" s="6"/>
      <c r="S298" s="6"/>
      <c r="T298" s="6"/>
      <c r="U298" s="6"/>
      <c r="V298" s="6"/>
      <c r="W298" s="6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6"/>
      <c r="AR298" s="6"/>
      <c r="AS298" s="6"/>
      <c r="AT298" s="6"/>
      <c r="AU298" s="6"/>
      <c r="AV298" s="6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  <c r="BK298" s="4"/>
      <c r="BL298" s="4"/>
      <c r="BM298" s="4"/>
      <c r="BN298" s="4"/>
      <c r="BO298" s="4"/>
      <c r="BP298" s="4"/>
      <c r="BQ298" s="4"/>
      <c r="BR298" s="4"/>
      <c r="BS298" s="4"/>
      <c r="BT298" s="4"/>
      <c r="BU298" s="4"/>
      <c r="BV298" s="52"/>
      <c r="BW298" s="4"/>
      <c r="BX298" s="4"/>
      <c r="BY298" s="4"/>
      <c r="BZ298" s="4"/>
      <c r="CA298" s="4"/>
    </row>
    <row r="299" spans="1:79" ht="17" customHeight="1" thickBot="1">
      <c r="A299" s="33"/>
      <c r="B299" s="10" t="s">
        <v>24</v>
      </c>
      <c r="C299" s="46">
        <v>12</v>
      </c>
      <c r="D299" s="46">
        <v>11</v>
      </c>
      <c r="E299" s="47">
        <v>17</v>
      </c>
      <c r="F299" s="147" t="s">
        <v>25</v>
      </c>
      <c r="G299" s="147"/>
      <c r="H299" s="148">
        <v>5000</v>
      </c>
      <c r="I299" s="149">
        <v>45786</v>
      </c>
      <c r="J299" s="163"/>
      <c r="K299" s="160"/>
      <c r="L299" s="160"/>
      <c r="M299" s="56"/>
      <c r="N299" s="56"/>
      <c r="O299" s="56"/>
      <c r="P299" s="56"/>
      <c r="Q299" s="56"/>
      <c r="R299" s="6">
        <f t="shared" ref="R299:R309" si="80">H299*K299</f>
        <v>0</v>
      </c>
      <c r="S299" s="6">
        <f t="shared" ref="S299:S309" si="81">H299*L299</f>
        <v>0</v>
      </c>
      <c r="T299" s="6"/>
      <c r="U299" s="6"/>
      <c r="V299" s="6"/>
      <c r="W299" s="6"/>
      <c r="X299" s="4"/>
      <c r="Y299" s="4" t="s">
        <v>309</v>
      </c>
      <c r="Z299" s="4" t="s">
        <v>31</v>
      </c>
      <c r="AA299" s="4" t="s">
        <v>310</v>
      </c>
      <c r="AB299" s="4">
        <f t="shared" ref="AB299:AB309" si="82">K299</f>
        <v>0</v>
      </c>
      <c r="AC299" s="4">
        <f t="shared" ref="AC299:AC309" si="83">+L299</f>
        <v>0</v>
      </c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6"/>
      <c r="AR299" s="6"/>
      <c r="AS299" s="6"/>
      <c r="AT299" s="6"/>
      <c r="AU299" s="6"/>
      <c r="AV299" s="6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  <c r="BH299" s="4"/>
      <c r="BI299" s="4"/>
      <c r="BJ299" s="4"/>
      <c r="BK299" s="4"/>
      <c r="BL299" s="4"/>
      <c r="BM299" s="4"/>
      <c r="BN299" s="4"/>
      <c r="BO299" s="4"/>
      <c r="BP299" s="4"/>
      <c r="BQ299" s="4"/>
      <c r="BR299" s="4"/>
      <c r="BS299" s="4"/>
      <c r="BT299" s="4"/>
      <c r="BU299" s="4"/>
      <c r="BV299" s="52"/>
      <c r="BW299" s="4"/>
      <c r="BX299" s="4"/>
      <c r="BY299" s="4"/>
      <c r="BZ299" s="4"/>
      <c r="CA299" s="4"/>
    </row>
    <row r="300" spans="1:79" ht="17" customHeight="1" thickBot="1">
      <c r="A300" s="33"/>
      <c r="B300" s="53"/>
      <c r="C300" s="158"/>
      <c r="D300" s="158"/>
      <c r="E300" s="147"/>
      <c r="F300" s="152" t="s">
        <v>11</v>
      </c>
      <c r="G300" s="152"/>
      <c r="H300" s="153">
        <v>5000</v>
      </c>
      <c r="I300" s="154">
        <v>45787</v>
      </c>
      <c r="J300" s="165"/>
      <c r="K300" s="161"/>
      <c r="L300" s="161"/>
      <c r="M300" s="56"/>
      <c r="N300" s="56"/>
      <c r="O300" s="56"/>
      <c r="P300" s="56"/>
      <c r="Q300" s="56"/>
      <c r="R300" s="6"/>
      <c r="S300" s="6"/>
      <c r="T300" s="6"/>
      <c r="U300" s="6"/>
      <c r="V300" s="6"/>
      <c r="W300" s="6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6"/>
      <c r="AR300" s="6"/>
      <c r="AS300" s="6"/>
      <c r="AT300" s="6"/>
      <c r="AU300" s="6"/>
      <c r="AV300" s="6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  <c r="BK300" s="4"/>
      <c r="BL300" s="4"/>
      <c r="BM300" s="4"/>
      <c r="BN300" s="4"/>
      <c r="BO300" s="4"/>
      <c r="BP300" s="4"/>
      <c r="BQ300" s="4"/>
      <c r="BR300" s="4"/>
      <c r="BS300" s="4"/>
      <c r="BT300" s="4"/>
      <c r="BU300" s="4"/>
      <c r="BV300" s="52"/>
      <c r="BW300" s="4"/>
      <c r="BX300" s="4"/>
      <c r="BY300" s="4"/>
      <c r="BZ300" s="4"/>
      <c r="CA300" s="4"/>
    </row>
    <row r="301" spans="1:79" ht="17" customHeight="1" thickBot="1">
      <c r="A301" s="33"/>
      <c r="B301" s="53"/>
      <c r="C301" s="46">
        <v>14</v>
      </c>
      <c r="D301" s="46">
        <v>12</v>
      </c>
      <c r="E301" s="47">
        <v>12</v>
      </c>
      <c r="F301" s="152" t="s">
        <v>25</v>
      </c>
      <c r="G301" s="152"/>
      <c r="H301" s="153">
        <v>6000</v>
      </c>
      <c r="I301" s="154">
        <v>45788</v>
      </c>
      <c r="J301" s="165"/>
      <c r="K301" s="161"/>
      <c r="L301" s="161"/>
      <c r="M301" s="56"/>
      <c r="N301" s="56"/>
      <c r="O301" s="56"/>
      <c r="P301" s="56"/>
      <c r="Q301" s="56"/>
      <c r="R301" s="6">
        <f t="shared" si="80"/>
        <v>0</v>
      </c>
      <c r="S301" s="6">
        <f t="shared" si="81"/>
        <v>0</v>
      </c>
      <c r="T301" s="6"/>
      <c r="U301" s="6"/>
      <c r="V301" s="6"/>
      <c r="W301" s="6"/>
      <c r="X301" s="4"/>
      <c r="Y301" s="4" t="s">
        <v>311</v>
      </c>
      <c r="Z301" s="4" t="s">
        <v>34</v>
      </c>
      <c r="AA301" s="4" t="s">
        <v>312</v>
      </c>
      <c r="AB301" s="4">
        <f t="shared" si="82"/>
        <v>0</v>
      </c>
      <c r="AC301" s="4">
        <f t="shared" si="83"/>
        <v>0</v>
      </c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6"/>
      <c r="AR301" s="6"/>
      <c r="AS301" s="6"/>
      <c r="AT301" s="6"/>
      <c r="AU301" s="6"/>
      <c r="AV301" s="6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  <c r="BK301" s="4"/>
      <c r="BL301" s="4"/>
      <c r="BM301" s="4"/>
      <c r="BN301" s="4"/>
      <c r="BO301" s="4"/>
      <c r="BP301" s="4"/>
      <c r="BQ301" s="4"/>
      <c r="BR301" s="4"/>
      <c r="BS301" s="4"/>
      <c r="BT301" s="4"/>
      <c r="BU301" s="4"/>
      <c r="BV301" s="52"/>
      <c r="BW301" s="4"/>
      <c r="BX301" s="4"/>
      <c r="BY301" s="4"/>
      <c r="BZ301" s="4"/>
      <c r="CA301" s="4"/>
    </row>
    <row r="302" spans="1:79" ht="17" customHeight="1" thickBot="1">
      <c r="A302" s="33"/>
      <c r="B302" s="53"/>
      <c r="C302" s="158"/>
      <c r="D302" s="158"/>
      <c r="E302" s="147"/>
      <c r="F302" s="152" t="s">
        <v>11</v>
      </c>
      <c r="G302" s="152"/>
      <c r="H302" s="153">
        <v>6000</v>
      </c>
      <c r="I302" s="154">
        <v>45789</v>
      </c>
      <c r="J302" s="165"/>
      <c r="K302" s="161"/>
      <c r="L302" s="161"/>
      <c r="M302" s="56"/>
      <c r="N302" s="56"/>
      <c r="O302" s="56"/>
      <c r="P302" s="56"/>
      <c r="Q302" s="56"/>
      <c r="R302" s="6"/>
      <c r="S302" s="6"/>
      <c r="T302" s="6"/>
      <c r="U302" s="6"/>
      <c r="V302" s="6"/>
      <c r="W302" s="6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6"/>
      <c r="AR302" s="6"/>
      <c r="AS302" s="6"/>
      <c r="AT302" s="6"/>
      <c r="AU302" s="6"/>
      <c r="AV302" s="6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  <c r="BI302" s="4"/>
      <c r="BJ302" s="4"/>
      <c r="BK302" s="4"/>
      <c r="BL302" s="4"/>
      <c r="BM302" s="4"/>
      <c r="BN302" s="4"/>
      <c r="BO302" s="4"/>
      <c r="BP302" s="4"/>
      <c r="BQ302" s="4"/>
      <c r="BR302" s="4"/>
      <c r="BS302" s="4"/>
      <c r="BT302" s="4"/>
      <c r="BU302" s="4"/>
      <c r="BV302" s="52"/>
      <c r="BW302" s="4"/>
      <c r="BX302" s="4"/>
      <c r="BY302" s="4"/>
      <c r="BZ302" s="4"/>
      <c r="CA302" s="4"/>
    </row>
    <row r="303" spans="1:79" ht="17" customHeight="1" thickBot="1">
      <c r="A303" s="33"/>
      <c r="B303" s="53"/>
      <c r="C303" s="46">
        <v>16</v>
      </c>
      <c r="D303" s="46">
        <v>14</v>
      </c>
      <c r="E303" s="47">
        <v>9</v>
      </c>
      <c r="F303" s="152" t="s">
        <v>25</v>
      </c>
      <c r="G303" s="152"/>
      <c r="H303" s="153">
        <v>7000</v>
      </c>
      <c r="I303" s="154">
        <v>45790</v>
      </c>
      <c r="J303" s="165"/>
      <c r="K303" s="161"/>
      <c r="L303" s="161"/>
      <c r="M303" s="56"/>
      <c r="N303" s="56"/>
      <c r="O303" s="56"/>
      <c r="P303" s="56"/>
      <c r="Q303" s="56"/>
      <c r="R303" s="6">
        <f t="shared" si="80"/>
        <v>0</v>
      </c>
      <c r="S303" s="6">
        <f t="shared" si="81"/>
        <v>0</v>
      </c>
      <c r="T303" s="6"/>
      <c r="U303" s="6"/>
      <c r="V303" s="6"/>
      <c r="W303" s="6"/>
      <c r="X303" s="4"/>
      <c r="Y303" s="4" t="s">
        <v>313</v>
      </c>
      <c r="Z303" s="4" t="s">
        <v>37</v>
      </c>
      <c r="AA303" s="4" t="s">
        <v>314</v>
      </c>
      <c r="AB303" s="4">
        <f t="shared" si="82"/>
        <v>0</v>
      </c>
      <c r="AC303" s="4">
        <f t="shared" si="83"/>
        <v>0</v>
      </c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6"/>
      <c r="AR303" s="6"/>
      <c r="AS303" s="6"/>
      <c r="AT303" s="6"/>
      <c r="AU303" s="6"/>
      <c r="AV303" s="6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  <c r="BK303" s="4"/>
      <c r="BL303" s="4"/>
      <c r="BM303" s="4"/>
      <c r="BN303" s="4"/>
      <c r="BO303" s="4"/>
      <c r="BP303" s="4"/>
      <c r="BQ303" s="4"/>
      <c r="BR303" s="4"/>
      <c r="BS303" s="4"/>
      <c r="BT303" s="4"/>
      <c r="BU303" s="4"/>
      <c r="BV303" s="52"/>
      <c r="BW303" s="4"/>
      <c r="BX303" s="4"/>
      <c r="BY303" s="4"/>
      <c r="BZ303" s="4"/>
      <c r="CA303" s="4"/>
    </row>
    <row r="304" spans="1:79" ht="17" customHeight="1" thickBot="1">
      <c r="A304" s="33"/>
      <c r="B304" s="53"/>
      <c r="C304" s="158"/>
      <c r="D304" s="158"/>
      <c r="E304" s="147"/>
      <c r="F304" s="152" t="s">
        <v>11</v>
      </c>
      <c r="G304" s="152"/>
      <c r="H304" s="153">
        <v>7000</v>
      </c>
      <c r="I304" s="154">
        <v>45791</v>
      </c>
      <c r="J304" s="165"/>
      <c r="K304" s="161"/>
      <c r="L304" s="161"/>
      <c r="M304" s="56"/>
      <c r="N304" s="56"/>
      <c r="O304" s="56"/>
      <c r="P304" s="56"/>
      <c r="Q304" s="56"/>
      <c r="R304" s="6"/>
      <c r="S304" s="6"/>
      <c r="T304" s="6"/>
      <c r="U304" s="6"/>
      <c r="V304" s="6"/>
      <c r="W304" s="6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6"/>
      <c r="AR304" s="6"/>
      <c r="AS304" s="6"/>
      <c r="AT304" s="6"/>
      <c r="AU304" s="6"/>
      <c r="AV304" s="6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  <c r="BK304" s="4"/>
      <c r="BL304" s="4"/>
      <c r="BM304" s="4"/>
      <c r="BN304" s="4"/>
      <c r="BO304" s="4"/>
      <c r="BP304" s="4"/>
      <c r="BQ304" s="4"/>
      <c r="BR304" s="4"/>
      <c r="BS304" s="4"/>
      <c r="BT304" s="4"/>
      <c r="BU304" s="4"/>
      <c r="BV304" s="52"/>
      <c r="BW304" s="4"/>
      <c r="BX304" s="4"/>
      <c r="BY304" s="4"/>
      <c r="BZ304" s="4"/>
      <c r="CA304" s="4"/>
    </row>
    <row r="305" spans="1:79" ht="17" customHeight="1" thickBot="1">
      <c r="A305" s="33"/>
      <c r="B305" s="53"/>
      <c r="C305" s="46">
        <v>18</v>
      </c>
      <c r="D305" s="46">
        <v>16</v>
      </c>
      <c r="E305" s="47">
        <v>7</v>
      </c>
      <c r="F305" s="152" t="s">
        <v>25</v>
      </c>
      <c r="G305" s="152"/>
      <c r="H305" s="153">
        <v>8500</v>
      </c>
      <c r="I305" s="154">
        <v>45792</v>
      </c>
      <c r="J305" s="165"/>
      <c r="K305" s="161"/>
      <c r="L305" s="161"/>
      <c r="M305" s="56"/>
      <c r="N305" s="56"/>
      <c r="O305" s="56"/>
      <c r="P305" s="56"/>
      <c r="Q305" s="56"/>
      <c r="R305" s="6">
        <f t="shared" si="80"/>
        <v>0</v>
      </c>
      <c r="S305" s="6">
        <f t="shared" si="81"/>
        <v>0</v>
      </c>
      <c r="T305" s="6"/>
      <c r="U305" s="6"/>
      <c r="V305" s="6"/>
      <c r="W305" s="6"/>
      <c r="X305" s="4"/>
      <c r="Y305" s="4" t="s">
        <v>315</v>
      </c>
      <c r="Z305" s="4" t="s">
        <v>40</v>
      </c>
      <c r="AA305" s="4" t="s">
        <v>316</v>
      </c>
      <c r="AB305" s="4">
        <f t="shared" si="82"/>
        <v>0</v>
      </c>
      <c r="AC305" s="4">
        <f t="shared" si="83"/>
        <v>0</v>
      </c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6"/>
      <c r="AR305" s="6"/>
      <c r="AS305" s="6"/>
      <c r="AT305" s="6"/>
      <c r="AU305" s="6"/>
      <c r="AV305" s="6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  <c r="BK305" s="4"/>
      <c r="BL305" s="4"/>
      <c r="BM305" s="4"/>
      <c r="BN305" s="4"/>
      <c r="BO305" s="4"/>
      <c r="BP305" s="4"/>
      <c r="BQ305" s="4"/>
      <c r="BR305" s="4"/>
      <c r="BS305" s="4"/>
      <c r="BT305" s="4"/>
      <c r="BU305" s="4"/>
      <c r="BV305" s="52"/>
      <c r="BW305" s="4"/>
      <c r="BX305" s="4"/>
      <c r="BY305" s="4"/>
      <c r="BZ305" s="4"/>
      <c r="CA305" s="4"/>
    </row>
    <row r="306" spans="1:79" ht="17" customHeight="1" thickBot="1">
      <c r="A306" s="33"/>
      <c r="B306" s="53"/>
      <c r="C306" s="158"/>
      <c r="D306" s="158"/>
      <c r="E306" s="147"/>
      <c r="F306" s="152" t="s">
        <v>11</v>
      </c>
      <c r="G306" s="152"/>
      <c r="H306" s="153">
        <v>8500</v>
      </c>
      <c r="I306" s="154">
        <v>45793</v>
      </c>
      <c r="J306" s="165"/>
      <c r="K306" s="161"/>
      <c r="L306" s="161"/>
      <c r="M306" s="56"/>
      <c r="N306" s="56"/>
      <c r="O306" s="56"/>
      <c r="P306" s="56"/>
      <c r="Q306" s="56"/>
      <c r="R306" s="6"/>
      <c r="S306" s="6"/>
      <c r="T306" s="6"/>
      <c r="U306" s="6"/>
      <c r="V306" s="6"/>
      <c r="W306" s="6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6"/>
      <c r="AR306" s="6"/>
      <c r="AS306" s="6"/>
      <c r="AT306" s="6"/>
      <c r="AU306" s="6"/>
      <c r="AV306" s="6"/>
      <c r="AW306" s="4"/>
      <c r="AX306" s="4"/>
      <c r="AY306" s="4"/>
      <c r="AZ306" s="4"/>
      <c r="BA306" s="4"/>
      <c r="BB306" s="4"/>
      <c r="BC306" s="4"/>
      <c r="BD306" s="4"/>
      <c r="BE306" s="4"/>
      <c r="BF306" s="4"/>
      <c r="BG306" s="4"/>
      <c r="BH306" s="4"/>
      <c r="BI306" s="4"/>
      <c r="BJ306" s="4"/>
      <c r="BK306" s="4"/>
      <c r="BL306" s="4"/>
      <c r="BM306" s="4"/>
      <c r="BN306" s="4"/>
      <c r="BO306" s="4"/>
      <c r="BP306" s="4"/>
      <c r="BQ306" s="4"/>
      <c r="BR306" s="4"/>
      <c r="BS306" s="4"/>
      <c r="BT306" s="4"/>
      <c r="BU306" s="4"/>
      <c r="BV306" s="52"/>
      <c r="BW306" s="4"/>
      <c r="BX306" s="4"/>
      <c r="BY306" s="4"/>
      <c r="BZ306" s="4"/>
      <c r="CA306" s="4"/>
    </row>
    <row r="307" spans="1:79" ht="17" customHeight="1" thickBot="1">
      <c r="A307" s="33"/>
      <c r="B307" s="53"/>
      <c r="C307" s="46">
        <v>21</v>
      </c>
      <c r="D307" s="46">
        <v>19</v>
      </c>
      <c r="E307" s="47">
        <v>4</v>
      </c>
      <c r="F307" s="152" t="s">
        <v>25</v>
      </c>
      <c r="G307" s="152"/>
      <c r="H307" s="153">
        <v>13000</v>
      </c>
      <c r="I307" s="154">
        <v>45794</v>
      </c>
      <c r="J307" s="165"/>
      <c r="K307" s="161"/>
      <c r="L307" s="161"/>
      <c r="M307" s="56"/>
      <c r="N307" s="56"/>
      <c r="O307" s="56"/>
      <c r="P307" s="56"/>
      <c r="Q307" s="56"/>
      <c r="R307" s="6">
        <f t="shared" si="80"/>
        <v>0</v>
      </c>
      <c r="S307" s="6">
        <f t="shared" si="81"/>
        <v>0</v>
      </c>
      <c r="T307" s="6"/>
      <c r="U307" s="6"/>
      <c r="V307" s="6"/>
      <c r="W307" s="6"/>
      <c r="X307" s="4"/>
      <c r="Y307" s="4" t="s">
        <v>317</v>
      </c>
      <c r="Z307" s="4" t="s">
        <v>43</v>
      </c>
      <c r="AA307" s="4" t="s">
        <v>318</v>
      </c>
      <c r="AB307" s="4">
        <f t="shared" si="82"/>
        <v>0</v>
      </c>
      <c r="AC307" s="4">
        <f t="shared" si="83"/>
        <v>0</v>
      </c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6"/>
      <c r="AR307" s="6"/>
      <c r="AS307" s="6"/>
      <c r="AT307" s="6"/>
      <c r="AU307" s="6"/>
      <c r="AV307" s="6"/>
      <c r="AW307" s="4"/>
      <c r="AX307" s="4"/>
      <c r="AY307" s="4"/>
      <c r="AZ307" s="4"/>
      <c r="BA307" s="4"/>
      <c r="BB307" s="4"/>
      <c r="BC307" s="4"/>
      <c r="BD307" s="4"/>
      <c r="BE307" s="4"/>
      <c r="BF307" s="4"/>
      <c r="BG307" s="4"/>
      <c r="BH307" s="4"/>
      <c r="BI307" s="4"/>
      <c r="BJ307" s="4"/>
      <c r="BK307" s="4"/>
      <c r="BL307" s="4"/>
      <c r="BM307" s="4"/>
      <c r="BN307" s="4"/>
      <c r="BO307" s="4"/>
      <c r="BP307" s="4"/>
      <c r="BQ307" s="4"/>
      <c r="BR307" s="4"/>
      <c r="BS307" s="4"/>
      <c r="BT307" s="4"/>
      <c r="BU307" s="4"/>
      <c r="BV307" s="52"/>
      <c r="BW307" s="4"/>
      <c r="BX307" s="4"/>
      <c r="BY307" s="4"/>
      <c r="BZ307" s="4"/>
      <c r="CA307" s="4"/>
    </row>
    <row r="308" spans="1:79" ht="17" customHeight="1" thickBot="1">
      <c r="A308" s="33"/>
      <c r="B308" s="53"/>
      <c r="C308" s="158"/>
      <c r="D308" s="158"/>
      <c r="E308" s="147"/>
      <c r="F308" s="152" t="s">
        <v>11</v>
      </c>
      <c r="G308" s="152"/>
      <c r="H308" s="153">
        <v>13000</v>
      </c>
      <c r="I308" s="154">
        <v>45795</v>
      </c>
      <c r="J308" s="165"/>
      <c r="K308" s="161"/>
      <c r="L308" s="161"/>
      <c r="M308" s="56"/>
      <c r="N308" s="56"/>
      <c r="O308" s="56"/>
      <c r="P308" s="56"/>
      <c r="Q308" s="56"/>
      <c r="R308" s="6"/>
      <c r="S308" s="6"/>
      <c r="T308" s="6"/>
      <c r="U308" s="6"/>
      <c r="V308" s="6"/>
      <c r="W308" s="6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6"/>
      <c r="AR308" s="6"/>
      <c r="AS308" s="6"/>
      <c r="AT308" s="6"/>
      <c r="AU308" s="6"/>
      <c r="AV308" s="6"/>
      <c r="AW308" s="4"/>
      <c r="AX308" s="4"/>
      <c r="AY308" s="4"/>
      <c r="AZ308" s="4"/>
      <c r="BA308" s="4"/>
      <c r="BB308" s="4"/>
      <c r="BC308" s="4"/>
      <c r="BD308" s="4"/>
      <c r="BE308" s="4"/>
      <c r="BF308" s="4"/>
      <c r="BG308" s="4"/>
      <c r="BH308" s="4"/>
      <c r="BI308" s="4"/>
      <c r="BJ308" s="4"/>
      <c r="BK308" s="4"/>
      <c r="BL308" s="4"/>
      <c r="BM308" s="4"/>
      <c r="BN308" s="4"/>
      <c r="BO308" s="4"/>
      <c r="BP308" s="4"/>
      <c r="BQ308" s="4"/>
      <c r="BR308" s="4"/>
      <c r="BS308" s="4"/>
      <c r="BT308" s="4"/>
      <c r="BU308" s="4"/>
      <c r="BV308" s="52"/>
      <c r="BW308" s="4"/>
      <c r="BX308" s="4"/>
      <c r="BY308" s="4"/>
      <c r="BZ308" s="4"/>
      <c r="CA308" s="4"/>
    </row>
    <row r="309" spans="1:79" ht="17" customHeight="1" thickBot="1">
      <c r="A309" s="33"/>
      <c r="B309" s="53"/>
      <c r="C309" s="46">
        <v>25</v>
      </c>
      <c r="D309" s="46">
        <v>22</v>
      </c>
      <c r="E309" s="47">
        <v>4</v>
      </c>
      <c r="F309" s="152" t="s">
        <v>25</v>
      </c>
      <c r="G309" s="152"/>
      <c r="H309" s="153">
        <v>19000</v>
      </c>
      <c r="I309" s="154">
        <v>45796</v>
      </c>
      <c r="J309" s="165"/>
      <c r="K309" s="161"/>
      <c r="L309" s="161"/>
      <c r="M309" s="56"/>
      <c r="N309" s="56"/>
      <c r="O309" s="56"/>
      <c r="P309" s="56"/>
      <c r="Q309" s="56"/>
      <c r="R309" s="6">
        <f t="shared" si="80"/>
        <v>0</v>
      </c>
      <c r="S309" s="6">
        <f t="shared" si="81"/>
        <v>0</v>
      </c>
      <c r="T309" s="6"/>
      <c r="U309" s="6"/>
      <c r="V309" s="6"/>
      <c r="W309" s="6"/>
      <c r="X309" s="4"/>
      <c r="Y309" s="4" t="s">
        <v>319</v>
      </c>
      <c r="Z309" s="4" t="s">
        <v>46</v>
      </c>
      <c r="AA309" s="4" t="s">
        <v>320</v>
      </c>
      <c r="AB309" s="4">
        <f t="shared" si="82"/>
        <v>0</v>
      </c>
      <c r="AC309" s="4">
        <f t="shared" si="83"/>
        <v>0</v>
      </c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6"/>
      <c r="AR309" s="6"/>
      <c r="AS309" s="6"/>
      <c r="AT309" s="6"/>
      <c r="AU309" s="6"/>
      <c r="AV309" s="6"/>
      <c r="AW309" s="4"/>
      <c r="AX309" s="4"/>
      <c r="AY309" s="4"/>
      <c r="AZ309" s="4"/>
      <c r="BA309" s="4"/>
      <c r="BB309" s="4"/>
      <c r="BC309" s="4"/>
      <c r="BD309" s="4"/>
      <c r="BE309" s="4"/>
      <c r="BF309" s="4"/>
      <c r="BG309" s="4"/>
      <c r="BH309" s="4"/>
      <c r="BI309" s="4"/>
      <c r="BJ309" s="4"/>
      <c r="BK309" s="4"/>
      <c r="BL309" s="4"/>
      <c r="BM309" s="4"/>
      <c r="BN309" s="4"/>
      <c r="BO309" s="4"/>
      <c r="BP309" s="4"/>
      <c r="BQ309" s="4"/>
      <c r="BR309" s="4"/>
      <c r="BS309" s="4"/>
      <c r="BT309" s="4"/>
      <c r="BU309" s="4"/>
      <c r="BV309" s="52"/>
      <c r="BW309" s="4"/>
      <c r="BX309" s="4"/>
      <c r="BY309" s="4"/>
      <c r="BZ309" s="4"/>
      <c r="CA309" s="4"/>
    </row>
    <row r="310" spans="1:79" ht="17" customHeight="1" thickBot="1">
      <c r="A310" s="33"/>
      <c r="B310" s="53"/>
      <c r="C310" s="158"/>
      <c r="D310" s="158"/>
      <c r="E310" s="147"/>
      <c r="F310" s="152" t="s">
        <v>11</v>
      </c>
      <c r="G310" s="152"/>
      <c r="H310" s="153">
        <v>19000</v>
      </c>
      <c r="I310" s="154">
        <v>45797</v>
      </c>
      <c r="J310" s="165"/>
      <c r="K310" s="161"/>
      <c r="L310" s="161"/>
      <c r="M310" s="56"/>
      <c r="N310" s="56"/>
      <c r="O310" s="56"/>
      <c r="P310" s="56"/>
      <c r="Q310" s="56"/>
      <c r="R310" s="6"/>
      <c r="S310" s="6"/>
      <c r="T310" s="6"/>
      <c r="U310" s="6"/>
      <c r="V310" s="6"/>
      <c r="W310" s="6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6"/>
      <c r="AR310" s="6"/>
      <c r="AS310" s="6"/>
      <c r="AT310" s="6"/>
      <c r="AU310" s="6"/>
      <c r="AV310" s="6"/>
      <c r="AW310" s="4"/>
      <c r="AX310" s="4"/>
      <c r="AY310" s="4"/>
      <c r="AZ310" s="4"/>
      <c r="BA310" s="4"/>
      <c r="BB310" s="4"/>
      <c r="BC310" s="4"/>
      <c r="BD310" s="4"/>
      <c r="BE310" s="4"/>
      <c r="BF310" s="4"/>
      <c r="BG310" s="4"/>
      <c r="BH310" s="4"/>
      <c r="BI310" s="4"/>
      <c r="BJ310" s="4"/>
      <c r="BK310" s="4"/>
      <c r="BL310" s="4"/>
      <c r="BM310" s="4"/>
      <c r="BN310" s="4"/>
      <c r="BO310" s="4"/>
      <c r="BP310" s="4"/>
      <c r="BQ310" s="4"/>
      <c r="BR310" s="4"/>
      <c r="BS310" s="4"/>
      <c r="BT310" s="4"/>
      <c r="BU310" s="4"/>
      <c r="BV310" s="52"/>
      <c r="BW310" s="4"/>
      <c r="BX310" s="4"/>
      <c r="BY310" s="4"/>
      <c r="BZ310" s="4"/>
      <c r="CA310" s="4"/>
    </row>
    <row r="311" spans="1:79" ht="17" customHeight="1">
      <c r="A311" s="204" t="s">
        <v>321</v>
      </c>
      <c r="B311" s="204"/>
      <c r="C311" s="204"/>
      <c r="D311" s="204"/>
      <c r="E311" s="204"/>
      <c r="F311" s="204"/>
      <c r="G311" s="204"/>
      <c r="H311" s="204"/>
      <c r="I311" s="204"/>
      <c r="J311" s="78"/>
      <c r="K311" s="78"/>
      <c r="L311" s="78"/>
      <c r="M311" s="26"/>
      <c r="N311" s="26"/>
      <c r="O311" s="26"/>
      <c r="P311" s="26"/>
      <c r="Q311" s="26"/>
      <c r="R311" s="6"/>
      <c r="S311" s="6"/>
      <c r="T311" s="6"/>
      <c r="U311" s="6"/>
      <c r="V311" s="6"/>
      <c r="W311" s="6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/>
      <c r="BF311" s="4"/>
      <c r="BG311" s="4"/>
      <c r="BH311" s="4"/>
      <c r="BI311" s="4"/>
      <c r="BJ311" s="4"/>
      <c r="BK311" s="4"/>
      <c r="BL311" s="4"/>
      <c r="BM311" s="4"/>
      <c r="BN311" s="4"/>
      <c r="BO311" s="4"/>
      <c r="BP311" s="4"/>
      <c r="BQ311" s="4"/>
      <c r="BR311" s="4"/>
      <c r="BS311" s="4"/>
      <c r="BT311" s="4"/>
      <c r="BU311" s="4"/>
      <c r="BV311" s="4"/>
      <c r="BW311" s="4"/>
      <c r="BX311" s="4"/>
      <c r="BY311" s="4"/>
      <c r="BZ311" s="4"/>
      <c r="CA311" s="4"/>
    </row>
    <row r="312" spans="1:79" ht="4" customHeight="1">
      <c r="A312" s="19"/>
      <c r="B312" s="10"/>
      <c r="C312" s="19"/>
      <c r="D312" s="19"/>
      <c r="E312" s="19"/>
      <c r="F312" s="19"/>
      <c r="G312" s="19"/>
      <c r="H312" s="19"/>
      <c r="I312" s="33"/>
      <c r="J312" s="34"/>
      <c r="K312" s="35"/>
      <c r="L312" s="35"/>
      <c r="M312" s="21" t="s">
        <v>3</v>
      </c>
      <c r="N312" s="35"/>
      <c r="O312" s="21"/>
      <c r="P312" s="21"/>
      <c r="Q312" s="21" t="s">
        <v>3</v>
      </c>
      <c r="R312" s="6"/>
      <c r="S312" s="6"/>
      <c r="T312" s="6"/>
      <c r="U312" s="6"/>
      <c r="V312" s="6"/>
      <c r="W312" s="6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  <c r="BG312" s="4"/>
      <c r="BH312" s="4"/>
      <c r="BI312" s="4"/>
      <c r="BJ312" s="4"/>
      <c r="BK312" s="4"/>
      <c r="BL312" s="4"/>
      <c r="BM312" s="4"/>
      <c r="BN312" s="4"/>
      <c r="BO312" s="4"/>
      <c r="BP312" s="4"/>
      <c r="BQ312" s="4"/>
      <c r="BR312" s="4"/>
      <c r="BS312" s="4"/>
      <c r="BT312" s="4"/>
      <c r="BU312" s="4"/>
      <c r="BV312" s="4"/>
      <c r="BW312" s="4"/>
      <c r="BX312" s="4"/>
      <c r="BY312" s="4"/>
      <c r="BZ312" s="4"/>
      <c r="CA312" s="4"/>
    </row>
    <row r="313" spans="1:79" ht="18.5" customHeight="1">
      <c r="A313" s="37"/>
      <c r="B313" s="38"/>
      <c r="C313" s="37" t="s">
        <v>4</v>
      </c>
      <c r="D313" s="37" t="s">
        <v>5</v>
      </c>
      <c r="E313" s="37" t="s">
        <v>6</v>
      </c>
      <c r="F313" s="37" t="s">
        <v>7</v>
      </c>
      <c r="G313" s="37" t="s">
        <v>8</v>
      </c>
      <c r="H313" s="39" t="s">
        <v>9</v>
      </c>
      <c r="I313" s="40" t="s">
        <v>10</v>
      </c>
      <c r="J313" s="41"/>
      <c r="K313" s="42" t="s">
        <v>322</v>
      </c>
      <c r="L313" s="42" t="s">
        <v>165</v>
      </c>
      <c r="M313" s="42"/>
      <c r="N313" s="42"/>
      <c r="O313" s="43"/>
      <c r="P313" s="43"/>
      <c r="Q313" s="43"/>
      <c r="R313" s="6" t="s">
        <v>13</v>
      </c>
      <c r="S313" s="6" t="s">
        <v>14</v>
      </c>
      <c r="T313" s="6" t="s">
        <v>15</v>
      </c>
      <c r="U313" s="6" t="s">
        <v>16</v>
      </c>
      <c r="V313" s="6" t="s">
        <v>17</v>
      </c>
      <c r="W313" s="6" t="s">
        <v>18</v>
      </c>
      <c r="X313" s="6" t="s">
        <v>19</v>
      </c>
      <c r="Y313" s="4" t="s">
        <v>20</v>
      </c>
      <c r="Z313" s="4" t="s">
        <v>21</v>
      </c>
      <c r="AA313" s="4" t="s">
        <v>22</v>
      </c>
      <c r="AB313" s="4" t="s">
        <v>13</v>
      </c>
      <c r="AC313" s="4" t="s">
        <v>14</v>
      </c>
      <c r="AD313" s="4" t="s">
        <v>15</v>
      </c>
      <c r="AE313" s="4" t="s">
        <v>16</v>
      </c>
      <c r="AF313" s="4" t="s">
        <v>17</v>
      </c>
      <c r="AG313" s="4" t="s">
        <v>18</v>
      </c>
      <c r="AH313" s="4"/>
      <c r="AI313" s="4"/>
      <c r="AJ313" s="45"/>
      <c r="AK313" s="45"/>
      <c r="AL313" s="45"/>
      <c r="AM313" s="45"/>
      <c r="AN313" s="45"/>
      <c r="AO313" s="45"/>
      <c r="AP313" s="45"/>
      <c r="AQ313" s="45"/>
      <c r="AR313" s="45"/>
      <c r="AS313" s="45"/>
      <c r="AT313" s="45"/>
      <c r="AU313" s="45"/>
      <c r="AV313" s="45"/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4"/>
      <c r="BH313" s="4"/>
      <c r="BI313" s="4"/>
      <c r="BJ313" s="4"/>
      <c r="BK313" s="4"/>
      <c r="BL313" s="4"/>
      <c r="BM313" s="4"/>
      <c r="BN313" s="4"/>
      <c r="BO313" s="4"/>
      <c r="BP313" s="4"/>
      <c r="BQ313" s="4"/>
      <c r="BR313" s="4"/>
      <c r="BS313" s="4"/>
      <c r="BT313" s="4"/>
      <c r="BU313" s="4"/>
      <c r="BV313" s="4"/>
      <c r="BW313" s="4"/>
      <c r="BX313" s="4"/>
      <c r="BY313" s="4"/>
      <c r="BZ313" s="4"/>
      <c r="CA313" s="4"/>
    </row>
    <row r="314" spans="1:79" ht="15" customHeight="1" thickBot="1">
      <c r="A314" s="33"/>
      <c r="B314" s="10" t="s">
        <v>323</v>
      </c>
      <c r="C314" s="46">
        <v>18</v>
      </c>
      <c r="D314" s="46">
        <v>15</v>
      </c>
      <c r="E314" s="47">
        <v>4</v>
      </c>
      <c r="F314" s="183" t="s">
        <v>322</v>
      </c>
      <c r="G314" s="159" t="s">
        <v>29</v>
      </c>
      <c r="H314" s="148">
        <v>28000</v>
      </c>
      <c r="I314" s="149">
        <v>46133</v>
      </c>
      <c r="J314" s="150"/>
      <c r="K314" s="160"/>
      <c r="L314" s="160"/>
      <c r="M314" s="57"/>
      <c r="N314" s="22"/>
      <c r="O314" s="51"/>
      <c r="P314" s="51"/>
      <c r="Q314" s="51"/>
      <c r="R314" s="6">
        <f t="shared" ref="R314" si="84">H314*K314</f>
        <v>0</v>
      </c>
      <c r="S314" s="6">
        <f t="shared" ref="S314" si="85">H314*L314</f>
        <v>0</v>
      </c>
      <c r="T314" s="6"/>
      <c r="U314" s="6"/>
      <c r="V314" s="6"/>
      <c r="W314" s="6"/>
      <c r="X314" s="4"/>
      <c r="Y314" s="4" t="s">
        <v>324</v>
      </c>
      <c r="Z314" s="4"/>
      <c r="AA314" s="4" t="s">
        <v>325</v>
      </c>
      <c r="AB314" s="4">
        <f>K314</f>
        <v>0</v>
      </c>
      <c r="AC314" s="4">
        <f>+L314</f>
        <v>0</v>
      </c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6"/>
      <c r="AR314" s="6"/>
      <c r="AS314" s="6"/>
      <c r="AT314" s="6"/>
      <c r="AU314" s="6"/>
      <c r="AV314" s="6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  <c r="BK314" s="4"/>
      <c r="BL314" s="4"/>
      <c r="BM314" s="4"/>
      <c r="BN314" s="4"/>
      <c r="BO314" s="4"/>
      <c r="BP314" s="4"/>
      <c r="BQ314" s="4"/>
      <c r="BR314" s="4"/>
      <c r="BS314" s="4"/>
      <c r="BT314" s="4"/>
      <c r="BU314" s="4"/>
      <c r="BV314" s="4"/>
      <c r="BW314" s="4"/>
      <c r="BX314" s="4"/>
      <c r="BY314" s="4"/>
      <c r="BZ314" s="4"/>
      <c r="CA314" s="4"/>
    </row>
    <row r="315" spans="1:79" ht="15" customHeight="1" thickBot="1">
      <c r="A315" s="33"/>
      <c r="B315" s="10"/>
      <c r="C315" s="158"/>
      <c r="D315" s="158"/>
      <c r="E315" s="147"/>
      <c r="F315" s="185" t="s">
        <v>165</v>
      </c>
      <c r="G315" s="157" t="s">
        <v>29</v>
      </c>
      <c r="H315" s="153">
        <v>28000</v>
      </c>
      <c r="I315" s="154">
        <v>46134</v>
      </c>
      <c r="J315" s="155"/>
      <c r="K315" s="161"/>
      <c r="L315" s="161"/>
      <c r="M315" s="57"/>
      <c r="N315" s="22"/>
      <c r="O315" s="51"/>
      <c r="P315" s="51"/>
      <c r="Q315" s="51"/>
      <c r="R315" s="6"/>
      <c r="S315" s="6"/>
      <c r="T315" s="6"/>
      <c r="U315" s="6"/>
      <c r="V315" s="6"/>
      <c r="W315" s="6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6"/>
      <c r="AR315" s="6"/>
      <c r="AS315" s="6"/>
      <c r="AT315" s="6"/>
      <c r="AU315" s="6"/>
      <c r="AV315" s="6"/>
      <c r="AW315" s="4"/>
      <c r="AX315" s="4"/>
      <c r="AY315" s="4"/>
      <c r="AZ315" s="4"/>
      <c r="BA315" s="4"/>
      <c r="BB315" s="4"/>
      <c r="BC315" s="4"/>
      <c r="BD315" s="4"/>
      <c r="BE315" s="4"/>
      <c r="BF315" s="4"/>
      <c r="BG315" s="4"/>
      <c r="BH315" s="4"/>
      <c r="BI315" s="4"/>
      <c r="BJ315" s="4"/>
      <c r="BK315" s="4"/>
      <c r="BL315" s="4"/>
      <c r="BM315" s="4"/>
      <c r="BN315" s="4"/>
      <c r="BO315" s="4"/>
      <c r="BP315" s="4"/>
      <c r="BQ315" s="4"/>
      <c r="BR315" s="4"/>
      <c r="BS315" s="4"/>
      <c r="BT315" s="4"/>
      <c r="BU315" s="4"/>
      <c r="BV315" s="4"/>
      <c r="BW315" s="4"/>
      <c r="BX315" s="4"/>
      <c r="BY315" s="4"/>
      <c r="BZ315" s="4"/>
      <c r="CA315" s="4"/>
    </row>
    <row r="316" spans="1:79" ht="15" customHeight="1" thickBot="1">
      <c r="A316" s="33"/>
      <c r="B316" s="53" t="s">
        <v>619</v>
      </c>
      <c r="C316" s="46">
        <v>25</v>
      </c>
      <c r="D316" s="46">
        <v>30</v>
      </c>
      <c r="E316" s="47">
        <v>2</v>
      </c>
      <c r="F316" s="185" t="s">
        <v>322</v>
      </c>
      <c r="G316" s="157" t="s">
        <v>29</v>
      </c>
      <c r="H316" s="153">
        <v>49000</v>
      </c>
      <c r="I316" s="154">
        <v>46135</v>
      </c>
      <c r="J316" s="155"/>
      <c r="K316" s="161"/>
      <c r="L316" s="161"/>
      <c r="M316" s="57"/>
      <c r="N316" s="79"/>
      <c r="O316" s="51"/>
      <c r="P316" s="51"/>
      <c r="Q316" s="51"/>
      <c r="R316" s="6">
        <f>H316*K316</f>
        <v>0</v>
      </c>
      <c r="S316" s="6">
        <f>H316*L316</f>
        <v>0</v>
      </c>
      <c r="T316" s="6"/>
      <c r="U316" s="6"/>
      <c r="V316" s="6"/>
      <c r="W316" s="6"/>
      <c r="X316" s="4"/>
      <c r="Y316" s="4" t="s">
        <v>327</v>
      </c>
      <c r="Z316" s="4"/>
      <c r="AA316" s="4" t="s">
        <v>328</v>
      </c>
      <c r="AB316" s="4">
        <f>K316</f>
        <v>0</v>
      </c>
      <c r="AC316" s="4">
        <f>+L316</f>
        <v>0</v>
      </c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6"/>
      <c r="AR316" s="6"/>
      <c r="AS316" s="6"/>
      <c r="AT316" s="6"/>
      <c r="AU316" s="6"/>
      <c r="AV316" s="6"/>
      <c r="AW316" s="4"/>
      <c r="AX316" s="4"/>
      <c r="AY316" s="4"/>
      <c r="AZ316" s="4"/>
      <c r="BA316" s="4"/>
      <c r="BB316" s="4"/>
      <c r="BC316" s="4"/>
      <c r="BD316" s="4"/>
      <c r="BE316" s="4"/>
      <c r="BF316" s="4"/>
      <c r="BG316" s="4"/>
      <c r="BH316" s="4"/>
      <c r="BI316" s="4"/>
      <c r="BJ316" s="4"/>
      <c r="BK316" s="4"/>
      <c r="BL316" s="4"/>
      <c r="BM316" s="4"/>
      <c r="BN316" s="4"/>
      <c r="BO316" s="4"/>
      <c r="BP316" s="4"/>
      <c r="BQ316" s="4"/>
      <c r="BR316" s="4"/>
      <c r="BS316" s="4"/>
      <c r="BT316" s="4"/>
      <c r="BU316" s="4"/>
      <c r="BV316" s="4"/>
      <c r="BW316" s="4"/>
      <c r="BX316" s="4"/>
      <c r="BY316" s="4"/>
      <c r="BZ316" s="4"/>
      <c r="CA316" s="4"/>
    </row>
    <row r="317" spans="1:79" ht="15" customHeight="1" thickBot="1">
      <c r="A317" s="33"/>
      <c r="B317" s="53"/>
      <c r="C317" s="158"/>
      <c r="D317" s="158"/>
      <c r="E317" s="147"/>
      <c r="F317" s="185" t="s">
        <v>165</v>
      </c>
      <c r="G317" s="157" t="s">
        <v>29</v>
      </c>
      <c r="H317" s="153">
        <v>49000</v>
      </c>
      <c r="I317" s="154">
        <v>46136</v>
      </c>
      <c r="J317" s="155"/>
      <c r="K317" s="161"/>
      <c r="L317" s="161"/>
      <c r="M317" s="57"/>
      <c r="N317" s="79"/>
      <c r="O317" s="51"/>
      <c r="P317" s="51"/>
      <c r="Q317" s="51"/>
      <c r="R317" s="6"/>
      <c r="S317" s="6"/>
      <c r="T317" s="6"/>
      <c r="U317" s="6"/>
      <c r="V317" s="6"/>
      <c r="W317" s="6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6"/>
      <c r="AR317" s="6"/>
      <c r="AS317" s="6"/>
      <c r="AT317" s="6"/>
      <c r="AU317" s="6"/>
      <c r="AV317" s="6"/>
      <c r="AW317" s="4"/>
      <c r="AX317" s="4"/>
      <c r="AY317" s="4"/>
      <c r="AZ317" s="4"/>
      <c r="BA317" s="4"/>
      <c r="BB317" s="4"/>
      <c r="BC317" s="4"/>
      <c r="BD317" s="4"/>
      <c r="BE317" s="4"/>
      <c r="BF317" s="4"/>
      <c r="BG317" s="4"/>
      <c r="BH317" s="4"/>
      <c r="BI317" s="4"/>
      <c r="BJ317" s="4"/>
      <c r="BK317" s="4"/>
      <c r="BL317" s="4"/>
      <c r="BM317" s="4"/>
      <c r="BN317" s="4"/>
      <c r="BO317" s="4"/>
      <c r="BP317" s="4"/>
      <c r="BQ317" s="4"/>
      <c r="BR317" s="4"/>
      <c r="BS317" s="4"/>
      <c r="BT317" s="4"/>
      <c r="BU317" s="4"/>
      <c r="BV317" s="4"/>
      <c r="BW317" s="4"/>
      <c r="BX317" s="4"/>
      <c r="BY317" s="4"/>
      <c r="BZ317" s="4"/>
      <c r="CA317" s="4"/>
    </row>
    <row r="318" spans="1:79" ht="15" customHeight="1" thickBot="1">
      <c r="A318" s="3"/>
      <c r="B318" s="53" t="s">
        <v>329</v>
      </c>
      <c r="C318" s="46">
        <v>37</v>
      </c>
      <c r="D318" s="46">
        <v>45</v>
      </c>
      <c r="E318" s="47">
        <v>1</v>
      </c>
      <c r="F318" s="185" t="s">
        <v>322</v>
      </c>
      <c r="G318" s="152"/>
      <c r="H318" s="153">
        <v>130000</v>
      </c>
      <c r="I318" s="154">
        <v>46137</v>
      </c>
      <c r="J318" s="155"/>
      <c r="K318" s="161"/>
      <c r="L318" s="161"/>
      <c r="M318" s="57"/>
      <c r="N318" s="79"/>
      <c r="O318" s="51"/>
      <c r="P318" s="51"/>
      <c r="Q318" s="51"/>
      <c r="R318" s="6">
        <f>H318*K318</f>
        <v>0</v>
      </c>
      <c r="S318" s="6">
        <f>H318*L318</f>
        <v>0</v>
      </c>
      <c r="T318" s="6"/>
      <c r="U318" s="6"/>
      <c r="V318" s="6"/>
      <c r="W318" s="6"/>
      <c r="X318" s="4"/>
      <c r="Y318" s="4" t="s">
        <v>330</v>
      </c>
      <c r="Z318" s="4"/>
      <c r="AA318" s="4" t="s">
        <v>330</v>
      </c>
      <c r="AB318" s="4">
        <f>K318</f>
        <v>0</v>
      </c>
      <c r="AC318" s="4">
        <f>+L318</f>
        <v>0</v>
      </c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6"/>
      <c r="AR318" s="6"/>
      <c r="AS318" s="6"/>
      <c r="AT318" s="6"/>
      <c r="AU318" s="6"/>
      <c r="AV318" s="6"/>
      <c r="AW318" s="4"/>
      <c r="AX318" s="4"/>
      <c r="AY318" s="4"/>
      <c r="AZ318" s="4"/>
      <c r="BA318" s="4"/>
      <c r="BB318" s="4"/>
      <c r="BC318" s="4"/>
      <c r="BD318" s="4"/>
      <c r="BE318" s="4"/>
      <c r="BF318" s="4"/>
      <c r="BG318" s="4"/>
      <c r="BH318" s="4"/>
      <c r="BI318" s="4"/>
      <c r="BJ318" s="4"/>
      <c r="BK318" s="4"/>
      <c r="BL318" s="4"/>
      <c r="BM318" s="4"/>
      <c r="BN318" s="4"/>
      <c r="BO318" s="4"/>
      <c r="BP318" s="4"/>
      <c r="BQ318" s="4"/>
      <c r="BR318" s="4"/>
      <c r="BS318" s="4"/>
      <c r="BT318" s="4"/>
      <c r="BU318" s="4"/>
      <c r="BV318" s="4"/>
      <c r="BW318" s="4"/>
      <c r="BX318" s="4"/>
      <c r="BY318" s="4"/>
      <c r="BZ318" s="4"/>
      <c r="CA318" s="4"/>
    </row>
    <row r="319" spans="1:79" ht="15" customHeight="1" thickBot="1">
      <c r="A319" s="3"/>
      <c r="B319" s="53"/>
      <c r="C319" s="158"/>
      <c r="D319" s="158"/>
      <c r="E319" s="147"/>
      <c r="F319" s="185" t="s">
        <v>165</v>
      </c>
      <c r="G319" s="152"/>
      <c r="H319" s="153">
        <v>130000</v>
      </c>
      <c r="I319" s="154">
        <v>46138</v>
      </c>
      <c r="J319" s="155"/>
      <c r="K319" s="161"/>
      <c r="L319" s="161"/>
      <c r="M319" s="57"/>
      <c r="N319" s="79"/>
      <c r="O319" s="51"/>
      <c r="P319" s="51"/>
      <c r="Q319" s="51"/>
      <c r="R319" s="6"/>
      <c r="S319" s="6"/>
      <c r="T319" s="6"/>
      <c r="U319" s="6"/>
      <c r="V319" s="6"/>
      <c r="W319" s="6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6"/>
      <c r="AR319" s="6"/>
      <c r="AS319" s="6"/>
      <c r="AT319" s="6"/>
      <c r="AU319" s="6"/>
      <c r="AV319" s="6"/>
      <c r="AW319" s="4"/>
      <c r="AX319" s="4"/>
      <c r="AY319" s="4"/>
      <c r="AZ319" s="4"/>
      <c r="BA319" s="4"/>
      <c r="BB319" s="4"/>
      <c r="BC319" s="4"/>
      <c r="BD319" s="4"/>
      <c r="BE319" s="4"/>
      <c r="BF319" s="4"/>
      <c r="BG319" s="4"/>
      <c r="BH319" s="4"/>
      <c r="BI319" s="4"/>
      <c r="BJ319" s="4"/>
      <c r="BK319" s="4"/>
      <c r="BL319" s="4"/>
      <c r="BM319" s="4"/>
      <c r="BN319" s="4"/>
      <c r="BO319" s="4"/>
      <c r="BP319" s="4"/>
      <c r="BQ319" s="4"/>
      <c r="BR319" s="4"/>
      <c r="BS319" s="4"/>
      <c r="BT319" s="4"/>
      <c r="BU319" s="4"/>
      <c r="BV319" s="4"/>
      <c r="BW319" s="4"/>
      <c r="BX319" s="4"/>
      <c r="BY319" s="4"/>
      <c r="BZ319" s="4"/>
      <c r="CA319" s="4"/>
    </row>
    <row r="320" spans="1:79" ht="18" customHeight="1">
      <c r="A320" s="94"/>
      <c r="B320" s="95"/>
      <c r="C320" s="100" t="s">
        <v>331</v>
      </c>
      <c r="D320" s="196" t="s">
        <v>332</v>
      </c>
      <c r="E320" s="94"/>
      <c r="F320" s="10"/>
      <c r="G320" s="94"/>
      <c r="H320" s="96"/>
      <c r="I320" s="97"/>
      <c r="J320" s="98"/>
      <c r="K320" s="99"/>
      <c r="L320" s="99"/>
      <c r="M320" s="99"/>
      <c r="N320" s="99"/>
      <c r="O320" s="100"/>
      <c r="P320" s="100"/>
      <c r="Q320" s="100"/>
      <c r="R320" s="6"/>
      <c r="S320" s="6"/>
      <c r="T320" s="6"/>
      <c r="U320" s="6"/>
      <c r="V320" s="6"/>
      <c r="W320" s="6"/>
      <c r="X320" s="6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5"/>
      <c r="AK320" s="45"/>
      <c r="AL320" s="45"/>
      <c r="AM320" s="45"/>
      <c r="AN320" s="45"/>
      <c r="AO320" s="45"/>
      <c r="AP320" s="45"/>
      <c r="AQ320" s="45"/>
      <c r="AR320" s="45"/>
      <c r="AS320" s="45"/>
      <c r="AT320" s="45"/>
      <c r="AU320" s="45"/>
      <c r="AV320" s="45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  <c r="BK320" s="4"/>
      <c r="BL320" s="4"/>
      <c r="BM320" s="4"/>
      <c r="BN320" s="4"/>
      <c r="BO320" s="4"/>
      <c r="BP320" s="4"/>
      <c r="BQ320" s="4"/>
      <c r="BR320" s="4"/>
      <c r="BS320" s="4"/>
      <c r="BT320" s="4"/>
      <c r="BU320" s="4"/>
      <c r="BV320" s="4"/>
      <c r="BW320" s="4"/>
      <c r="BX320" s="4"/>
      <c r="BY320" s="4"/>
      <c r="BZ320" s="4"/>
      <c r="CA320" s="4"/>
    </row>
    <row r="321" spans="1:79" ht="14.5" customHeight="1" thickBot="1">
      <c r="A321" s="3"/>
      <c r="B321" s="53" t="s">
        <v>333</v>
      </c>
      <c r="C321" s="46">
        <v>35</v>
      </c>
      <c r="D321" s="46">
        <v>27</v>
      </c>
      <c r="E321" s="47">
        <v>4</v>
      </c>
      <c r="F321" s="183" t="s">
        <v>322</v>
      </c>
      <c r="G321" s="147"/>
      <c r="H321" s="148">
        <v>38000</v>
      </c>
      <c r="I321" s="149">
        <v>46139</v>
      </c>
      <c r="J321" s="150"/>
      <c r="K321" s="160"/>
      <c r="L321" s="160"/>
      <c r="M321" s="57"/>
      <c r="N321" s="79"/>
      <c r="O321" s="51"/>
      <c r="P321" s="51"/>
      <c r="Q321" s="51"/>
      <c r="R321" s="6">
        <f>H321*K321</f>
        <v>0</v>
      </c>
      <c r="S321" s="6">
        <f>H321*L321</f>
        <v>0</v>
      </c>
      <c r="T321" s="6"/>
      <c r="U321" s="6"/>
      <c r="V321" s="6"/>
      <c r="W321" s="6"/>
      <c r="X321" s="4"/>
      <c r="Y321" s="4" t="s">
        <v>334</v>
      </c>
      <c r="Z321" s="4"/>
      <c r="AA321" s="4" t="s">
        <v>335</v>
      </c>
      <c r="AB321" s="4">
        <f>K321</f>
        <v>0</v>
      </c>
      <c r="AC321" s="4">
        <f>+L321</f>
        <v>0</v>
      </c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6"/>
      <c r="AR321" s="6"/>
      <c r="AS321" s="6"/>
      <c r="AT321" s="6"/>
      <c r="AU321" s="6"/>
      <c r="AV321" s="6"/>
      <c r="AW321" s="4"/>
      <c r="AX321" s="4"/>
      <c r="AY321" s="4"/>
      <c r="AZ321" s="4"/>
      <c r="BA321" s="4"/>
      <c r="BB321" s="4"/>
      <c r="BC321" s="4"/>
      <c r="BD321" s="4"/>
      <c r="BE321" s="4"/>
      <c r="BF321" s="4"/>
      <c r="BG321" s="4"/>
      <c r="BH321" s="4"/>
      <c r="BI321" s="4"/>
      <c r="BJ321" s="4"/>
      <c r="BK321" s="4"/>
      <c r="BL321" s="4"/>
      <c r="BM321" s="4"/>
      <c r="BN321" s="4"/>
      <c r="BO321" s="4"/>
      <c r="BP321" s="4"/>
      <c r="BQ321" s="4"/>
      <c r="BR321" s="4"/>
      <c r="BS321" s="4"/>
      <c r="BT321" s="4"/>
      <c r="BU321" s="4"/>
      <c r="BV321" s="4"/>
      <c r="BW321" s="4"/>
      <c r="BX321" s="4"/>
      <c r="BY321" s="4"/>
      <c r="BZ321" s="4"/>
      <c r="CA321" s="4"/>
    </row>
    <row r="322" spans="1:79" ht="14.5" customHeight="1" thickBot="1">
      <c r="A322" s="3"/>
      <c r="B322" s="53"/>
      <c r="C322" s="158"/>
      <c r="D322" s="158"/>
      <c r="E322" s="147"/>
      <c r="F322" s="185" t="s">
        <v>165</v>
      </c>
      <c r="G322" s="152"/>
      <c r="H322" s="153">
        <v>38000</v>
      </c>
      <c r="I322" s="154">
        <v>46140</v>
      </c>
      <c r="J322" s="155"/>
      <c r="K322" s="161"/>
      <c r="L322" s="161"/>
      <c r="M322" s="57"/>
      <c r="N322" s="79"/>
      <c r="O322" s="51"/>
      <c r="P322" s="51"/>
      <c r="Q322" s="51"/>
      <c r="R322" s="6"/>
      <c r="S322" s="6"/>
      <c r="T322" s="6"/>
      <c r="U322" s="6"/>
      <c r="V322" s="6"/>
      <c r="W322" s="6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6"/>
      <c r="AR322" s="6"/>
      <c r="AS322" s="6"/>
      <c r="AT322" s="6"/>
      <c r="AU322" s="6"/>
      <c r="AV322" s="6"/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4"/>
      <c r="BH322" s="4"/>
      <c r="BI322" s="4"/>
      <c r="BJ322" s="4"/>
      <c r="BK322" s="4"/>
      <c r="BL322" s="4"/>
      <c r="BM322" s="4"/>
      <c r="BN322" s="4"/>
      <c r="BO322" s="4"/>
      <c r="BP322" s="4"/>
      <c r="BQ322" s="4"/>
      <c r="BR322" s="4"/>
      <c r="BS322" s="4"/>
      <c r="BT322" s="4"/>
      <c r="BU322" s="4"/>
      <c r="BV322" s="4"/>
      <c r="BW322" s="4"/>
      <c r="BX322" s="4"/>
      <c r="BY322" s="4"/>
      <c r="BZ322" s="4"/>
      <c r="CA322" s="4"/>
    </row>
    <row r="323" spans="1:79" ht="9" customHeight="1">
      <c r="A323" s="33"/>
      <c r="B323" s="53"/>
      <c r="C323" s="46"/>
      <c r="D323" s="46"/>
      <c r="E323" s="47"/>
      <c r="F323" s="47"/>
      <c r="G323" s="47"/>
      <c r="H323" s="80"/>
      <c r="I323" s="80"/>
      <c r="J323" s="50"/>
      <c r="K323" s="56"/>
      <c r="L323" s="56"/>
      <c r="M323" s="79"/>
      <c r="N323" s="79"/>
      <c r="O323" s="51"/>
      <c r="P323" s="51"/>
      <c r="Q323" s="51"/>
      <c r="R323" s="6"/>
      <c r="S323" s="6"/>
      <c r="T323" s="6"/>
      <c r="U323" s="6"/>
      <c r="V323" s="6"/>
      <c r="W323" s="6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6"/>
      <c r="AR323" s="6"/>
      <c r="AS323" s="6"/>
      <c r="AT323" s="6"/>
      <c r="AU323" s="6"/>
      <c r="AV323" s="6"/>
      <c r="AW323" s="4"/>
      <c r="AX323" s="4"/>
      <c r="AY323" s="4"/>
      <c r="AZ323" s="4"/>
      <c r="BA323" s="4"/>
      <c r="BB323" s="4"/>
      <c r="BC323" s="4"/>
      <c r="BD323" s="4"/>
      <c r="BE323" s="4"/>
      <c r="BF323" s="4"/>
      <c r="BG323" s="4"/>
      <c r="BH323" s="4"/>
      <c r="BI323" s="4"/>
      <c r="BJ323" s="4"/>
      <c r="BK323" s="4"/>
      <c r="BL323" s="4"/>
      <c r="BM323" s="4"/>
      <c r="BN323" s="4"/>
      <c r="BO323" s="4"/>
      <c r="BP323" s="4"/>
      <c r="BQ323" s="4"/>
      <c r="BR323" s="4"/>
      <c r="BS323" s="4"/>
      <c r="BT323" s="4"/>
      <c r="BU323" s="4"/>
      <c r="BV323" s="4"/>
      <c r="BW323" s="4"/>
      <c r="BX323" s="4"/>
      <c r="BY323" s="4"/>
      <c r="BZ323" s="4"/>
      <c r="CA323" s="4"/>
    </row>
    <row r="324" spans="1:79" ht="14" customHeight="1">
      <c r="A324" s="206" t="s">
        <v>336</v>
      </c>
      <c r="B324" s="206"/>
      <c r="C324" s="206"/>
      <c r="D324" s="206"/>
      <c r="E324" s="206"/>
      <c r="F324" s="76"/>
      <c r="G324" s="76"/>
      <c r="H324" s="78"/>
      <c r="I324" s="78"/>
      <c r="J324" s="78"/>
      <c r="K324" s="78"/>
      <c r="L324" s="78"/>
      <c r="M324" s="26"/>
      <c r="N324" s="26"/>
      <c r="O324" s="26"/>
      <c r="P324" s="26"/>
      <c r="Q324" s="26"/>
      <c r="R324" s="6"/>
      <c r="S324" s="6"/>
      <c r="T324" s="6"/>
      <c r="U324" s="6"/>
      <c r="V324" s="6"/>
      <c r="W324" s="6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6"/>
      <c r="AR324" s="6"/>
      <c r="AS324" s="6"/>
      <c r="AT324" s="6"/>
      <c r="AU324" s="6"/>
      <c r="AV324" s="6"/>
      <c r="AW324" s="4"/>
      <c r="AX324" s="4"/>
      <c r="AY324" s="4"/>
      <c r="AZ324" s="4"/>
      <c r="BA324" s="4"/>
      <c r="BB324" s="4"/>
      <c r="BC324" s="4"/>
      <c r="BD324" s="4"/>
      <c r="BE324" s="4"/>
      <c r="BF324" s="4"/>
      <c r="BG324" s="4"/>
      <c r="BH324" s="4"/>
      <c r="BI324" s="4"/>
      <c r="BJ324" s="4"/>
      <c r="BK324" s="4"/>
      <c r="BL324" s="4"/>
      <c r="BM324" s="4"/>
      <c r="BN324" s="4"/>
      <c r="BO324" s="4"/>
      <c r="BP324" s="4"/>
      <c r="BQ324" s="4"/>
      <c r="BR324" s="4"/>
      <c r="BS324" s="4"/>
      <c r="BT324" s="4"/>
      <c r="BU324" s="4"/>
      <c r="BV324" s="4"/>
      <c r="BW324" s="4"/>
      <c r="BX324" s="4"/>
      <c r="BY324" s="4"/>
      <c r="BZ324" s="4"/>
      <c r="CA324" s="4"/>
    </row>
    <row r="325" spans="1:79" ht="3.5" customHeight="1">
      <c r="A325" s="19"/>
      <c r="B325" s="10"/>
      <c r="C325" s="19"/>
      <c r="D325" s="19"/>
      <c r="E325" s="19"/>
      <c r="F325" s="19"/>
      <c r="G325" s="19"/>
      <c r="H325" s="19"/>
      <c r="I325" s="33"/>
      <c r="J325" s="34"/>
      <c r="K325" s="35"/>
      <c r="L325" s="35"/>
      <c r="M325" s="35"/>
      <c r="N325" s="35"/>
      <c r="O325" s="21"/>
      <c r="P325" s="21"/>
      <c r="Q325" s="21" t="s">
        <v>3</v>
      </c>
      <c r="R325" s="6"/>
      <c r="S325" s="6"/>
      <c r="T325" s="6"/>
      <c r="U325" s="6"/>
      <c r="V325" s="6"/>
      <c r="W325" s="6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6"/>
      <c r="AR325" s="6"/>
      <c r="AS325" s="6"/>
      <c r="AT325" s="6"/>
      <c r="AU325" s="6"/>
      <c r="AV325" s="6"/>
      <c r="AW325" s="4"/>
      <c r="AX325" s="4"/>
      <c r="AY325" s="4"/>
      <c r="AZ325" s="4"/>
      <c r="BA325" s="4"/>
      <c r="BB325" s="4"/>
      <c r="BC325" s="4"/>
      <c r="BD325" s="4"/>
      <c r="BE325" s="4"/>
      <c r="BF325" s="4"/>
      <c r="BG325" s="4"/>
      <c r="BH325" s="4"/>
      <c r="BI325" s="4"/>
      <c r="BJ325" s="4"/>
      <c r="BK325" s="4"/>
      <c r="BL325" s="4"/>
      <c r="BM325" s="4"/>
      <c r="BN325" s="4"/>
      <c r="BO325" s="4"/>
      <c r="BP325" s="4"/>
      <c r="BQ325" s="4"/>
      <c r="BR325" s="4"/>
      <c r="BS325" s="4"/>
      <c r="BT325" s="4"/>
      <c r="BU325" s="4"/>
      <c r="BV325" s="4"/>
      <c r="BW325" s="4"/>
      <c r="BX325" s="4"/>
      <c r="BY325" s="4"/>
      <c r="BZ325" s="4"/>
      <c r="CA325" s="4"/>
    </row>
    <row r="326" spans="1:79" ht="18" customHeight="1">
      <c r="A326" s="37"/>
      <c r="B326" s="38"/>
      <c r="C326" s="43" t="s">
        <v>4</v>
      </c>
      <c r="D326" s="43" t="s">
        <v>5</v>
      </c>
      <c r="E326" s="43" t="s">
        <v>6</v>
      </c>
      <c r="F326" s="43" t="s">
        <v>7</v>
      </c>
      <c r="G326" s="43" t="s">
        <v>8</v>
      </c>
      <c r="H326" s="193" t="s">
        <v>9</v>
      </c>
      <c r="I326" s="42" t="s">
        <v>10</v>
      </c>
      <c r="J326" s="41"/>
      <c r="K326" s="101" t="s">
        <v>337</v>
      </c>
      <c r="L326" s="42" t="s">
        <v>338</v>
      </c>
      <c r="M326" s="42" t="s">
        <v>339</v>
      </c>
      <c r="N326" s="42"/>
      <c r="O326" s="43"/>
      <c r="P326" s="43"/>
      <c r="Q326" s="43"/>
      <c r="R326" s="6"/>
      <c r="S326" s="6"/>
      <c r="T326" s="6"/>
      <c r="U326" s="6"/>
      <c r="V326" s="6"/>
      <c r="W326" s="6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6"/>
      <c r="AR326" s="6"/>
      <c r="AS326" s="6"/>
      <c r="AT326" s="6"/>
      <c r="AU326" s="6"/>
      <c r="AV326" s="6"/>
      <c r="AW326" s="4"/>
      <c r="AX326" s="4"/>
      <c r="AY326" s="4"/>
      <c r="AZ326" s="4"/>
      <c r="BA326" s="4"/>
      <c r="BB326" s="45" t="s">
        <v>100</v>
      </c>
      <c r="BC326" s="45" t="s">
        <v>101</v>
      </c>
      <c r="BD326" s="4"/>
      <c r="BE326" s="4"/>
      <c r="BF326" s="4"/>
      <c r="BG326" s="4"/>
      <c r="BH326" s="4"/>
      <c r="BI326" s="4"/>
      <c r="BJ326" s="4"/>
      <c r="BK326" s="4"/>
      <c r="BL326" s="4"/>
      <c r="BM326" s="4"/>
      <c r="BN326" s="4"/>
      <c r="BO326" s="4"/>
      <c r="BP326" s="4"/>
      <c r="BQ326" s="4"/>
      <c r="BR326" s="4"/>
      <c r="BS326" s="4"/>
      <c r="BT326" s="4"/>
      <c r="BU326" s="4"/>
      <c r="BV326" s="4"/>
      <c r="BW326" s="4"/>
      <c r="BX326" s="4"/>
      <c r="BY326" s="4"/>
      <c r="BZ326" s="4"/>
      <c r="CA326" s="4"/>
    </row>
    <row r="327" spans="1:79" ht="15" customHeight="1" thickBot="1">
      <c r="A327" s="33"/>
      <c r="B327" s="10" t="s">
        <v>102</v>
      </c>
      <c r="C327" s="46">
        <v>8</v>
      </c>
      <c r="D327" s="46">
        <v>9</v>
      </c>
      <c r="E327" s="47">
        <v>16</v>
      </c>
      <c r="F327" s="194" t="s">
        <v>337</v>
      </c>
      <c r="G327" s="147"/>
      <c r="H327" s="148">
        <v>8000</v>
      </c>
      <c r="I327" s="149">
        <v>45802</v>
      </c>
      <c r="J327" s="150"/>
      <c r="K327" s="160"/>
      <c r="L327" s="160"/>
      <c r="M327" s="160"/>
      <c r="N327" s="192" t="str">
        <f>IF(BB327+BB344=0,"",BD327)</f>
        <v/>
      </c>
      <c r="O327" s="192"/>
      <c r="P327" s="192"/>
      <c r="Q327" s="192"/>
      <c r="R327" s="6">
        <f t="shared" ref="R327:R339" si="86">H327*K327</f>
        <v>0</v>
      </c>
      <c r="S327" s="6">
        <f t="shared" ref="S327:S339" si="87">H327*L327</f>
        <v>0</v>
      </c>
      <c r="T327" s="6">
        <f>H327*M327</f>
        <v>0</v>
      </c>
      <c r="U327" s="6"/>
      <c r="V327" s="6"/>
      <c r="W327" s="6"/>
      <c r="X327" s="4"/>
      <c r="Y327" s="4" t="s">
        <v>340</v>
      </c>
      <c r="Z327" s="4"/>
      <c r="AA327" s="4" t="s">
        <v>341</v>
      </c>
      <c r="AB327" s="4">
        <f t="shared" ref="AB327:AB339" si="88">K327</f>
        <v>0</v>
      </c>
      <c r="AC327" s="4">
        <f t="shared" ref="AC327:AD339" si="89">+L327</f>
        <v>0</v>
      </c>
      <c r="AD327" s="4">
        <f t="shared" si="89"/>
        <v>0</v>
      </c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6"/>
      <c r="AR327" s="6"/>
      <c r="AS327" s="6"/>
      <c r="AT327" s="6"/>
      <c r="AU327" s="6"/>
      <c r="AV327" s="6"/>
      <c r="AW327" s="4"/>
      <c r="AX327" s="4"/>
      <c r="AY327" s="4"/>
      <c r="AZ327" s="4"/>
      <c r="BA327" s="4"/>
      <c r="BB327" s="4">
        <f>+SUM(K327:M327,K344:M344)</f>
        <v>0</v>
      </c>
      <c r="BC327" s="4">
        <f>+(SUM(K327:M327)*E327)</f>
        <v>0</v>
      </c>
      <c r="BD327" s="4" t="str">
        <f>+IF(BC327=BB344,BC344,BD344)</f>
        <v>Ø8 Match ✓ (0 pots / 0 saucers)</v>
      </c>
      <c r="BE327" s="4" t="str">
        <f>+IF(BC327=BB344,BC361,BD361)</f>
        <v>Ø8 Match ✓</v>
      </c>
      <c r="BF327" s="4"/>
      <c r="BG327" s="4"/>
      <c r="BH327" s="4"/>
      <c r="BI327" s="4" t="str">
        <f>+IF(BC327=BB344,BC344,BD344)</f>
        <v>Ø8 Match ✓ (0 pots / 0 saucers)</v>
      </c>
      <c r="BJ327" s="4"/>
      <c r="BK327" s="4"/>
      <c r="BL327" s="4"/>
      <c r="BM327" s="4"/>
      <c r="BN327" s="4"/>
      <c r="BO327" s="4"/>
      <c r="BP327" s="4"/>
      <c r="BQ327" s="4"/>
      <c r="BR327" s="4"/>
      <c r="BS327" s="4"/>
      <c r="BT327" s="4"/>
      <c r="BU327" s="4"/>
      <c r="BV327" s="4"/>
      <c r="BW327" s="4"/>
      <c r="BX327" s="4"/>
      <c r="BY327" s="4"/>
      <c r="BZ327" s="4"/>
      <c r="CA327" s="4"/>
    </row>
    <row r="328" spans="1:79" ht="15" customHeight="1" thickBot="1">
      <c r="A328" s="33"/>
      <c r="B328" s="10"/>
      <c r="C328" s="46"/>
      <c r="D328" s="46"/>
      <c r="E328" s="47"/>
      <c r="F328" s="185" t="s">
        <v>338</v>
      </c>
      <c r="G328" s="152"/>
      <c r="H328" s="153">
        <v>8000</v>
      </c>
      <c r="I328" s="154">
        <v>45803</v>
      </c>
      <c r="J328" s="155"/>
      <c r="K328" s="161"/>
      <c r="L328" s="161"/>
      <c r="M328" s="161"/>
      <c r="N328" s="53"/>
      <c r="O328" s="53"/>
      <c r="P328" s="53"/>
      <c r="Q328" s="53"/>
      <c r="R328" s="6"/>
      <c r="S328" s="6"/>
      <c r="T328" s="6"/>
      <c r="U328" s="6"/>
      <c r="V328" s="6"/>
      <c r="W328" s="6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6"/>
      <c r="AR328" s="6"/>
      <c r="AS328" s="6"/>
      <c r="AT328" s="6"/>
      <c r="AU328" s="6"/>
      <c r="AV328" s="6"/>
      <c r="AW328" s="4"/>
      <c r="AX328" s="4"/>
      <c r="AY328" s="4"/>
      <c r="AZ328" s="4"/>
      <c r="BA328" s="4"/>
      <c r="BB328" s="4"/>
      <c r="BC328" s="4"/>
      <c r="BD328" s="4"/>
      <c r="BE328" s="4"/>
      <c r="BF328" s="4"/>
      <c r="BG328" s="4"/>
      <c r="BH328" s="4"/>
      <c r="BI328" s="4"/>
      <c r="BJ328" s="4"/>
      <c r="BK328" s="4"/>
      <c r="BL328" s="4"/>
      <c r="BM328" s="4"/>
      <c r="BN328" s="4"/>
      <c r="BO328" s="4"/>
      <c r="BP328" s="4"/>
      <c r="BQ328" s="4"/>
      <c r="BR328" s="4"/>
      <c r="BS328" s="4"/>
      <c r="BT328" s="4"/>
      <c r="BU328" s="4"/>
      <c r="BV328" s="4"/>
      <c r="BW328" s="4"/>
      <c r="BX328" s="4"/>
      <c r="BY328" s="4"/>
      <c r="BZ328" s="4"/>
      <c r="CA328" s="4"/>
    </row>
    <row r="329" spans="1:79" ht="15" customHeight="1" thickBot="1">
      <c r="A329" s="33"/>
      <c r="B329" s="10"/>
      <c r="C329" s="158"/>
      <c r="D329" s="158"/>
      <c r="E329" s="147"/>
      <c r="F329" s="185" t="s">
        <v>339</v>
      </c>
      <c r="G329" s="152"/>
      <c r="H329" s="153">
        <v>8000</v>
      </c>
      <c r="I329" s="154">
        <v>45804</v>
      </c>
      <c r="J329" s="155"/>
      <c r="K329" s="161"/>
      <c r="L329" s="161"/>
      <c r="M329" s="161"/>
      <c r="N329" s="53"/>
      <c r="O329" s="53"/>
      <c r="P329" s="53"/>
      <c r="Q329" s="53"/>
      <c r="R329" s="6"/>
      <c r="S329" s="6"/>
      <c r="T329" s="6"/>
      <c r="U329" s="6"/>
      <c r="V329" s="6"/>
      <c r="W329" s="6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6"/>
      <c r="AR329" s="6"/>
      <c r="AS329" s="6"/>
      <c r="AT329" s="6"/>
      <c r="AU329" s="6"/>
      <c r="AV329" s="6"/>
      <c r="AW329" s="4"/>
      <c r="AX329" s="4"/>
      <c r="AY329" s="4"/>
      <c r="AZ329" s="4"/>
      <c r="BA329" s="4"/>
      <c r="BB329" s="4"/>
      <c r="BC329" s="4"/>
      <c r="BD329" s="4"/>
      <c r="BE329" s="4"/>
      <c r="BF329" s="4"/>
      <c r="BG329" s="4"/>
      <c r="BH329" s="4"/>
      <c r="BI329" s="4"/>
      <c r="BJ329" s="4"/>
      <c r="BK329" s="4"/>
      <c r="BL329" s="4"/>
      <c r="BM329" s="4"/>
      <c r="BN329" s="4"/>
      <c r="BO329" s="4"/>
      <c r="BP329" s="4"/>
      <c r="BQ329" s="4"/>
      <c r="BR329" s="4"/>
      <c r="BS329" s="4"/>
      <c r="BT329" s="4"/>
      <c r="BU329" s="4"/>
      <c r="BV329" s="4"/>
      <c r="BW329" s="4"/>
      <c r="BX329" s="4"/>
      <c r="BY329" s="4"/>
      <c r="BZ329" s="4"/>
      <c r="CA329" s="4"/>
    </row>
    <row r="330" spans="1:79" ht="15" customHeight="1" thickBot="1">
      <c r="A330" s="33"/>
      <c r="B330" s="53"/>
      <c r="C330" s="46">
        <v>14</v>
      </c>
      <c r="D330" s="46">
        <v>16</v>
      </c>
      <c r="E330" s="47">
        <v>8</v>
      </c>
      <c r="F330" s="195" t="s">
        <v>337</v>
      </c>
      <c r="G330" s="152"/>
      <c r="H330" s="153">
        <v>17000</v>
      </c>
      <c r="I330" s="154">
        <v>45805</v>
      </c>
      <c r="J330" s="155"/>
      <c r="K330" s="161"/>
      <c r="L330" s="161"/>
      <c r="M330" s="161"/>
      <c r="N330" s="192" t="str">
        <f>IF(BB330+BB347=0,"",BD330)</f>
        <v/>
      </c>
      <c r="O330" s="192"/>
      <c r="P330" s="192"/>
      <c r="Q330" s="192"/>
      <c r="R330" s="6">
        <f t="shared" si="86"/>
        <v>0</v>
      </c>
      <c r="S330" s="6">
        <f t="shared" si="87"/>
        <v>0</v>
      </c>
      <c r="T330" s="6">
        <f t="shared" ref="T330:T339" si="90">H330*M330</f>
        <v>0</v>
      </c>
      <c r="U330" s="6"/>
      <c r="V330" s="6"/>
      <c r="W330" s="6"/>
      <c r="X330" s="4"/>
      <c r="Y330" s="4" t="s">
        <v>342</v>
      </c>
      <c r="Z330" s="4"/>
      <c r="AA330" s="4" t="s">
        <v>343</v>
      </c>
      <c r="AB330" s="4">
        <f t="shared" si="88"/>
        <v>0</v>
      </c>
      <c r="AC330" s="4">
        <f t="shared" si="89"/>
        <v>0</v>
      </c>
      <c r="AD330" s="4">
        <f t="shared" si="89"/>
        <v>0</v>
      </c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6"/>
      <c r="AR330" s="6"/>
      <c r="AS330" s="6"/>
      <c r="AT330" s="6"/>
      <c r="AU330" s="6"/>
      <c r="AV330" s="6"/>
      <c r="AW330" s="4"/>
      <c r="AX330" s="4"/>
      <c r="AY330" s="4"/>
      <c r="AZ330" s="4"/>
      <c r="BA330" s="4"/>
      <c r="BB330" s="4">
        <f>+SUM(K330:M330,K347:M347)</f>
        <v>0</v>
      </c>
      <c r="BC330" s="4">
        <f>+(SUM(K330:M330)*E330)</f>
        <v>0</v>
      </c>
      <c r="BD330" s="4" t="str">
        <f>+IF(BC330=BB347,BC347,BD347)</f>
        <v>Ø14 Match ✓ (0 pots / 0 saucers)</v>
      </c>
      <c r="BE330" s="4" t="str">
        <f>+IF(BC330=BB347,BC362,BD362)</f>
        <v>Ø14 Match ✓</v>
      </c>
      <c r="BF330" s="4"/>
      <c r="BG330" s="4"/>
      <c r="BH330" s="4"/>
      <c r="BI330" s="4"/>
      <c r="BJ330" s="4"/>
      <c r="BK330" s="4"/>
      <c r="BL330" s="4"/>
      <c r="BM330" s="4"/>
      <c r="BN330" s="4"/>
      <c r="BO330" s="4"/>
      <c r="BP330" s="4"/>
      <c r="BQ330" s="4"/>
      <c r="BR330" s="4"/>
      <c r="BS330" s="4"/>
      <c r="BT330" s="4"/>
      <c r="BU330" s="4"/>
      <c r="BV330" s="4"/>
      <c r="BW330" s="4"/>
      <c r="BX330" s="4"/>
      <c r="BY330" s="4"/>
      <c r="BZ330" s="4"/>
      <c r="CA330" s="4"/>
    </row>
    <row r="331" spans="1:79" ht="15" customHeight="1" thickBot="1">
      <c r="A331" s="33"/>
      <c r="B331" s="53"/>
      <c r="C331" s="46"/>
      <c r="D331" s="46"/>
      <c r="E331" s="47"/>
      <c r="F331" s="185" t="s">
        <v>338</v>
      </c>
      <c r="G331" s="152"/>
      <c r="H331" s="153">
        <v>17000</v>
      </c>
      <c r="I331" s="154">
        <v>45806</v>
      </c>
      <c r="J331" s="155"/>
      <c r="K331" s="161"/>
      <c r="L331" s="161"/>
      <c r="M331" s="161"/>
      <c r="N331" s="53"/>
      <c r="O331" s="53"/>
      <c r="P331" s="53"/>
      <c r="Q331" s="53"/>
      <c r="R331" s="6"/>
      <c r="S331" s="6"/>
      <c r="T331" s="6"/>
      <c r="U331" s="6"/>
      <c r="V331" s="6"/>
      <c r="W331" s="6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6"/>
      <c r="AR331" s="6"/>
      <c r="AS331" s="6"/>
      <c r="AT331" s="6"/>
      <c r="AU331" s="6"/>
      <c r="AV331" s="6"/>
      <c r="AW331" s="4"/>
      <c r="AX331" s="4"/>
      <c r="AY331" s="4"/>
      <c r="AZ331" s="4"/>
      <c r="BA331" s="4"/>
      <c r="BB331" s="4"/>
      <c r="BC331" s="4"/>
      <c r="BD331" s="4"/>
      <c r="BE331" s="4"/>
      <c r="BF331" s="4"/>
      <c r="BG331" s="4"/>
      <c r="BH331" s="4"/>
      <c r="BI331" s="4"/>
      <c r="BJ331" s="4"/>
      <c r="BK331" s="4"/>
      <c r="BL331" s="4"/>
      <c r="BM331" s="4"/>
      <c r="BN331" s="4"/>
      <c r="BO331" s="4"/>
      <c r="BP331" s="4"/>
      <c r="BQ331" s="4"/>
      <c r="BR331" s="4"/>
      <c r="BS331" s="4"/>
      <c r="BT331" s="4"/>
      <c r="BU331" s="4"/>
      <c r="BV331" s="4"/>
      <c r="BW331" s="4"/>
      <c r="BX331" s="4"/>
      <c r="BY331" s="4"/>
      <c r="BZ331" s="4"/>
      <c r="CA331" s="4"/>
    </row>
    <row r="332" spans="1:79" ht="15" customHeight="1" thickBot="1">
      <c r="A332" s="33"/>
      <c r="B332" s="53"/>
      <c r="C332" s="158"/>
      <c r="D332" s="158"/>
      <c r="E332" s="147"/>
      <c r="F332" s="185" t="s">
        <v>339</v>
      </c>
      <c r="G332" s="152"/>
      <c r="H332" s="153">
        <v>17000</v>
      </c>
      <c r="I332" s="154">
        <v>45807</v>
      </c>
      <c r="J332" s="155"/>
      <c r="K332" s="161"/>
      <c r="L332" s="161"/>
      <c r="M332" s="161"/>
      <c r="N332" s="53"/>
      <c r="O332" s="53"/>
      <c r="P332" s="53"/>
      <c r="Q332" s="53"/>
      <c r="R332" s="6"/>
      <c r="S332" s="6"/>
      <c r="T332" s="6"/>
      <c r="U332" s="6"/>
      <c r="V332" s="6"/>
      <c r="W332" s="6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6"/>
      <c r="AR332" s="6"/>
      <c r="AS332" s="6"/>
      <c r="AT332" s="6"/>
      <c r="AU332" s="6"/>
      <c r="AV332" s="6"/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4"/>
      <c r="BH332" s="4"/>
      <c r="BI332" s="4"/>
      <c r="BJ332" s="4"/>
      <c r="BK332" s="4"/>
      <c r="BL332" s="4"/>
      <c r="BM332" s="4"/>
      <c r="BN332" s="4"/>
      <c r="BO332" s="4"/>
      <c r="BP332" s="4"/>
      <c r="BQ332" s="4"/>
      <c r="BR332" s="4"/>
      <c r="BS332" s="4"/>
      <c r="BT332" s="4"/>
      <c r="BU332" s="4"/>
      <c r="BV332" s="4"/>
      <c r="BW332" s="4"/>
      <c r="BX332" s="4"/>
      <c r="BY332" s="4"/>
      <c r="BZ332" s="4"/>
      <c r="CA332" s="4"/>
    </row>
    <row r="333" spans="1:79" ht="15" customHeight="1" thickBot="1">
      <c r="A333" s="33"/>
      <c r="B333" s="53"/>
      <c r="C333" s="46">
        <v>18</v>
      </c>
      <c r="D333" s="46">
        <v>19</v>
      </c>
      <c r="E333" s="47">
        <v>4</v>
      </c>
      <c r="F333" s="195" t="s">
        <v>337</v>
      </c>
      <c r="G333" s="152"/>
      <c r="H333" s="153">
        <v>25000</v>
      </c>
      <c r="I333" s="154">
        <v>45808</v>
      </c>
      <c r="J333" s="155"/>
      <c r="K333" s="161"/>
      <c r="L333" s="161"/>
      <c r="M333" s="161"/>
      <c r="N333" s="192" t="str">
        <f>IF(BB333+BB350=0,"",BD333)</f>
        <v/>
      </c>
      <c r="O333" s="192"/>
      <c r="P333" s="192"/>
      <c r="Q333" s="192"/>
      <c r="R333" s="6">
        <f t="shared" si="86"/>
        <v>0</v>
      </c>
      <c r="S333" s="6">
        <f t="shared" si="87"/>
        <v>0</v>
      </c>
      <c r="T333" s="6">
        <f t="shared" si="90"/>
        <v>0</v>
      </c>
      <c r="U333" s="6"/>
      <c r="V333" s="6"/>
      <c r="W333" s="6"/>
      <c r="X333" s="4"/>
      <c r="Y333" s="4" t="s">
        <v>344</v>
      </c>
      <c r="Z333" s="4"/>
      <c r="AA333" s="4" t="s">
        <v>345</v>
      </c>
      <c r="AB333" s="4">
        <f t="shared" si="88"/>
        <v>0</v>
      </c>
      <c r="AC333" s="4">
        <f t="shared" si="89"/>
        <v>0</v>
      </c>
      <c r="AD333" s="4">
        <f t="shared" si="89"/>
        <v>0</v>
      </c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6"/>
      <c r="AR333" s="6"/>
      <c r="AS333" s="6"/>
      <c r="AT333" s="6"/>
      <c r="AU333" s="6"/>
      <c r="AV333" s="6"/>
      <c r="AW333" s="4"/>
      <c r="AX333" s="4"/>
      <c r="AY333" s="4"/>
      <c r="AZ333" s="4"/>
      <c r="BA333" s="4"/>
      <c r="BB333" s="4">
        <f>+SUM(K333:M333,K350:M350)</f>
        <v>0</v>
      </c>
      <c r="BC333" s="4">
        <f>+(SUM(K333:M333)*E333)</f>
        <v>0</v>
      </c>
      <c r="BD333" s="4" t="str">
        <f>+IF(BC333=BB350,BC350,BD350)</f>
        <v>Ø18 Match ✓ (0 pots / 0 saucers)</v>
      </c>
      <c r="BE333" s="4" t="str">
        <f>+IF(BC333=BB350,BC364,BD364)</f>
        <v>Ø18 Match ✓</v>
      </c>
      <c r="BF333" s="4"/>
      <c r="BG333" s="4"/>
      <c r="BH333" s="4"/>
      <c r="BI333" s="4"/>
      <c r="BJ333" s="4"/>
      <c r="BK333" s="4"/>
      <c r="BL333" s="4"/>
      <c r="BM333" s="4"/>
      <c r="BN333" s="4"/>
      <c r="BO333" s="4"/>
      <c r="BP333" s="4"/>
      <c r="BQ333" s="4"/>
      <c r="BR333" s="4"/>
      <c r="BS333" s="4"/>
      <c r="BT333" s="4"/>
      <c r="BU333" s="4"/>
      <c r="BV333" s="4"/>
      <c r="BW333" s="4"/>
      <c r="BX333" s="4"/>
      <c r="BY333" s="4"/>
      <c r="BZ333" s="4"/>
      <c r="CA333" s="4"/>
    </row>
    <row r="334" spans="1:79" ht="15" customHeight="1" thickBot="1">
      <c r="A334" s="33"/>
      <c r="B334" s="53"/>
      <c r="C334" s="46"/>
      <c r="D334" s="46"/>
      <c r="E334" s="47"/>
      <c r="F334" s="185" t="s">
        <v>338</v>
      </c>
      <c r="G334" s="152"/>
      <c r="H334" s="153">
        <v>25000</v>
      </c>
      <c r="I334" s="154">
        <v>45809</v>
      </c>
      <c r="J334" s="155"/>
      <c r="K334" s="161"/>
      <c r="L334" s="161"/>
      <c r="M334" s="161"/>
      <c r="N334" s="53"/>
      <c r="O334" s="53"/>
      <c r="P334" s="53"/>
      <c r="Q334" s="53"/>
      <c r="R334" s="6"/>
      <c r="S334" s="6"/>
      <c r="T334" s="6"/>
      <c r="U334" s="6"/>
      <c r="V334" s="6"/>
      <c r="W334" s="6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6"/>
      <c r="AR334" s="6"/>
      <c r="AS334" s="6"/>
      <c r="AT334" s="6"/>
      <c r="AU334" s="6"/>
      <c r="AV334" s="6"/>
      <c r="AW334" s="4"/>
      <c r="AX334" s="4"/>
      <c r="AY334" s="4"/>
      <c r="AZ334" s="4"/>
      <c r="BA334" s="4"/>
      <c r="BB334" s="4"/>
      <c r="BC334" s="4"/>
      <c r="BD334" s="4"/>
      <c r="BE334" s="4"/>
      <c r="BF334" s="4"/>
      <c r="BG334" s="4"/>
      <c r="BH334" s="4"/>
      <c r="BI334" s="4"/>
      <c r="BJ334" s="4"/>
      <c r="BK334" s="4"/>
      <c r="BL334" s="4"/>
      <c r="BM334" s="4"/>
      <c r="BN334" s="4"/>
      <c r="BO334" s="4"/>
      <c r="BP334" s="4"/>
      <c r="BQ334" s="4"/>
      <c r="BR334" s="4"/>
      <c r="BS334" s="4"/>
      <c r="BT334" s="4"/>
      <c r="BU334" s="4"/>
      <c r="BV334" s="4"/>
      <c r="BW334" s="4"/>
      <c r="BX334" s="4"/>
      <c r="BY334" s="4"/>
      <c r="BZ334" s="4"/>
      <c r="CA334" s="4"/>
    </row>
    <row r="335" spans="1:79" ht="15" customHeight="1" thickBot="1">
      <c r="A335" s="33"/>
      <c r="B335" s="53"/>
      <c r="C335" s="158"/>
      <c r="D335" s="158"/>
      <c r="E335" s="147"/>
      <c r="F335" s="185" t="s">
        <v>339</v>
      </c>
      <c r="G335" s="152"/>
      <c r="H335" s="153">
        <v>25000</v>
      </c>
      <c r="I335" s="154">
        <v>45810</v>
      </c>
      <c r="J335" s="155"/>
      <c r="K335" s="161"/>
      <c r="L335" s="161"/>
      <c r="M335" s="161"/>
      <c r="N335" s="53"/>
      <c r="O335" s="53"/>
      <c r="P335" s="53"/>
      <c r="Q335" s="53"/>
      <c r="R335" s="6"/>
      <c r="S335" s="6"/>
      <c r="T335" s="6"/>
      <c r="U335" s="6"/>
      <c r="V335" s="6"/>
      <c r="W335" s="6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6"/>
      <c r="AR335" s="6"/>
      <c r="AS335" s="6"/>
      <c r="AT335" s="6"/>
      <c r="AU335" s="6"/>
      <c r="AV335" s="6"/>
      <c r="AW335" s="4"/>
      <c r="AX335" s="4"/>
      <c r="AY335" s="4"/>
      <c r="AZ335" s="4"/>
      <c r="BA335" s="4"/>
      <c r="BB335" s="4"/>
      <c r="BC335" s="4"/>
      <c r="BD335" s="4"/>
      <c r="BE335" s="4"/>
      <c r="BF335" s="4"/>
      <c r="BG335" s="4"/>
      <c r="BH335" s="4"/>
      <c r="BI335" s="4"/>
      <c r="BJ335" s="4"/>
      <c r="BK335" s="4"/>
      <c r="BL335" s="4"/>
      <c r="BM335" s="4"/>
      <c r="BN335" s="4"/>
      <c r="BO335" s="4"/>
      <c r="BP335" s="4"/>
      <c r="BQ335" s="4"/>
      <c r="BR335" s="4"/>
      <c r="BS335" s="4"/>
      <c r="BT335" s="4"/>
      <c r="BU335" s="4"/>
      <c r="BV335" s="4"/>
      <c r="BW335" s="4"/>
      <c r="BX335" s="4"/>
      <c r="BY335" s="4"/>
      <c r="BZ335" s="4"/>
      <c r="CA335" s="4"/>
    </row>
    <row r="336" spans="1:79" ht="15" customHeight="1" thickBot="1">
      <c r="A336" s="33"/>
      <c r="B336" s="53"/>
      <c r="C336" s="46">
        <v>21</v>
      </c>
      <c r="D336" s="46">
        <v>20</v>
      </c>
      <c r="E336" s="47">
        <v>2</v>
      </c>
      <c r="F336" s="195" t="s">
        <v>337</v>
      </c>
      <c r="G336" s="152"/>
      <c r="H336" s="153">
        <v>30000</v>
      </c>
      <c r="I336" s="154">
        <v>45811</v>
      </c>
      <c r="J336" s="155"/>
      <c r="K336" s="161"/>
      <c r="L336" s="161"/>
      <c r="M336" s="161"/>
      <c r="N336" s="192" t="str">
        <f>IF(BB336+BB353=0,"",BD336)</f>
        <v/>
      </c>
      <c r="O336" s="192"/>
      <c r="P336" s="192"/>
      <c r="Q336" s="192"/>
      <c r="R336" s="6">
        <f t="shared" si="86"/>
        <v>0</v>
      </c>
      <c r="S336" s="6">
        <f t="shared" si="87"/>
        <v>0</v>
      </c>
      <c r="T336" s="6">
        <f t="shared" si="90"/>
        <v>0</v>
      </c>
      <c r="U336" s="6"/>
      <c r="V336" s="6"/>
      <c r="W336" s="6"/>
      <c r="X336" s="4"/>
      <c r="Y336" s="4" t="s">
        <v>346</v>
      </c>
      <c r="Z336" s="4"/>
      <c r="AA336" s="4" t="s">
        <v>347</v>
      </c>
      <c r="AB336" s="4">
        <f t="shared" si="88"/>
        <v>0</v>
      </c>
      <c r="AC336" s="4">
        <f t="shared" si="89"/>
        <v>0</v>
      </c>
      <c r="AD336" s="4">
        <f t="shared" si="89"/>
        <v>0</v>
      </c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6"/>
      <c r="AR336" s="6"/>
      <c r="AS336" s="6"/>
      <c r="AT336" s="6"/>
      <c r="AU336" s="6"/>
      <c r="AV336" s="6"/>
      <c r="AW336" s="4"/>
      <c r="AX336" s="4"/>
      <c r="AY336" s="4"/>
      <c r="AZ336" s="4"/>
      <c r="BA336" s="4"/>
      <c r="BB336" s="4">
        <f>+SUM(K336:M336,K353:M353)</f>
        <v>0</v>
      </c>
      <c r="BC336" s="4">
        <f>+(SUM(K336:M336)*E336)</f>
        <v>0</v>
      </c>
      <c r="BD336" s="4" t="str">
        <f>+IF(BC336=BB353,BC353,BD353)</f>
        <v>Ø21 Match ✓ (0 pots / 0 saucers)</v>
      </c>
      <c r="BE336" s="4" t="str">
        <f>+IF(BC336=BB353,BC366,BD366)</f>
        <v>Ø21 Match ✓</v>
      </c>
      <c r="BF336" s="4"/>
      <c r="BG336" s="4"/>
      <c r="BH336" s="4"/>
      <c r="BI336" s="4"/>
      <c r="BJ336" s="4"/>
      <c r="BK336" s="4"/>
      <c r="BL336" s="4"/>
      <c r="BM336" s="4"/>
      <c r="BN336" s="4"/>
      <c r="BO336" s="4"/>
      <c r="BP336" s="4"/>
      <c r="BQ336" s="4"/>
      <c r="BR336" s="4"/>
      <c r="BS336" s="4"/>
      <c r="BT336" s="4"/>
      <c r="BU336" s="4"/>
      <c r="BV336" s="4"/>
      <c r="BW336" s="4"/>
      <c r="BX336" s="4"/>
      <c r="BY336" s="4"/>
      <c r="BZ336" s="4"/>
      <c r="CA336" s="4"/>
    </row>
    <row r="337" spans="1:79" ht="15" customHeight="1" thickBot="1">
      <c r="A337" s="33"/>
      <c r="B337" s="53"/>
      <c r="C337" s="46"/>
      <c r="D337" s="46"/>
      <c r="E337" s="47"/>
      <c r="F337" s="185" t="s">
        <v>338</v>
      </c>
      <c r="G337" s="152"/>
      <c r="H337" s="153">
        <v>30000</v>
      </c>
      <c r="I337" s="154">
        <v>45812</v>
      </c>
      <c r="J337" s="155"/>
      <c r="K337" s="161"/>
      <c r="L337" s="161"/>
      <c r="M337" s="161"/>
      <c r="N337" s="53"/>
      <c r="O337" s="53"/>
      <c r="P337" s="53"/>
      <c r="Q337" s="53"/>
      <c r="R337" s="6"/>
      <c r="S337" s="6"/>
      <c r="T337" s="6"/>
      <c r="U337" s="6"/>
      <c r="V337" s="6"/>
      <c r="W337" s="6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6"/>
      <c r="AR337" s="6"/>
      <c r="AS337" s="6"/>
      <c r="AT337" s="6"/>
      <c r="AU337" s="6"/>
      <c r="AV337" s="6"/>
      <c r="AW337" s="4"/>
      <c r="AX337" s="4"/>
      <c r="AY337" s="4"/>
      <c r="AZ337" s="4"/>
      <c r="BA337" s="4"/>
      <c r="BB337" s="4"/>
      <c r="BC337" s="4"/>
      <c r="BD337" s="4"/>
      <c r="BE337" s="4"/>
      <c r="BF337" s="4"/>
      <c r="BG337" s="4"/>
      <c r="BH337" s="4"/>
      <c r="BI337" s="4"/>
      <c r="BJ337" s="4"/>
      <c r="BK337" s="4"/>
      <c r="BL337" s="4"/>
      <c r="BM337" s="4"/>
      <c r="BN337" s="4"/>
      <c r="BO337" s="4"/>
      <c r="BP337" s="4"/>
      <c r="BQ337" s="4"/>
      <c r="BR337" s="4"/>
      <c r="BS337" s="4"/>
      <c r="BT337" s="4"/>
      <c r="BU337" s="4"/>
      <c r="BV337" s="4"/>
      <c r="BW337" s="4"/>
      <c r="BX337" s="4"/>
      <c r="BY337" s="4"/>
      <c r="BZ337" s="4"/>
      <c r="CA337" s="4"/>
    </row>
    <row r="338" spans="1:79" ht="15" customHeight="1" thickBot="1">
      <c r="A338" s="33"/>
      <c r="B338" s="53"/>
      <c r="C338" s="158"/>
      <c r="D338" s="158"/>
      <c r="E338" s="147"/>
      <c r="F338" s="185" t="s">
        <v>339</v>
      </c>
      <c r="G338" s="152"/>
      <c r="H338" s="153">
        <v>30000</v>
      </c>
      <c r="I338" s="154">
        <v>45813</v>
      </c>
      <c r="J338" s="155"/>
      <c r="K338" s="161"/>
      <c r="L338" s="161"/>
      <c r="M338" s="161"/>
      <c r="N338" s="53"/>
      <c r="O338" s="53"/>
      <c r="P338" s="53"/>
      <c r="Q338" s="53"/>
      <c r="R338" s="6"/>
      <c r="S338" s="6"/>
      <c r="T338" s="6"/>
      <c r="U338" s="6"/>
      <c r="V338" s="6"/>
      <c r="W338" s="6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6"/>
      <c r="AR338" s="6"/>
      <c r="AS338" s="6"/>
      <c r="AT338" s="6"/>
      <c r="AU338" s="6"/>
      <c r="AV338" s="6"/>
      <c r="AW338" s="4"/>
      <c r="AX338" s="4"/>
      <c r="AY338" s="4"/>
      <c r="AZ338" s="4"/>
      <c r="BA338" s="4"/>
      <c r="BB338" s="4"/>
      <c r="BC338" s="4"/>
      <c r="BD338" s="4"/>
      <c r="BE338" s="4"/>
      <c r="BF338" s="4"/>
      <c r="BG338" s="4"/>
      <c r="BH338" s="4"/>
      <c r="BI338" s="4"/>
      <c r="BJ338" s="4"/>
      <c r="BK338" s="4"/>
      <c r="BL338" s="4"/>
      <c r="BM338" s="4"/>
      <c r="BN338" s="4"/>
      <c r="BO338" s="4"/>
      <c r="BP338" s="4"/>
      <c r="BQ338" s="4"/>
      <c r="BR338" s="4"/>
      <c r="BS338" s="4"/>
      <c r="BT338" s="4"/>
      <c r="BU338" s="4"/>
      <c r="BV338" s="4"/>
      <c r="BW338" s="4"/>
      <c r="BX338" s="4"/>
      <c r="BY338" s="4"/>
      <c r="BZ338" s="4"/>
      <c r="CA338" s="4"/>
    </row>
    <row r="339" spans="1:79" ht="15" customHeight="1" thickBot="1">
      <c r="A339" s="33"/>
      <c r="B339" s="53"/>
      <c r="C339" s="46">
        <v>25</v>
      </c>
      <c r="D339" s="46">
        <v>21</v>
      </c>
      <c r="E339" s="47">
        <v>2</v>
      </c>
      <c r="F339" s="195" t="s">
        <v>337</v>
      </c>
      <c r="G339" s="152"/>
      <c r="H339" s="153">
        <v>36000</v>
      </c>
      <c r="I339" s="154">
        <v>45814</v>
      </c>
      <c r="J339" s="155"/>
      <c r="K339" s="161"/>
      <c r="L339" s="161"/>
      <c r="M339" s="161"/>
      <c r="N339" s="192" t="str">
        <f t="shared" ref="N339" si="91">IF(BB339+BB356=0,"",BD339)</f>
        <v/>
      </c>
      <c r="O339" s="192"/>
      <c r="P339" s="192"/>
      <c r="Q339" s="192"/>
      <c r="R339" s="6">
        <f t="shared" si="86"/>
        <v>0</v>
      </c>
      <c r="S339" s="6">
        <f t="shared" si="87"/>
        <v>0</v>
      </c>
      <c r="T339" s="6">
        <f t="shared" si="90"/>
        <v>0</v>
      </c>
      <c r="U339" s="6"/>
      <c r="V339" s="6"/>
      <c r="W339" s="6"/>
      <c r="X339" s="4"/>
      <c r="Y339" s="4" t="s">
        <v>348</v>
      </c>
      <c r="Z339" s="4"/>
      <c r="AA339" s="4" t="s">
        <v>349</v>
      </c>
      <c r="AB339" s="4">
        <f t="shared" si="88"/>
        <v>0</v>
      </c>
      <c r="AC339" s="4">
        <f t="shared" si="89"/>
        <v>0</v>
      </c>
      <c r="AD339" s="4">
        <f t="shared" si="89"/>
        <v>0</v>
      </c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6"/>
      <c r="AR339" s="6"/>
      <c r="AS339" s="6"/>
      <c r="AT339" s="6"/>
      <c r="AU339" s="6"/>
      <c r="AV339" s="6"/>
      <c r="AW339" s="4"/>
      <c r="AX339" s="4"/>
      <c r="AY339" s="4"/>
      <c r="AZ339" s="4"/>
      <c r="BA339" s="4"/>
      <c r="BB339" s="4">
        <f>+SUM(K339:M339,K356:M356)</f>
        <v>0</v>
      </c>
      <c r="BC339" s="4">
        <f>+(SUM(K339:M339)*E339)</f>
        <v>0</v>
      </c>
      <c r="BD339" s="4" t="str">
        <f t="shared" ref="BD339" si="92">+IF(BC339=BB356,BC356,BD356)</f>
        <v>Ø25 Match ✓ (0 pots / 0 saucers)</v>
      </c>
      <c r="BE339" s="4" t="str">
        <f>+IF(BC339=BB356,BC368,BD368)</f>
        <v>Ø25 Match ✓</v>
      </c>
      <c r="BF339" s="29"/>
      <c r="BG339" s="4"/>
      <c r="BH339" s="4"/>
      <c r="BI339" s="4"/>
      <c r="BJ339" s="4"/>
      <c r="BK339" s="4"/>
      <c r="BL339" s="4"/>
      <c r="BM339" s="4"/>
      <c r="BN339" s="4"/>
      <c r="BO339" s="4"/>
      <c r="BP339" s="4"/>
      <c r="BQ339" s="4"/>
      <c r="BR339" s="4"/>
      <c r="BS339" s="4"/>
      <c r="BT339" s="4"/>
      <c r="BU339" s="4"/>
      <c r="BV339" s="4"/>
      <c r="BW339" s="4"/>
      <c r="BX339" s="4"/>
      <c r="BY339" s="4"/>
      <c r="BZ339" s="4"/>
      <c r="CA339" s="4"/>
    </row>
    <row r="340" spans="1:79" ht="15" customHeight="1" thickBot="1">
      <c r="A340" s="33"/>
      <c r="B340" s="53"/>
      <c r="C340" s="46"/>
      <c r="D340" s="46"/>
      <c r="E340" s="47"/>
      <c r="F340" s="185" t="s">
        <v>338</v>
      </c>
      <c r="G340" s="152"/>
      <c r="H340" s="153">
        <v>36000</v>
      </c>
      <c r="I340" s="154">
        <v>45815</v>
      </c>
      <c r="J340" s="155"/>
      <c r="K340" s="161"/>
      <c r="L340" s="161"/>
      <c r="M340" s="161"/>
      <c r="N340" s="53"/>
      <c r="O340" s="53"/>
      <c r="P340" s="53"/>
      <c r="Q340" s="53"/>
      <c r="R340" s="6"/>
      <c r="S340" s="6"/>
      <c r="T340" s="6"/>
      <c r="U340" s="6"/>
      <c r="V340" s="6"/>
      <c r="W340" s="6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6"/>
      <c r="AR340" s="6"/>
      <c r="AS340" s="6"/>
      <c r="AT340" s="6"/>
      <c r="AU340" s="6"/>
      <c r="AV340" s="6"/>
      <c r="AW340" s="4"/>
      <c r="AX340" s="4"/>
      <c r="AY340" s="4"/>
      <c r="AZ340" s="4"/>
      <c r="BA340" s="4"/>
      <c r="BB340" s="4"/>
      <c r="BC340" s="4"/>
      <c r="BD340" s="4"/>
      <c r="BE340" s="4"/>
      <c r="BF340" s="29"/>
      <c r="BG340" s="4"/>
      <c r="BH340" s="4"/>
      <c r="BI340" s="4"/>
      <c r="BJ340" s="4"/>
      <c r="BK340" s="4"/>
      <c r="BL340" s="4"/>
      <c r="BM340" s="4"/>
      <c r="BN340" s="4"/>
      <c r="BO340" s="4"/>
      <c r="BP340" s="4"/>
      <c r="BQ340" s="4"/>
      <c r="BR340" s="4"/>
      <c r="BS340" s="4"/>
      <c r="BT340" s="4"/>
      <c r="BU340" s="4"/>
      <c r="BV340" s="4"/>
      <c r="BW340" s="4"/>
      <c r="BX340" s="4"/>
      <c r="BY340" s="4"/>
      <c r="BZ340" s="4"/>
      <c r="CA340" s="4"/>
    </row>
    <row r="341" spans="1:79" ht="15" customHeight="1" thickBot="1">
      <c r="A341" s="33"/>
      <c r="B341" s="53"/>
      <c r="C341" s="158"/>
      <c r="D341" s="158"/>
      <c r="E341" s="147"/>
      <c r="F341" s="185" t="s">
        <v>339</v>
      </c>
      <c r="G341" s="152"/>
      <c r="H341" s="153">
        <v>36000</v>
      </c>
      <c r="I341" s="154">
        <v>45816</v>
      </c>
      <c r="J341" s="155"/>
      <c r="K341" s="161"/>
      <c r="L341" s="161"/>
      <c r="M341" s="161"/>
      <c r="N341" s="53"/>
      <c r="O341" s="53"/>
      <c r="P341" s="53"/>
      <c r="Q341" s="53"/>
      <c r="R341" s="6"/>
      <c r="S341" s="6"/>
      <c r="T341" s="6"/>
      <c r="U341" s="6"/>
      <c r="V341" s="6"/>
      <c r="W341" s="6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6"/>
      <c r="AR341" s="6"/>
      <c r="AS341" s="6"/>
      <c r="AT341" s="6"/>
      <c r="AU341" s="6"/>
      <c r="AV341" s="6"/>
      <c r="AW341" s="4"/>
      <c r="AX341" s="4"/>
      <c r="AY341" s="4"/>
      <c r="AZ341" s="4"/>
      <c r="BA341" s="4"/>
      <c r="BB341" s="4"/>
      <c r="BC341" s="4"/>
      <c r="BD341" s="4"/>
      <c r="BE341" s="4"/>
      <c r="BF341" s="29"/>
      <c r="BG341" s="4"/>
      <c r="BH341" s="4"/>
      <c r="BI341" s="4"/>
      <c r="BJ341" s="4"/>
      <c r="BK341" s="4"/>
      <c r="BL341" s="4"/>
      <c r="BM341" s="4"/>
      <c r="BN341" s="4"/>
      <c r="BO341" s="4"/>
      <c r="BP341" s="4"/>
      <c r="BQ341" s="4"/>
      <c r="BR341" s="4"/>
      <c r="BS341" s="4"/>
      <c r="BT341" s="4"/>
      <c r="BU341" s="4"/>
      <c r="BV341" s="4"/>
      <c r="BW341" s="4"/>
      <c r="BX341" s="4"/>
      <c r="BY341" s="4"/>
      <c r="BZ341" s="4"/>
      <c r="CA341" s="4"/>
    </row>
    <row r="342" spans="1:79" ht="21" customHeight="1">
      <c r="A342" s="19"/>
      <c r="B342" s="10"/>
      <c r="C342" s="19"/>
      <c r="D342" s="19"/>
      <c r="E342" s="19"/>
      <c r="F342" s="19"/>
      <c r="G342" s="19"/>
      <c r="H342" s="19"/>
      <c r="I342" s="33"/>
      <c r="J342" s="34"/>
      <c r="K342" s="35"/>
      <c r="L342" s="35"/>
      <c r="M342" s="35"/>
      <c r="N342" s="35"/>
      <c r="O342" s="21"/>
      <c r="P342" s="21"/>
      <c r="Q342" s="21" t="s">
        <v>3</v>
      </c>
      <c r="R342" s="6"/>
      <c r="S342" s="6"/>
      <c r="T342" s="6"/>
      <c r="U342" s="6"/>
      <c r="V342" s="6"/>
      <c r="W342" s="6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6"/>
      <c r="AR342" s="6"/>
      <c r="AS342" s="6"/>
      <c r="AT342" s="6"/>
      <c r="AU342" s="6"/>
      <c r="AV342" s="6"/>
      <c r="AW342" s="4"/>
      <c r="AX342" s="4"/>
      <c r="AY342" s="4"/>
      <c r="AZ342" s="4"/>
      <c r="BA342" s="4"/>
      <c r="BB342" s="4"/>
      <c r="BC342" s="4"/>
      <c r="BD342" s="4"/>
      <c r="BE342" s="4"/>
      <c r="BF342" s="4"/>
      <c r="BG342" s="4"/>
      <c r="BH342" s="4"/>
      <c r="BI342" s="4"/>
      <c r="BJ342" s="4"/>
      <c r="BK342" s="4"/>
      <c r="BL342" s="4"/>
      <c r="BM342" s="4"/>
      <c r="BN342" s="4"/>
      <c r="BO342" s="4"/>
      <c r="BP342" s="4"/>
      <c r="BQ342" s="4"/>
      <c r="BR342" s="4"/>
      <c r="BS342" s="4"/>
      <c r="BT342" s="4"/>
      <c r="BU342" s="4"/>
      <c r="BV342" s="4"/>
      <c r="BW342" s="4"/>
      <c r="BX342" s="4"/>
      <c r="BY342" s="4"/>
      <c r="BZ342" s="4"/>
      <c r="CA342" s="4"/>
    </row>
    <row r="343" spans="1:79" ht="16" customHeight="1">
      <c r="A343" s="37"/>
      <c r="B343" s="38"/>
      <c r="C343" s="43" t="s">
        <v>4</v>
      </c>
      <c r="D343" s="43" t="s">
        <v>5</v>
      </c>
      <c r="E343" s="43" t="s">
        <v>6</v>
      </c>
      <c r="F343" s="43" t="s">
        <v>7</v>
      </c>
      <c r="G343" s="43" t="s">
        <v>8</v>
      </c>
      <c r="H343" s="193" t="s">
        <v>9</v>
      </c>
      <c r="I343" s="42" t="s">
        <v>10</v>
      </c>
      <c r="J343" s="41"/>
      <c r="K343" s="42" t="s">
        <v>350</v>
      </c>
      <c r="L343" s="42" t="s">
        <v>351</v>
      </c>
      <c r="M343" s="42" t="s">
        <v>352</v>
      </c>
      <c r="N343" s="42"/>
      <c r="O343" s="43"/>
      <c r="P343" s="43"/>
      <c r="Q343" s="43"/>
      <c r="R343" s="6"/>
      <c r="S343" s="6"/>
      <c r="T343" s="6"/>
      <c r="U343" s="6"/>
      <c r="V343" s="6"/>
      <c r="W343" s="6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6"/>
      <c r="AR343" s="6"/>
      <c r="AS343" s="6"/>
      <c r="AT343" s="6"/>
      <c r="AU343" s="6"/>
      <c r="AV343" s="6"/>
      <c r="AW343" s="4"/>
      <c r="AX343" s="4"/>
      <c r="AY343" s="4"/>
      <c r="AZ343" s="4"/>
      <c r="BA343" s="4"/>
      <c r="BB343" s="45" t="s">
        <v>130</v>
      </c>
      <c r="BC343" s="45" t="s">
        <v>101</v>
      </c>
      <c r="BD343" s="4"/>
      <c r="BE343" s="4"/>
      <c r="BF343" s="4"/>
      <c r="BG343" s="4"/>
      <c r="BH343" s="4"/>
      <c r="BI343" s="4"/>
      <c r="BJ343" s="4"/>
      <c r="BK343" s="4"/>
      <c r="BL343" s="4"/>
      <c r="BM343" s="4"/>
      <c r="BN343" s="4"/>
      <c r="BO343" s="4"/>
      <c r="BP343" s="4"/>
      <c r="BQ343" s="4"/>
      <c r="BR343" s="4"/>
      <c r="BS343" s="4"/>
      <c r="BT343" s="4"/>
      <c r="BU343" s="4"/>
      <c r="BV343" s="4"/>
      <c r="BW343" s="4"/>
      <c r="BX343" s="4"/>
      <c r="BY343" s="4"/>
      <c r="BZ343" s="4"/>
      <c r="CA343" s="4"/>
    </row>
    <row r="344" spans="1:79" ht="15" customHeight="1" thickBot="1">
      <c r="A344" s="33"/>
      <c r="B344" s="10" t="s">
        <v>353</v>
      </c>
      <c r="C344" s="46">
        <v>8</v>
      </c>
      <c r="D344" s="46">
        <v>2</v>
      </c>
      <c r="E344" s="47">
        <v>16</v>
      </c>
      <c r="F344" s="183" t="s">
        <v>350</v>
      </c>
      <c r="G344" s="147"/>
      <c r="H344" s="148">
        <v>4000</v>
      </c>
      <c r="I344" s="149">
        <v>45817</v>
      </c>
      <c r="J344" s="150"/>
      <c r="K344" s="160"/>
      <c r="L344" s="160"/>
      <c r="M344" s="160"/>
      <c r="N344" s="192" t="str">
        <f>IF(BB327+BB344=0,"",BE327)</f>
        <v/>
      </c>
      <c r="O344" s="192"/>
      <c r="P344" s="192"/>
      <c r="Q344" s="192"/>
      <c r="R344" s="6">
        <f t="shared" ref="R344" si="93">H344*K344</f>
        <v>0</v>
      </c>
      <c r="S344" s="6">
        <f t="shared" ref="S344" si="94">H344*L344</f>
        <v>0</v>
      </c>
      <c r="T344" s="6">
        <f t="shared" ref="T344" si="95">H344*M344</f>
        <v>0</v>
      </c>
      <c r="U344" s="6"/>
      <c r="V344" s="6"/>
      <c r="W344" s="6"/>
      <c r="X344" s="4"/>
      <c r="Y344" s="4" t="s">
        <v>354</v>
      </c>
      <c r="Z344" s="4"/>
      <c r="AA344" s="4" t="s">
        <v>355</v>
      </c>
      <c r="AB344" s="4">
        <f t="shared" ref="AB344" si="96">K344</f>
        <v>0</v>
      </c>
      <c r="AC344" s="4">
        <f t="shared" ref="AC344:AD344" si="97">+L344</f>
        <v>0</v>
      </c>
      <c r="AD344" s="4">
        <f t="shared" si="97"/>
        <v>0</v>
      </c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6"/>
      <c r="AR344" s="6"/>
      <c r="AS344" s="6"/>
      <c r="AT344" s="6"/>
      <c r="AU344" s="6"/>
      <c r="AV344" s="6"/>
      <c r="AW344" s="4"/>
      <c r="AX344" s="4"/>
      <c r="AY344" s="4"/>
      <c r="AZ344" s="4"/>
      <c r="BA344" s="4"/>
      <c r="BB344" s="4">
        <f t="array" ref="BB344">+(SUM(K344:M344*E344))</f>
        <v>0</v>
      </c>
      <c r="BC344" s="4" t="str">
        <f>+"Ø"&amp;C344&amp;" Match ✓ ("&amp;+BC327&amp;" pots / "&amp;BB344&amp;" saucers)"</f>
        <v>Ø8 Match ✓ (0 pots / 0 saucers)</v>
      </c>
      <c r="BD344" s="4" t="str">
        <f>+"Ø"&amp;C344&amp;" saucer? ("&amp;+BC327&amp;" pots / "&amp;BB344&amp;" saucers)"</f>
        <v>Ø8 saucer? (0 pots / 0 saucers)</v>
      </c>
      <c r="BE344" s="4"/>
      <c r="BF344" s="4"/>
      <c r="BG344" s="4"/>
      <c r="BH344" s="4"/>
      <c r="BI344" s="4"/>
      <c r="BJ344" s="4"/>
      <c r="BK344" s="4"/>
      <c r="BL344" s="4"/>
      <c r="BM344" s="4"/>
      <c r="BN344" s="4"/>
      <c r="BO344" s="4"/>
      <c r="BP344" s="4"/>
      <c r="BQ344" s="4"/>
      <c r="BR344" s="4"/>
      <c r="BS344" s="4"/>
      <c r="BT344" s="4"/>
      <c r="BU344" s="4"/>
      <c r="BV344" s="4"/>
      <c r="BW344" s="4"/>
      <c r="BX344" s="4"/>
      <c r="BY344" s="4"/>
      <c r="BZ344" s="4"/>
      <c r="CA344" s="4"/>
    </row>
    <row r="345" spans="1:79" ht="15" customHeight="1" thickBot="1">
      <c r="A345" s="33"/>
      <c r="B345" s="10"/>
      <c r="C345" s="46"/>
      <c r="D345" s="46"/>
      <c r="E345" s="47"/>
      <c r="F345" s="185" t="s">
        <v>624</v>
      </c>
      <c r="G345" s="152"/>
      <c r="H345" s="153">
        <v>4000</v>
      </c>
      <c r="I345" s="154">
        <v>45818</v>
      </c>
      <c r="J345" s="155"/>
      <c r="K345" s="161"/>
      <c r="L345" s="161"/>
      <c r="M345" s="161"/>
      <c r="N345" s="53"/>
      <c r="O345" s="53"/>
      <c r="P345" s="53"/>
      <c r="Q345" s="53"/>
      <c r="R345" s="6"/>
      <c r="S345" s="6"/>
      <c r="T345" s="6"/>
      <c r="U345" s="6"/>
      <c r="V345" s="6"/>
      <c r="W345" s="6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6"/>
      <c r="AR345" s="6"/>
      <c r="AS345" s="6"/>
      <c r="AT345" s="6"/>
      <c r="AU345" s="6"/>
      <c r="AV345" s="6"/>
      <c r="AW345" s="4"/>
      <c r="AX345" s="4"/>
      <c r="AY345" s="4"/>
      <c r="AZ345" s="4"/>
      <c r="BA345" s="4"/>
      <c r="BB345" s="4"/>
      <c r="BC345" s="4"/>
      <c r="BD345" s="4"/>
      <c r="BE345" s="4"/>
      <c r="BF345" s="4"/>
      <c r="BG345" s="4"/>
      <c r="BH345" s="4"/>
      <c r="BI345" s="4"/>
      <c r="BJ345" s="4"/>
      <c r="BK345" s="4"/>
      <c r="BL345" s="4"/>
      <c r="BM345" s="4"/>
      <c r="BN345" s="4"/>
      <c r="BO345" s="4"/>
      <c r="BP345" s="4"/>
      <c r="BQ345" s="4"/>
      <c r="BR345" s="4"/>
      <c r="BS345" s="4"/>
      <c r="BT345" s="4"/>
      <c r="BU345" s="4"/>
      <c r="BV345" s="4"/>
      <c r="BW345" s="4"/>
      <c r="BX345" s="4"/>
      <c r="BY345" s="4"/>
      <c r="BZ345" s="4"/>
      <c r="CA345" s="4"/>
    </row>
    <row r="346" spans="1:79" ht="15" customHeight="1" thickBot="1">
      <c r="A346" s="33"/>
      <c r="B346" s="10"/>
      <c r="C346" s="158"/>
      <c r="D346" s="158"/>
      <c r="E346" s="147"/>
      <c r="F346" s="185" t="s">
        <v>352</v>
      </c>
      <c r="G346" s="152"/>
      <c r="H346" s="153">
        <v>4000</v>
      </c>
      <c r="I346" s="154">
        <v>45819</v>
      </c>
      <c r="J346" s="155"/>
      <c r="K346" s="161"/>
      <c r="L346" s="161"/>
      <c r="M346" s="161"/>
      <c r="N346" s="53"/>
      <c r="O346" s="53"/>
      <c r="P346" s="53"/>
      <c r="Q346" s="53"/>
      <c r="R346" s="6"/>
      <c r="S346" s="6"/>
      <c r="T346" s="6"/>
      <c r="U346" s="6"/>
      <c r="V346" s="6"/>
      <c r="W346" s="6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6"/>
      <c r="AR346" s="6"/>
      <c r="AS346" s="6"/>
      <c r="AT346" s="6"/>
      <c r="AU346" s="6"/>
      <c r="AV346" s="6"/>
      <c r="AW346" s="4"/>
      <c r="AX346" s="4"/>
      <c r="AY346" s="4"/>
      <c r="AZ346" s="4"/>
      <c r="BA346" s="4"/>
      <c r="BB346" s="4"/>
      <c r="BC346" s="4"/>
      <c r="BD346" s="4"/>
      <c r="BE346" s="4"/>
      <c r="BF346" s="4"/>
      <c r="BG346" s="4"/>
      <c r="BH346" s="4"/>
      <c r="BI346" s="4"/>
      <c r="BJ346" s="4"/>
      <c r="BK346" s="4"/>
      <c r="BL346" s="4"/>
      <c r="BM346" s="4"/>
      <c r="BN346" s="4"/>
      <c r="BO346" s="4"/>
      <c r="BP346" s="4"/>
      <c r="BQ346" s="4"/>
      <c r="BR346" s="4"/>
      <c r="BS346" s="4"/>
      <c r="BT346" s="4"/>
      <c r="BU346" s="4"/>
      <c r="BV346" s="4"/>
      <c r="BW346" s="4"/>
      <c r="BX346" s="4"/>
      <c r="BY346" s="4"/>
      <c r="BZ346" s="4"/>
      <c r="CA346" s="4"/>
    </row>
    <row r="347" spans="1:79" ht="15" customHeight="1" thickBot="1">
      <c r="A347" s="33"/>
      <c r="B347" s="53"/>
      <c r="C347" s="46">
        <v>14</v>
      </c>
      <c r="D347" s="46">
        <v>4</v>
      </c>
      <c r="E347" s="47">
        <v>8</v>
      </c>
      <c r="F347" s="185" t="s">
        <v>350</v>
      </c>
      <c r="G347" s="152"/>
      <c r="H347" s="153">
        <v>7000</v>
      </c>
      <c r="I347" s="154">
        <v>45820</v>
      </c>
      <c r="J347" s="155"/>
      <c r="K347" s="161"/>
      <c r="L347" s="161"/>
      <c r="M347" s="161"/>
      <c r="N347" s="192" t="str">
        <f>IF(BB330+BB347=0,"",BE330)</f>
        <v/>
      </c>
      <c r="O347" s="192"/>
      <c r="P347" s="192"/>
      <c r="Q347" s="192"/>
      <c r="R347" s="6">
        <f t="shared" ref="R347" si="98">H347*K347</f>
        <v>0</v>
      </c>
      <c r="S347" s="6">
        <f t="shared" ref="S347" si="99">H347*L347</f>
        <v>0</v>
      </c>
      <c r="T347" s="6">
        <f t="shared" ref="T347" si="100">H347*M347</f>
        <v>0</v>
      </c>
      <c r="U347" s="6"/>
      <c r="V347" s="6"/>
      <c r="W347" s="6"/>
      <c r="X347" s="4"/>
      <c r="Y347" s="4" t="s">
        <v>356</v>
      </c>
      <c r="Z347" s="4"/>
      <c r="AA347" s="4" t="s">
        <v>357</v>
      </c>
      <c r="AB347" s="4">
        <f t="shared" ref="AB347" si="101">K347</f>
        <v>0</v>
      </c>
      <c r="AC347" s="4">
        <f t="shared" ref="AC347:AD347" si="102">+L347</f>
        <v>0</v>
      </c>
      <c r="AD347" s="4">
        <f t="shared" si="102"/>
        <v>0</v>
      </c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6"/>
      <c r="AR347" s="6"/>
      <c r="AS347" s="6"/>
      <c r="AT347" s="6"/>
      <c r="AU347" s="6"/>
      <c r="AV347" s="6"/>
      <c r="AW347" s="4"/>
      <c r="AX347" s="4"/>
      <c r="AY347" s="4"/>
      <c r="AZ347" s="4"/>
      <c r="BA347" s="4"/>
      <c r="BB347" s="4">
        <f t="array" ref="BB347">+(SUM(K347:M347*E347))</f>
        <v>0</v>
      </c>
      <c r="BC347" s="4" t="str">
        <f>+"Ø"&amp;C347&amp;" Match ✓ ("&amp;+BC330&amp;" pots / "&amp;BB347&amp;" saucers)"</f>
        <v>Ø14 Match ✓ (0 pots / 0 saucers)</v>
      </c>
      <c r="BD347" s="4" t="str">
        <f>+"Ø"&amp;C347&amp;" saucer? ("&amp;+BC330&amp;" pots / "&amp;BB347&amp;" saucers)"</f>
        <v>Ø14 saucer? (0 pots / 0 saucers)</v>
      </c>
      <c r="BE347" s="4"/>
      <c r="BF347" s="4"/>
      <c r="BG347" s="4"/>
      <c r="BH347" s="4"/>
      <c r="BI347" s="4"/>
      <c r="BJ347" s="4"/>
      <c r="BK347" s="4"/>
      <c r="BL347" s="4"/>
      <c r="BM347" s="4"/>
      <c r="BN347" s="4"/>
      <c r="BO347" s="4"/>
      <c r="BP347" s="4"/>
      <c r="BQ347" s="4"/>
      <c r="BR347" s="4"/>
      <c r="BS347" s="4"/>
      <c r="BT347" s="4"/>
      <c r="BU347" s="4"/>
      <c r="BV347" s="4"/>
      <c r="BW347" s="4"/>
      <c r="BX347" s="4"/>
      <c r="BY347" s="4"/>
      <c r="BZ347" s="4"/>
      <c r="CA347" s="4"/>
    </row>
    <row r="348" spans="1:79" ht="15" customHeight="1" thickBot="1">
      <c r="A348" s="33"/>
      <c r="B348" s="53"/>
      <c r="C348" s="46"/>
      <c r="D348" s="46"/>
      <c r="E348" s="47"/>
      <c r="F348" s="185" t="s">
        <v>351</v>
      </c>
      <c r="G348" s="152"/>
      <c r="H348" s="153">
        <v>7000</v>
      </c>
      <c r="I348" s="154">
        <v>45821</v>
      </c>
      <c r="J348" s="155"/>
      <c r="K348" s="161"/>
      <c r="L348" s="161"/>
      <c r="M348" s="161"/>
      <c r="N348" s="53"/>
      <c r="O348" s="53"/>
      <c r="P348" s="53"/>
      <c r="Q348" s="53"/>
      <c r="R348" s="6"/>
      <c r="S348" s="6"/>
      <c r="T348" s="6"/>
      <c r="U348" s="6"/>
      <c r="V348" s="6"/>
      <c r="W348" s="6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6"/>
      <c r="AR348" s="6"/>
      <c r="AS348" s="6"/>
      <c r="AT348" s="6"/>
      <c r="AU348" s="6"/>
      <c r="AV348" s="6"/>
      <c r="AW348" s="4"/>
      <c r="AX348" s="4"/>
      <c r="AY348" s="4"/>
      <c r="AZ348" s="4"/>
      <c r="BA348" s="4"/>
      <c r="BB348" s="4"/>
      <c r="BC348" s="4"/>
      <c r="BD348" s="4"/>
      <c r="BE348" s="4"/>
      <c r="BF348" s="4"/>
      <c r="BG348" s="4"/>
      <c r="BH348" s="4"/>
      <c r="BI348" s="4"/>
      <c r="BJ348" s="4"/>
      <c r="BK348" s="4"/>
      <c r="BL348" s="4"/>
      <c r="BM348" s="4"/>
      <c r="BN348" s="4"/>
      <c r="BO348" s="4"/>
      <c r="BP348" s="4"/>
      <c r="BQ348" s="4"/>
      <c r="BR348" s="4"/>
      <c r="BS348" s="4"/>
      <c r="BT348" s="4"/>
      <c r="BU348" s="4"/>
      <c r="BV348" s="4"/>
      <c r="BW348" s="4"/>
      <c r="BX348" s="4"/>
      <c r="BY348" s="4"/>
      <c r="BZ348" s="4"/>
      <c r="CA348" s="4"/>
    </row>
    <row r="349" spans="1:79" ht="15" customHeight="1" thickBot="1">
      <c r="A349" s="33"/>
      <c r="B349" s="53"/>
      <c r="C349" s="158"/>
      <c r="D349" s="158"/>
      <c r="E349" s="147"/>
      <c r="F349" s="185" t="s">
        <v>352</v>
      </c>
      <c r="G349" s="152"/>
      <c r="H349" s="153">
        <v>7000</v>
      </c>
      <c r="I349" s="154">
        <v>45822</v>
      </c>
      <c r="J349" s="155"/>
      <c r="K349" s="161"/>
      <c r="L349" s="161"/>
      <c r="M349" s="161"/>
      <c r="N349" s="53"/>
      <c r="O349" s="53"/>
      <c r="P349" s="53"/>
      <c r="Q349" s="53"/>
      <c r="R349" s="6"/>
      <c r="S349" s="6"/>
      <c r="T349" s="6"/>
      <c r="U349" s="6"/>
      <c r="V349" s="6"/>
      <c r="W349" s="6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6"/>
      <c r="AR349" s="6"/>
      <c r="AS349" s="6"/>
      <c r="AT349" s="6"/>
      <c r="AU349" s="6"/>
      <c r="AV349" s="6"/>
      <c r="AW349" s="4"/>
      <c r="AX349" s="4"/>
      <c r="AY349" s="4"/>
      <c r="AZ349" s="4"/>
      <c r="BA349" s="4"/>
      <c r="BB349" s="4"/>
      <c r="BC349" s="4"/>
      <c r="BD349" s="4"/>
      <c r="BE349" s="4"/>
      <c r="BF349" s="4"/>
      <c r="BG349" s="4"/>
      <c r="BH349" s="4"/>
      <c r="BI349" s="4"/>
      <c r="BJ349" s="4"/>
      <c r="BK349" s="4"/>
      <c r="BL349" s="4"/>
      <c r="BM349" s="4"/>
      <c r="BN349" s="4"/>
      <c r="BO349" s="4"/>
      <c r="BP349" s="4"/>
      <c r="BQ349" s="4"/>
      <c r="BR349" s="4"/>
      <c r="BS349" s="4"/>
      <c r="BT349" s="4"/>
      <c r="BU349" s="4"/>
      <c r="BV349" s="4"/>
      <c r="BW349" s="4"/>
      <c r="BX349" s="4"/>
      <c r="BY349" s="4"/>
      <c r="BZ349" s="4"/>
      <c r="CA349" s="4"/>
    </row>
    <row r="350" spans="1:79" ht="15" customHeight="1" thickBot="1">
      <c r="A350" s="33"/>
      <c r="B350" s="53"/>
      <c r="C350" s="46">
        <v>18</v>
      </c>
      <c r="D350" s="46">
        <v>5</v>
      </c>
      <c r="E350" s="47">
        <v>4</v>
      </c>
      <c r="F350" s="185" t="s">
        <v>350</v>
      </c>
      <c r="G350" s="152"/>
      <c r="H350" s="153">
        <v>10000</v>
      </c>
      <c r="I350" s="154">
        <v>45823</v>
      </c>
      <c r="J350" s="155"/>
      <c r="K350" s="161"/>
      <c r="L350" s="161"/>
      <c r="M350" s="161"/>
      <c r="N350" s="192" t="str">
        <f>IF(BB333+BB350=0,"",BE333)</f>
        <v/>
      </c>
      <c r="O350" s="192"/>
      <c r="P350" s="192"/>
      <c r="Q350" s="192"/>
      <c r="R350" s="6">
        <f t="shared" ref="R350" si="103">H350*K350</f>
        <v>0</v>
      </c>
      <c r="S350" s="6">
        <f t="shared" ref="S350" si="104">H350*L350</f>
        <v>0</v>
      </c>
      <c r="T350" s="6">
        <f t="shared" ref="T350" si="105">H350*M350</f>
        <v>0</v>
      </c>
      <c r="U350" s="6"/>
      <c r="V350" s="6"/>
      <c r="W350" s="6"/>
      <c r="X350" s="4"/>
      <c r="Y350" s="4" t="s">
        <v>358</v>
      </c>
      <c r="Z350" s="4"/>
      <c r="AA350" s="4" t="s">
        <v>359</v>
      </c>
      <c r="AB350" s="4">
        <f t="shared" ref="AB350" si="106">K350</f>
        <v>0</v>
      </c>
      <c r="AC350" s="4">
        <f t="shared" ref="AC350:AD350" si="107">+L350</f>
        <v>0</v>
      </c>
      <c r="AD350" s="4">
        <f t="shared" si="107"/>
        <v>0</v>
      </c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6"/>
      <c r="AR350" s="6"/>
      <c r="AS350" s="6"/>
      <c r="AT350" s="6"/>
      <c r="AU350" s="6"/>
      <c r="AV350" s="6"/>
      <c r="AW350" s="4"/>
      <c r="AX350" s="4"/>
      <c r="AY350" s="4"/>
      <c r="AZ350" s="4"/>
      <c r="BA350" s="4"/>
      <c r="BB350" s="4">
        <f t="array" ref="BB350">+(SUM(K350:M350*E350))</f>
        <v>0</v>
      </c>
      <c r="BC350" s="4" t="str">
        <f>+"Ø"&amp;C350&amp;" Match ✓ ("&amp;+BC333&amp;" pots / "&amp;BB350&amp;" saucers)"</f>
        <v>Ø18 Match ✓ (0 pots / 0 saucers)</v>
      </c>
      <c r="BD350" s="4" t="str">
        <f>+"Ø"&amp;C350&amp;" saucer? ("&amp;+BC333&amp;" pots / "&amp;BB350&amp;" saucers)"</f>
        <v>Ø18 saucer? (0 pots / 0 saucers)</v>
      </c>
      <c r="BE350" s="4"/>
      <c r="BF350" s="4"/>
      <c r="BG350" s="4"/>
      <c r="BH350" s="4"/>
      <c r="BI350" s="4"/>
      <c r="BJ350" s="4"/>
      <c r="BK350" s="4"/>
      <c r="BL350" s="4"/>
      <c r="BM350" s="4"/>
      <c r="BN350" s="4"/>
      <c r="BO350" s="4"/>
      <c r="BP350" s="4"/>
      <c r="BQ350" s="4"/>
      <c r="BR350" s="4"/>
      <c r="BS350" s="4"/>
      <c r="BT350" s="4"/>
      <c r="BU350" s="4"/>
      <c r="BV350" s="4"/>
      <c r="BW350" s="4"/>
      <c r="BX350" s="4"/>
      <c r="BY350" s="4"/>
      <c r="BZ350" s="4"/>
      <c r="CA350" s="4"/>
    </row>
    <row r="351" spans="1:79" ht="15" customHeight="1" thickBot="1">
      <c r="A351" s="33"/>
      <c r="B351" s="53"/>
      <c r="C351" s="46"/>
      <c r="D351" s="46"/>
      <c r="E351" s="47"/>
      <c r="F351" s="185" t="s">
        <v>351</v>
      </c>
      <c r="G351" s="152"/>
      <c r="H351" s="153">
        <v>10000</v>
      </c>
      <c r="I351" s="154">
        <v>45824</v>
      </c>
      <c r="J351" s="155"/>
      <c r="K351" s="161"/>
      <c r="L351" s="161"/>
      <c r="M351" s="161"/>
      <c r="N351" s="53"/>
      <c r="O351" s="53"/>
      <c r="P351" s="53"/>
      <c r="Q351" s="53"/>
      <c r="R351" s="6"/>
      <c r="S351" s="6"/>
      <c r="T351" s="6"/>
      <c r="U351" s="6"/>
      <c r="V351" s="6"/>
      <c r="W351" s="6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6"/>
      <c r="AR351" s="6"/>
      <c r="AS351" s="6"/>
      <c r="AT351" s="6"/>
      <c r="AU351" s="6"/>
      <c r="AV351" s="6"/>
      <c r="AW351" s="4"/>
      <c r="AX351" s="4"/>
      <c r="AY351" s="4"/>
      <c r="AZ351" s="4"/>
      <c r="BA351" s="4"/>
      <c r="BB351" s="4"/>
      <c r="BC351" s="4"/>
      <c r="BD351" s="4"/>
      <c r="BE351" s="4"/>
      <c r="BF351" s="4"/>
      <c r="BG351" s="4"/>
      <c r="BH351" s="4"/>
      <c r="BI351" s="4"/>
      <c r="BJ351" s="4"/>
      <c r="BK351" s="4"/>
      <c r="BL351" s="4"/>
      <c r="BM351" s="4"/>
      <c r="BN351" s="4"/>
      <c r="BO351" s="4"/>
      <c r="BP351" s="4"/>
      <c r="BQ351" s="4"/>
      <c r="BR351" s="4"/>
      <c r="BS351" s="4"/>
      <c r="BT351" s="4"/>
      <c r="BU351" s="4"/>
      <c r="BV351" s="4"/>
      <c r="BW351" s="4"/>
      <c r="BX351" s="4"/>
      <c r="BY351" s="4"/>
      <c r="BZ351" s="4"/>
      <c r="CA351" s="4"/>
    </row>
    <row r="352" spans="1:79" ht="15" customHeight="1" thickBot="1">
      <c r="A352" s="33"/>
      <c r="B352" s="53"/>
      <c r="C352" s="158"/>
      <c r="D352" s="158"/>
      <c r="E352" s="147"/>
      <c r="F352" s="185" t="s">
        <v>352</v>
      </c>
      <c r="G352" s="152"/>
      <c r="H352" s="153">
        <v>10000</v>
      </c>
      <c r="I352" s="154">
        <v>45825</v>
      </c>
      <c r="J352" s="155"/>
      <c r="K352" s="161"/>
      <c r="L352" s="161"/>
      <c r="M352" s="161"/>
      <c r="N352" s="53"/>
      <c r="O352" s="53"/>
      <c r="P352" s="53"/>
      <c r="Q352" s="53"/>
      <c r="R352" s="6"/>
      <c r="S352" s="6"/>
      <c r="T352" s="6"/>
      <c r="U352" s="6"/>
      <c r="V352" s="6"/>
      <c r="W352" s="6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6"/>
      <c r="AR352" s="6"/>
      <c r="AS352" s="6"/>
      <c r="AT352" s="6"/>
      <c r="AU352" s="6"/>
      <c r="AV352" s="6"/>
      <c r="AW352" s="4"/>
      <c r="AX352" s="4"/>
      <c r="AY352" s="4"/>
      <c r="AZ352" s="4"/>
      <c r="BA352" s="4"/>
      <c r="BB352" s="4"/>
      <c r="BC352" s="4"/>
      <c r="BD352" s="4"/>
      <c r="BE352" s="4"/>
      <c r="BF352" s="4"/>
      <c r="BG352" s="4"/>
      <c r="BH352" s="4"/>
      <c r="BI352" s="4"/>
      <c r="BJ352" s="4"/>
      <c r="BK352" s="4"/>
      <c r="BL352" s="4"/>
      <c r="BM352" s="4"/>
      <c r="BN352" s="4"/>
      <c r="BO352" s="4"/>
      <c r="BP352" s="4"/>
      <c r="BQ352" s="4"/>
      <c r="BR352" s="4"/>
      <c r="BS352" s="4"/>
      <c r="BT352" s="4"/>
      <c r="BU352" s="4"/>
      <c r="BV352" s="4"/>
      <c r="BW352" s="4"/>
      <c r="BX352" s="4"/>
      <c r="BY352" s="4"/>
      <c r="BZ352" s="4"/>
      <c r="CA352" s="4"/>
    </row>
    <row r="353" spans="1:79" ht="15" customHeight="1" thickBot="1">
      <c r="A353" s="33"/>
      <c r="B353" s="53"/>
      <c r="C353" s="46">
        <v>21</v>
      </c>
      <c r="D353" s="46">
        <v>6</v>
      </c>
      <c r="E353" s="47">
        <v>2</v>
      </c>
      <c r="F353" s="185" t="s">
        <v>350</v>
      </c>
      <c r="G353" s="152"/>
      <c r="H353" s="153">
        <v>12000</v>
      </c>
      <c r="I353" s="154">
        <v>45826</v>
      </c>
      <c r="J353" s="155"/>
      <c r="K353" s="161"/>
      <c r="L353" s="161"/>
      <c r="M353" s="161"/>
      <c r="N353" s="192" t="str">
        <f>IF(BB336+BB353=0,"",BE336)</f>
        <v/>
      </c>
      <c r="O353" s="192"/>
      <c r="P353" s="192"/>
      <c r="Q353" s="192"/>
      <c r="R353" s="6">
        <f t="shared" ref="R353" si="108">H353*K353</f>
        <v>0</v>
      </c>
      <c r="S353" s="6">
        <f t="shared" ref="S353" si="109">H353*L353</f>
        <v>0</v>
      </c>
      <c r="T353" s="6">
        <f t="shared" ref="T353" si="110">H353*M353</f>
        <v>0</v>
      </c>
      <c r="U353" s="6"/>
      <c r="V353" s="6"/>
      <c r="W353" s="6"/>
      <c r="X353" s="4"/>
      <c r="Y353" s="4" t="s">
        <v>360</v>
      </c>
      <c r="Z353" s="4"/>
      <c r="AA353" s="4" t="s">
        <v>361</v>
      </c>
      <c r="AB353" s="4">
        <f t="shared" ref="AB353" si="111">K353</f>
        <v>0</v>
      </c>
      <c r="AC353" s="4">
        <f t="shared" ref="AC353:AD353" si="112">+L353</f>
        <v>0</v>
      </c>
      <c r="AD353" s="4">
        <f t="shared" si="112"/>
        <v>0</v>
      </c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6"/>
      <c r="AR353" s="6"/>
      <c r="AS353" s="6"/>
      <c r="AT353" s="6"/>
      <c r="AU353" s="6"/>
      <c r="AV353" s="6"/>
      <c r="AW353" s="4"/>
      <c r="AX353" s="4"/>
      <c r="AY353" s="4"/>
      <c r="AZ353" s="4"/>
      <c r="BA353" s="4"/>
      <c r="BB353" s="4">
        <f t="array" ref="BB353">+(SUM(K353:M353*E353))</f>
        <v>0</v>
      </c>
      <c r="BC353" s="29" t="str">
        <f>+"Ø"&amp;C353&amp;" Match ✓ ("&amp;+BC336&amp;" pots / "&amp;BB353&amp;" saucers)"</f>
        <v>Ø21 Match ✓ (0 pots / 0 saucers)</v>
      </c>
      <c r="BD353" s="4" t="str">
        <f>+"Ø"&amp;C353&amp;" saucer? ("&amp;+BC336&amp;" pots / "&amp;BB353&amp;" saucers)"</f>
        <v>Ø21 saucer? (0 pots / 0 saucers)</v>
      </c>
      <c r="BE353" s="29"/>
      <c r="BF353" s="29"/>
      <c r="BG353" s="29"/>
      <c r="BH353" s="4"/>
      <c r="BI353" s="4"/>
      <c r="BJ353" s="4"/>
      <c r="BK353" s="4"/>
      <c r="BL353" s="4"/>
      <c r="BM353" s="4"/>
      <c r="BN353" s="4"/>
      <c r="BO353" s="4"/>
      <c r="BP353" s="4"/>
      <c r="BQ353" s="4"/>
      <c r="BR353" s="4"/>
      <c r="BS353" s="4"/>
      <c r="BT353" s="4"/>
      <c r="BU353" s="4"/>
      <c r="BV353" s="4"/>
      <c r="BW353" s="4"/>
      <c r="BX353" s="4"/>
      <c r="BY353" s="4"/>
      <c r="BZ353" s="4"/>
      <c r="CA353" s="4"/>
    </row>
    <row r="354" spans="1:79" ht="15" customHeight="1" thickBot="1">
      <c r="A354" s="33"/>
      <c r="B354" s="53"/>
      <c r="C354" s="46"/>
      <c r="D354" s="46"/>
      <c r="E354" s="47"/>
      <c r="F354" s="185" t="s">
        <v>351</v>
      </c>
      <c r="G354" s="152"/>
      <c r="H354" s="153">
        <v>12000</v>
      </c>
      <c r="I354" s="154">
        <v>45827</v>
      </c>
      <c r="J354" s="155"/>
      <c r="K354" s="161"/>
      <c r="L354" s="161"/>
      <c r="M354" s="161"/>
      <c r="N354" s="53"/>
      <c r="O354" s="53"/>
      <c r="P354" s="53"/>
      <c r="Q354" s="53"/>
      <c r="R354" s="6"/>
      <c r="S354" s="6"/>
      <c r="T354" s="6"/>
      <c r="U354" s="6"/>
      <c r="V354" s="6"/>
      <c r="W354" s="6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6"/>
      <c r="AR354" s="6"/>
      <c r="AS354" s="6"/>
      <c r="AT354" s="6"/>
      <c r="AU354" s="6"/>
      <c r="AV354" s="6"/>
      <c r="AW354" s="4"/>
      <c r="AX354" s="4"/>
      <c r="AY354" s="4"/>
      <c r="AZ354" s="4"/>
      <c r="BA354" s="4"/>
      <c r="BB354" s="4"/>
      <c r="BC354" s="29"/>
      <c r="BD354" s="4"/>
      <c r="BE354" s="29"/>
      <c r="BF354" s="29"/>
      <c r="BG354" s="29"/>
      <c r="BH354" s="4"/>
      <c r="BI354" s="4"/>
      <c r="BJ354" s="4"/>
      <c r="BK354" s="4"/>
      <c r="BL354" s="4"/>
      <c r="BM354" s="4"/>
      <c r="BN354" s="4"/>
      <c r="BO354" s="4"/>
      <c r="BP354" s="4"/>
      <c r="BQ354" s="4"/>
      <c r="BR354" s="4"/>
      <c r="BS354" s="4"/>
      <c r="BT354" s="4"/>
      <c r="BU354" s="4"/>
      <c r="BV354" s="4"/>
      <c r="BW354" s="4"/>
      <c r="BX354" s="4"/>
      <c r="BY354" s="4"/>
      <c r="BZ354" s="4"/>
      <c r="CA354" s="4"/>
    </row>
    <row r="355" spans="1:79" ht="15" customHeight="1" thickBot="1">
      <c r="A355" s="33"/>
      <c r="B355" s="53"/>
      <c r="C355" s="158"/>
      <c r="D355" s="158"/>
      <c r="E355" s="147"/>
      <c r="F355" s="185" t="s">
        <v>352</v>
      </c>
      <c r="G355" s="152"/>
      <c r="H355" s="153">
        <v>12000</v>
      </c>
      <c r="I355" s="154">
        <v>45828</v>
      </c>
      <c r="J355" s="155"/>
      <c r="K355" s="161"/>
      <c r="L355" s="161"/>
      <c r="M355" s="161"/>
      <c r="N355" s="53"/>
      <c r="O355" s="53"/>
      <c r="P355" s="53"/>
      <c r="Q355" s="53"/>
      <c r="R355" s="6"/>
      <c r="S355" s="6"/>
      <c r="T355" s="6"/>
      <c r="U355" s="6"/>
      <c r="V355" s="6"/>
      <c r="W355" s="6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6"/>
      <c r="AR355" s="6"/>
      <c r="AS355" s="6"/>
      <c r="AT355" s="6"/>
      <c r="AU355" s="6"/>
      <c r="AV355" s="6"/>
      <c r="AW355" s="4"/>
      <c r="AX355" s="4"/>
      <c r="AY355" s="4"/>
      <c r="AZ355" s="4"/>
      <c r="BA355" s="4"/>
      <c r="BB355" s="4"/>
      <c r="BC355" s="29"/>
      <c r="BD355" s="4"/>
      <c r="BE355" s="29"/>
      <c r="BF355" s="29"/>
      <c r="BG355" s="29"/>
      <c r="BH355" s="4"/>
      <c r="BI355" s="4"/>
      <c r="BJ355" s="4"/>
      <c r="BK355" s="4"/>
      <c r="BL355" s="4"/>
      <c r="BM355" s="4"/>
      <c r="BN355" s="4"/>
      <c r="BO355" s="4"/>
      <c r="BP355" s="4"/>
      <c r="BQ355" s="4"/>
      <c r="BR355" s="4"/>
      <c r="BS355" s="4"/>
      <c r="BT355" s="4"/>
      <c r="BU355" s="4"/>
      <c r="BV355" s="4"/>
      <c r="BW355" s="4"/>
      <c r="BX355" s="4"/>
      <c r="BY355" s="4"/>
      <c r="BZ355" s="4"/>
      <c r="CA355" s="4"/>
    </row>
    <row r="356" spans="1:79" ht="15" customHeight="1" thickBot="1">
      <c r="A356" s="33"/>
      <c r="B356" s="53"/>
      <c r="C356" s="46">
        <v>25</v>
      </c>
      <c r="D356" s="46">
        <v>6</v>
      </c>
      <c r="E356" s="47">
        <v>2</v>
      </c>
      <c r="F356" s="185" t="s">
        <v>350</v>
      </c>
      <c r="G356" s="152"/>
      <c r="H356" s="153">
        <v>14000</v>
      </c>
      <c r="I356" s="154">
        <v>45829</v>
      </c>
      <c r="J356" s="155"/>
      <c r="K356" s="161"/>
      <c r="L356" s="161"/>
      <c r="M356" s="161"/>
      <c r="N356" s="192" t="str">
        <f t="shared" ref="N356" si="113">IF(BB339+BB356=0,"",BE339)</f>
        <v/>
      </c>
      <c r="O356" s="192"/>
      <c r="P356" s="192"/>
      <c r="Q356" s="192"/>
      <c r="R356" s="6">
        <f t="shared" ref="R356" si="114">H356*K356</f>
        <v>0</v>
      </c>
      <c r="S356" s="6">
        <f t="shared" ref="S356" si="115">H356*L356</f>
        <v>0</v>
      </c>
      <c r="T356" s="6">
        <f t="shared" ref="T356" si="116">H356*M356</f>
        <v>0</v>
      </c>
      <c r="U356" s="6"/>
      <c r="V356" s="6"/>
      <c r="W356" s="6"/>
      <c r="X356" s="4"/>
      <c r="Y356" s="4" t="s">
        <v>362</v>
      </c>
      <c r="Z356" s="4"/>
      <c r="AA356" s="4" t="s">
        <v>363</v>
      </c>
      <c r="AB356" s="4">
        <f t="shared" ref="AB356" si="117">K356</f>
        <v>0</v>
      </c>
      <c r="AC356" s="4">
        <f t="shared" ref="AC356:AD356" si="118">+L356</f>
        <v>0</v>
      </c>
      <c r="AD356" s="4">
        <f t="shared" si="118"/>
        <v>0</v>
      </c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6"/>
      <c r="AR356" s="6"/>
      <c r="AS356" s="6"/>
      <c r="AT356" s="6"/>
      <c r="AU356" s="6"/>
      <c r="AV356" s="6"/>
      <c r="AW356" s="4"/>
      <c r="AX356" s="4"/>
      <c r="AY356" s="4"/>
      <c r="AZ356" s="4"/>
      <c r="BA356" s="4"/>
      <c r="BB356" s="4">
        <f t="array" ref="BB356">+(SUM(K356:M356*E356))</f>
        <v>0</v>
      </c>
      <c r="BC356" s="4" t="str">
        <f>+"Ø"&amp;C356&amp;" Match ✓ ("&amp;+BC339&amp;" pots / "&amp;BB356&amp;" saucers)"</f>
        <v>Ø25 Match ✓ (0 pots / 0 saucers)</v>
      </c>
      <c r="BD356" s="4" t="str">
        <f>+"Ø"&amp;C356&amp;" saucer? ("&amp;+BC339&amp;" pots / "&amp;BB356&amp;" saucers)"</f>
        <v>Ø25 saucer? (0 pots / 0 saucers)</v>
      </c>
      <c r="BE356" s="4"/>
      <c r="BF356" s="4"/>
      <c r="BG356" s="4"/>
      <c r="BH356" s="4"/>
      <c r="BI356" s="4"/>
      <c r="BJ356" s="4"/>
      <c r="BK356" s="4"/>
      <c r="BL356" s="4"/>
      <c r="BM356" s="4"/>
      <c r="BN356" s="4"/>
      <c r="BO356" s="4"/>
      <c r="BP356" s="4"/>
      <c r="BQ356" s="4"/>
      <c r="BR356" s="4"/>
      <c r="BS356" s="4"/>
      <c r="BT356" s="4"/>
      <c r="BU356" s="4"/>
      <c r="BV356" s="4"/>
      <c r="BW356" s="4"/>
      <c r="BX356" s="4"/>
      <c r="BY356" s="4"/>
      <c r="BZ356" s="4"/>
      <c r="CA356" s="4"/>
    </row>
    <row r="357" spans="1:79" ht="15" customHeight="1" thickBot="1">
      <c r="A357" s="33"/>
      <c r="B357" s="53"/>
      <c r="C357" s="46"/>
      <c r="D357" s="46"/>
      <c r="E357" s="47"/>
      <c r="F357" s="185" t="s">
        <v>351</v>
      </c>
      <c r="G357" s="152"/>
      <c r="H357" s="153">
        <v>14000</v>
      </c>
      <c r="I357" s="154">
        <v>45830</v>
      </c>
      <c r="J357" s="155"/>
      <c r="K357" s="161"/>
      <c r="L357" s="161"/>
      <c r="M357" s="161"/>
      <c r="N357" s="53"/>
      <c r="O357" s="53"/>
      <c r="P357" s="53"/>
      <c r="Q357" s="53"/>
      <c r="R357" s="6"/>
      <c r="S357" s="6"/>
      <c r="T357" s="6"/>
      <c r="U357" s="6"/>
      <c r="V357" s="6"/>
      <c r="W357" s="6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6"/>
      <c r="AR357" s="6"/>
      <c r="AS357" s="6"/>
      <c r="AT357" s="6"/>
      <c r="AU357" s="6"/>
      <c r="AV357" s="6"/>
      <c r="AW357" s="4"/>
      <c r="AX357" s="4"/>
      <c r="AY357" s="4"/>
      <c r="AZ357" s="4"/>
      <c r="BA357" s="4"/>
      <c r="BB357" s="4"/>
      <c r="BC357" s="4"/>
      <c r="BD357" s="4"/>
      <c r="BE357" s="4"/>
      <c r="BF357" s="4"/>
      <c r="BG357" s="4"/>
      <c r="BH357" s="4"/>
      <c r="BI357" s="4"/>
      <c r="BJ357" s="4"/>
      <c r="BK357" s="4"/>
      <c r="BL357" s="4"/>
      <c r="BM357" s="4"/>
      <c r="BN357" s="4"/>
      <c r="BO357" s="4"/>
      <c r="BP357" s="4"/>
      <c r="BQ357" s="4"/>
      <c r="BR357" s="4"/>
      <c r="BS357" s="4"/>
      <c r="BT357" s="4"/>
      <c r="BU357" s="4"/>
      <c r="BV357" s="4"/>
      <c r="BW357" s="4"/>
      <c r="BX357" s="4"/>
      <c r="BY357" s="4"/>
      <c r="BZ357" s="4"/>
      <c r="CA357" s="4"/>
    </row>
    <row r="358" spans="1:79" ht="15" customHeight="1" thickBot="1">
      <c r="A358" s="33"/>
      <c r="B358" s="53"/>
      <c r="C358" s="158"/>
      <c r="D358" s="158"/>
      <c r="E358" s="147"/>
      <c r="F358" s="185" t="s">
        <v>352</v>
      </c>
      <c r="G358" s="152"/>
      <c r="H358" s="153">
        <v>14000</v>
      </c>
      <c r="I358" s="154">
        <v>45831</v>
      </c>
      <c r="J358" s="155"/>
      <c r="K358" s="161"/>
      <c r="L358" s="161"/>
      <c r="M358" s="161"/>
      <c r="N358" s="53"/>
      <c r="O358" s="53"/>
      <c r="P358" s="53"/>
      <c r="Q358" s="53"/>
      <c r="R358" s="6"/>
      <c r="S358" s="6"/>
      <c r="T358" s="6"/>
      <c r="U358" s="6"/>
      <c r="V358" s="6"/>
      <c r="W358" s="6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6"/>
      <c r="AR358" s="6"/>
      <c r="AS358" s="6"/>
      <c r="AT358" s="6"/>
      <c r="AU358" s="6"/>
      <c r="AV358" s="6"/>
      <c r="AW358" s="4"/>
      <c r="AX358" s="4"/>
      <c r="AY358" s="4"/>
      <c r="AZ358" s="4"/>
      <c r="BA358" s="4"/>
      <c r="BB358" s="4"/>
      <c r="BC358" s="4"/>
      <c r="BD358" s="4"/>
      <c r="BE358" s="4"/>
      <c r="BF358" s="4"/>
      <c r="BG358" s="4"/>
      <c r="BH358" s="4"/>
      <c r="BI358" s="4"/>
      <c r="BJ358" s="4"/>
      <c r="BK358" s="4"/>
      <c r="BL358" s="4"/>
      <c r="BM358" s="4"/>
      <c r="BN358" s="4"/>
      <c r="BO358" s="4"/>
      <c r="BP358" s="4"/>
      <c r="BQ358" s="4"/>
      <c r="BR358" s="4"/>
      <c r="BS358" s="4"/>
      <c r="BT358" s="4"/>
      <c r="BU358" s="4"/>
      <c r="BV358" s="4"/>
      <c r="BW358" s="4"/>
      <c r="BX358" s="4"/>
      <c r="BY358" s="4"/>
      <c r="BZ358" s="4"/>
      <c r="CA358" s="4"/>
    </row>
    <row r="359" spans="1:79" ht="25" customHeight="1">
      <c r="A359" s="83" t="s">
        <v>364</v>
      </c>
      <c r="B359" s="102"/>
      <c r="C359" s="63"/>
      <c r="D359" s="63"/>
      <c r="E359" s="63"/>
      <c r="F359" s="63"/>
      <c r="G359" s="63"/>
      <c r="H359" s="63"/>
      <c r="I359" s="63"/>
      <c r="J359" s="4"/>
      <c r="K359" s="5"/>
      <c r="L359" s="5"/>
      <c r="M359" s="26"/>
      <c r="N359" s="26"/>
      <c r="O359" s="26"/>
      <c r="P359" s="26"/>
      <c r="Q359" s="26"/>
      <c r="R359" s="6"/>
      <c r="S359" s="6"/>
      <c r="T359" s="6"/>
      <c r="U359" s="6"/>
      <c r="V359" s="6"/>
      <c r="W359" s="6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  <c r="BC359" s="4"/>
      <c r="BD359" s="4"/>
      <c r="BE359" s="4"/>
      <c r="BF359" s="4"/>
      <c r="BG359" s="4"/>
      <c r="BH359" s="4"/>
      <c r="BI359" s="4"/>
      <c r="BJ359" s="4"/>
      <c r="BK359" s="4"/>
      <c r="BL359" s="4"/>
      <c r="BM359" s="4"/>
      <c r="BN359" s="4"/>
      <c r="BO359" s="4"/>
      <c r="BP359" s="4"/>
      <c r="BQ359" s="4"/>
      <c r="BR359" s="4"/>
      <c r="BS359" s="4"/>
      <c r="BT359" s="4"/>
      <c r="BU359" s="4"/>
      <c r="BV359" s="4"/>
      <c r="BW359" s="4"/>
      <c r="BX359" s="4"/>
      <c r="BY359" s="4"/>
      <c r="BZ359" s="4"/>
      <c r="CA359" s="4"/>
    </row>
    <row r="360" spans="1:79" ht="16" customHeight="1">
      <c r="A360" s="19"/>
      <c r="B360" s="10"/>
      <c r="C360" s="19"/>
      <c r="D360" s="19"/>
      <c r="E360" s="19"/>
      <c r="F360" s="19"/>
      <c r="G360" s="19"/>
      <c r="H360" s="19"/>
      <c r="I360" s="33"/>
      <c r="J360" s="34"/>
      <c r="K360" s="35"/>
      <c r="L360" s="35"/>
      <c r="M360" s="35"/>
      <c r="N360" s="35"/>
      <c r="O360" s="21"/>
      <c r="P360" s="21"/>
      <c r="Q360" s="21" t="s">
        <v>3</v>
      </c>
      <c r="R360" s="6"/>
      <c r="S360" s="6"/>
      <c r="T360" s="6"/>
      <c r="U360" s="6"/>
      <c r="V360" s="6"/>
      <c r="W360" s="6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4"/>
      <c r="BF360" s="4"/>
      <c r="BG360" s="4"/>
      <c r="BH360" s="4"/>
      <c r="BI360" s="4"/>
      <c r="BJ360" s="4"/>
      <c r="BK360" s="4"/>
      <c r="BL360" s="4"/>
      <c r="BM360" s="4"/>
      <c r="BN360" s="4"/>
      <c r="BO360" s="4"/>
      <c r="BP360" s="4"/>
      <c r="BQ360" s="4"/>
      <c r="BR360" s="4"/>
      <c r="BS360" s="4"/>
      <c r="BT360" s="4"/>
      <c r="BU360" s="4"/>
      <c r="BV360" s="4"/>
      <c r="BW360" s="4"/>
      <c r="BX360" s="4"/>
      <c r="BY360" s="4"/>
      <c r="BZ360" s="4"/>
      <c r="CA360" s="4"/>
    </row>
    <row r="361" spans="1:79" ht="24">
      <c r="A361" s="37"/>
      <c r="B361" s="38"/>
      <c r="C361" s="37" t="s">
        <v>4</v>
      </c>
      <c r="D361" s="37" t="s">
        <v>5</v>
      </c>
      <c r="E361" s="37" t="s">
        <v>6</v>
      </c>
      <c r="F361" s="37" t="s">
        <v>7</v>
      </c>
      <c r="G361" s="37" t="s">
        <v>8</v>
      </c>
      <c r="H361" s="39" t="s">
        <v>9</v>
      </c>
      <c r="I361" s="40" t="s">
        <v>10</v>
      </c>
      <c r="J361" s="41"/>
      <c r="K361" s="42" t="s">
        <v>11</v>
      </c>
      <c r="L361" s="42" t="s">
        <v>12</v>
      </c>
      <c r="M361" s="42"/>
      <c r="N361" s="42"/>
      <c r="O361" s="43"/>
      <c r="P361" s="43"/>
      <c r="Q361" s="43"/>
      <c r="R361" s="6" t="s">
        <v>13</v>
      </c>
      <c r="S361" s="6" t="s">
        <v>14</v>
      </c>
      <c r="T361" s="6" t="s">
        <v>15</v>
      </c>
      <c r="U361" s="6" t="s">
        <v>16</v>
      </c>
      <c r="V361" s="6" t="s">
        <v>17</v>
      </c>
      <c r="W361" s="6" t="s">
        <v>18</v>
      </c>
      <c r="X361" s="6" t="s">
        <v>19</v>
      </c>
      <c r="Y361" s="4" t="s">
        <v>20</v>
      </c>
      <c r="Z361" s="4" t="s">
        <v>21</v>
      </c>
      <c r="AA361" s="4" t="s">
        <v>22</v>
      </c>
      <c r="AB361" s="4" t="s">
        <v>13</v>
      </c>
      <c r="AC361" s="4" t="s">
        <v>14</v>
      </c>
      <c r="AD361" s="4" t="s">
        <v>15</v>
      </c>
      <c r="AE361" s="4" t="s">
        <v>16</v>
      </c>
      <c r="AF361" s="4" t="s">
        <v>17</v>
      </c>
      <c r="AG361" s="4" t="s">
        <v>18</v>
      </c>
      <c r="AH361" s="4"/>
      <c r="AI361" s="4"/>
      <c r="AJ361" s="45"/>
      <c r="AK361" s="45"/>
      <c r="AL361" s="45"/>
      <c r="AM361" s="45"/>
      <c r="AN361" s="45"/>
      <c r="AO361" s="45"/>
      <c r="AP361" s="45"/>
      <c r="AQ361" s="45"/>
      <c r="AR361" s="45"/>
      <c r="AS361" s="45"/>
      <c r="AT361" s="45"/>
      <c r="AU361" s="45"/>
      <c r="AV361" s="45"/>
      <c r="AW361" s="4"/>
      <c r="AX361" s="4"/>
      <c r="AY361" s="4"/>
      <c r="AZ361" s="4"/>
      <c r="BA361" s="4"/>
      <c r="BB361" s="4"/>
      <c r="BC361" s="4" t="str">
        <f>+"Ø"&amp;C344&amp;" Match ✓"</f>
        <v>Ø8 Match ✓</v>
      </c>
      <c r="BD361" s="4" t="str">
        <f>+"Ø"&amp;C344&amp;" saucer?"</f>
        <v>Ø8 saucer?</v>
      </c>
      <c r="BE361" s="4"/>
      <c r="BF361" s="4"/>
      <c r="BG361" s="4"/>
      <c r="BH361" s="4"/>
      <c r="BI361" s="4"/>
      <c r="BJ361" s="4"/>
      <c r="BK361" s="4"/>
      <c r="BL361" s="4"/>
      <c r="BM361" s="4"/>
      <c r="BN361" s="4"/>
      <c r="BO361" s="4"/>
      <c r="BP361" s="4"/>
      <c r="BQ361" s="4"/>
      <c r="BR361" s="4"/>
      <c r="BS361" s="4"/>
      <c r="BT361" s="4"/>
      <c r="BU361" s="4"/>
      <c r="BV361" s="4"/>
      <c r="BW361" s="4"/>
      <c r="BX361" s="4"/>
      <c r="BY361" s="4"/>
      <c r="BZ361" s="4"/>
      <c r="CA361" s="4"/>
    </row>
    <row r="362" spans="1:79" ht="16" customHeight="1" thickBot="1">
      <c r="A362" s="33"/>
      <c r="B362" s="10" t="s">
        <v>24</v>
      </c>
      <c r="C362" s="46">
        <v>8</v>
      </c>
      <c r="D362" s="46">
        <v>8</v>
      </c>
      <c r="E362" s="47">
        <v>18</v>
      </c>
      <c r="F362" s="147" t="s">
        <v>25</v>
      </c>
      <c r="G362" s="148"/>
      <c r="H362" s="148">
        <v>3500</v>
      </c>
      <c r="I362" s="149">
        <v>45832</v>
      </c>
      <c r="J362" s="150"/>
      <c r="K362" s="160"/>
      <c r="L362" s="160"/>
      <c r="M362" s="35"/>
      <c r="N362" s="51"/>
      <c r="O362" s="5"/>
      <c r="P362" s="5"/>
      <c r="Q362" s="51"/>
      <c r="R362" s="6">
        <f t="shared" ref="R362:R374" si="119">H362*K362</f>
        <v>0</v>
      </c>
      <c r="S362" s="6">
        <f t="shared" ref="S362:S374" si="120">H362*L362</f>
        <v>0</v>
      </c>
      <c r="T362" s="6"/>
      <c r="U362" s="6"/>
      <c r="V362" s="6"/>
      <c r="W362" s="6"/>
      <c r="X362" s="4"/>
      <c r="Y362" s="4" t="s">
        <v>365</v>
      </c>
      <c r="Z362" s="4" t="s">
        <v>366</v>
      </c>
      <c r="AA362" s="4" t="s">
        <v>367</v>
      </c>
      <c r="AB362" s="4">
        <f t="shared" ref="AB362:AB374" si="121">K362</f>
        <v>0</v>
      </c>
      <c r="AC362" s="4">
        <f t="shared" ref="AC362:AC374" si="122">+L362</f>
        <v>0</v>
      </c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6"/>
      <c r="AR362" s="6"/>
      <c r="AS362" s="6"/>
      <c r="AT362" s="6"/>
      <c r="AU362" s="6"/>
      <c r="AV362" s="6"/>
      <c r="AW362" s="4"/>
      <c r="AX362" s="4"/>
      <c r="AY362" s="4"/>
      <c r="AZ362" s="4"/>
      <c r="BA362" s="4"/>
      <c r="BB362" s="4"/>
      <c r="BC362" s="4" t="str">
        <f>+"Ø"&amp;C347&amp;" Match ✓"</f>
        <v>Ø14 Match ✓</v>
      </c>
      <c r="BD362" s="4" t="str">
        <f>+"Ø"&amp;C347&amp;" saucer?"</f>
        <v>Ø14 saucer?</v>
      </c>
      <c r="BE362" s="4"/>
      <c r="BF362" s="4"/>
      <c r="BG362" s="4"/>
      <c r="BH362" s="4"/>
      <c r="BI362" s="4"/>
      <c r="BJ362" s="4"/>
      <c r="BK362" s="4"/>
      <c r="BL362" s="4"/>
      <c r="BM362" s="4"/>
      <c r="BN362" s="4"/>
      <c r="BO362" s="4"/>
      <c r="BP362" s="4"/>
      <c r="BQ362" s="4"/>
      <c r="BR362" s="4"/>
      <c r="BS362" s="4"/>
      <c r="BT362" s="4"/>
      <c r="BU362" s="4"/>
      <c r="BV362" s="4"/>
      <c r="BW362" s="4"/>
      <c r="BX362" s="4"/>
      <c r="BY362" s="4"/>
      <c r="BZ362" s="4"/>
      <c r="CA362" s="4"/>
    </row>
    <row r="363" spans="1:79" ht="16" customHeight="1" thickBot="1">
      <c r="A363" s="33"/>
      <c r="B363" s="10"/>
      <c r="C363" s="158"/>
      <c r="D363" s="158"/>
      <c r="E363" s="147"/>
      <c r="F363" s="152" t="s">
        <v>11</v>
      </c>
      <c r="G363" s="153"/>
      <c r="H363" s="153">
        <v>3500</v>
      </c>
      <c r="I363" s="154">
        <v>45833</v>
      </c>
      <c r="J363" s="155"/>
      <c r="K363" s="161"/>
      <c r="L363" s="161"/>
      <c r="M363" s="35"/>
      <c r="N363" s="51"/>
      <c r="O363" s="5"/>
      <c r="P363" s="5"/>
      <c r="Q363" s="51"/>
      <c r="R363" s="6"/>
      <c r="S363" s="6"/>
      <c r="T363" s="6"/>
      <c r="U363" s="6"/>
      <c r="V363" s="6"/>
      <c r="W363" s="6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6"/>
      <c r="AR363" s="6"/>
      <c r="AS363" s="6"/>
      <c r="AT363" s="6"/>
      <c r="AU363" s="6"/>
      <c r="AV363" s="6"/>
      <c r="AW363" s="4"/>
      <c r="AX363" s="4"/>
      <c r="AY363" s="4"/>
      <c r="AZ363" s="4"/>
      <c r="BA363" s="4"/>
      <c r="BB363" s="4"/>
      <c r="BC363" s="4"/>
      <c r="BD363" s="4"/>
      <c r="BE363" s="4"/>
      <c r="BF363" s="4"/>
      <c r="BG363" s="4"/>
      <c r="BH363" s="4"/>
      <c r="BI363" s="4"/>
      <c r="BJ363" s="4"/>
      <c r="BK363" s="4"/>
      <c r="BL363" s="4"/>
      <c r="BM363" s="4"/>
      <c r="BN363" s="4"/>
      <c r="BO363" s="4"/>
      <c r="BP363" s="4"/>
      <c r="BQ363" s="4"/>
      <c r="BR363" s="4"/>
      <c r="BS363" s="4"/>
      <c r="BT363" s="4"/>
      <c r="BU363" s="4"/>
      <c r="BV363" s="4"/>
      <c r="BW363" s="4"/>
      <c r="BX363" s="4"/>
      <c r="BY363" s="4"/>
      <c r="BZ363" s="4"/>
      <c r="CA363" s="4"/>
    </row>
    <row r="364" spans="1:79" ht="16" customHeight="1" thickBot="1">
      <c r="A364" s="33"/>
      <c r="B364" s="53"/>
      <c r="C364" s="46">
        <v>10</v>
      </c>
      <c r="D364" s="46">
        <v>9</v>
      </c>
      <c r="E364" s="47">
        <v>26</v>
      </c>
      <c r="F364" s="152" t="s">
        <v>25</v>
      </c>
      <c r="G364" s="157" t="s">
        <v>29</v>
      </c>
      <c r="H364" s="153">
        <v>4000</v>
      </c>
      <c r="I364" s="154">
        <v>42882</v>
      </c>
      <c r="J364" s="155"/>
      <c r="K364" s="161"/>
      <c r="L364" s="161"/>
      <c r="M364" s="56"/>
      <c r="N364" s="79"/>
      <c r="O364" s="51"/>
      <c r="P364" s="51"/>
      <c r="Q364" s="51"/>
      <c r="R364" s="6">
        <f t="shared" si="119"/>
        <v>0</v>
      </c>
      <c r="S364" s="6">
        <f t="shared" si="120"/>
        <v>0</v>
      </c>
      <c r="T364" s="6"/>
      <c r="U364" s="6"/>
      <c r="V364" s="6"/>
      <c r="W364" s="6"/>
      <c r="X364" s="4"/>
      <c r="Y364" s="4" t="s">
        <v>368</v>
      </c>
      <c r="Z364" s="4" t="s">
        <v>369</v>
      </c>
      <c r="AA364" s="4" t="s">
        <v>370</v>
      </c>
      <c r="AB364" s="4">
        <f t="shared" si="121"/>
        <v>0</v>
      </c>
      <c r="AC364" s="4">
        <f t="shared" si="122"/>
        <v>0</v>
      </c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6"/>
      <c r="AR364" s="6"/>
      <c r="AS364" s="6"/>
      <c r="AT364" s="6"/>
      <c r="AU364" s="6"/>
      <c r="AV364" s="6"/>
      <c r="AW364" s="4"/>
      <c r="AX364" s="4"/>
      <c r="AY364" s="4"/>
      <c r="AZ364" s="4"/>
      <c r="BA364" s="4"/>
      <c r="BB364" s="4"/>
      <c r="BC364" s="4" t="str">
        <f>+"Ø"&amp;C350&amp;" Match ✓"</f>
        <v>Ø18 Match ✓</v>
      </c>
      <c r="BD364" s="4" t="str">
        <f>+"Ø"&amp;C350&amp;" saucer?"</f>
        <v>Ø18 saucer?</v>
      </c>
      <c r="BE364" s="4"/>
      <c r="BF364" s="4"/>
      <c r="BG364" s="4"/>
      <c r="BH364" s="4"/>
      <c r="BI364" s="4"/>
      <c r="BJ364" s="4"/>
      <c r="BK364" s="4"/>
      <c r="BL364" s="4"/>
      <c r="BM364" s="4"/>
      <c r="BN364" s="4"/>
      <c r="BO364" s="4"/>
      <c r="BP364" s="4"/>
      <c r="BQ364" s="4"/>
      <c r="BR364" s="4"/>
      <c r="BS364" s="4"/>
      <c r="BT364" s="4"/>
      <c r="BU364" s="4"/>
      <c r="BV364" s="4"/>
      <c r="BW364" s="4"/>
      <c r="BX364" s="4"/>
      <c r="BY364" s="4"/>
      <c r="BZ364" s="4"/>
      <c r="CA364" s="4"/>
    </row>
    <row r="365" spans="1:79" ht="16" customHeight="1" thickBot="1">
      <c r="A365" s="33"/>
      <c r="B365" s="53"/>
      <c r="C365" s="158"/>
      <c r="D365" s="158"/>
      <c r="E365" s="147"/>
      <c r="F365" s="152" t="s">
        <v>11</v>
      </c>
      <c r="G365" s="153"/>
      <c r="H365" s="153">
        <v>4000</v>
      </c>
      <c r="I365" s="154">
        <v>45834</v>
      </c>
      <c r="J365" s="155"/>
      <c r="K365" s="161"/>
      <c r="L365" s="161"/>
      <c r="M365" s="56"/>
      <c r="N365" s="79"/>
      <c r="O365" s="51"/>
      <c r="P365" s="51"/>
      <c r="Q365" s="51"/>
      <c r="R365" s="6"/>
      <c r="S365" s="6"/>
      <c r="T365" s="6"/>
      <c r="U365" s="6"/>
      <c r="V365" s="6"/>
      <c r="W365" s="6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6"/>
      <c r="AR365" s="6"/>
      <c r="AS365" s="6"/>
      <c r="AT365" s="6"/>
      <c r="AU365" s="6"/>
      <c r="AV365" s="6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  <c r="BI365" s="4"/>
      <c r="BJ365" s="4"/>
      <c r="BK365" s="4"/>
      <c r="BL365" s="4"/>
      <c r="BM365" s="4"/>
      <c r="BN365" s="4"/>
      <c r="BO365" s="4"/>
      <c r="BP365" s="4"/>
      <c r="BQ365" s="4"/>
      <c r="BR365" s="4"/>
      <c r="BS365" s="4"/>
      <c r="BT365" s="4"/>
      <c r="BU365" s="4"/>
      <c r="BV365" s="4"/>
      <c r="BW365" s="4"/>
      <c r="BX365" s="4"/>
      <c r="BY365" s="4"/>
      <c r="BZ365" s="4"/>
      <c r="CA365" s="4"/>
    </row>
    <row r="366" spans="1:79" ht="16" customHeight="1" thickBot="1">
      <c r="A366" s="33"/>
      <c r="B366" s="53"/>
      <c r="C366" s="46">
        <v>12</v>
      </c>
      <c r="D366" s="46">
        <v>10</v>
      </c>
      <c r="E366" s="47">
        <v>19</v>
      </c>
      <c r="F366" s="152" t="s">
        <v>25</v>
      </c>
      <c r="G366" s="157" t="s">
        <v>29</v>
      </c>
      <c r="H366" s="153">
        <v>5000</v>
      </c>
      <c r="I366" s="154">
        <v>45835</v>
      </c>
      <c r="J366" s="155"/>
      <c r="K366" s="161"/>
      <c r="L366" s="161"/>
      <c r="M366" s="56"/>
      <c r="N366" s="79"/>
      <c r="O366" s="51"/>
      <c r="P366" s="51"/>
      <c r="Q366" s="51"/>
      <c r="R366" s="6">
        <f t="shared" si="119"/>
        <v>0</v>
      </c>
      <c r="S366" s="6">
        <f t="shared" si="120"/>
        <v>0</v>
      </c>
      <c r="T366" s="6"/>
      <c r="U366" s="6"/>
      <c r="V366" s="6"/>
      <c r="W366" s="6"/>
      <c r="X366" s="4"/>
      <c r="Y366" s="4" t="s">
        <v>371</v>
      </c>
      <c r="Z366" s="4" t="s">
        <v>372</v>
      </c>
      <c r="AA366" s="4" t="s">
        <v>373</v>
      </c>
      <c r="AB366" s="4">
        <f t="shared" si="121"/>
        <v>0</v>
      </c>
      <c r="AC366" s="4">
        <f t="shared" si="122"/>
        <v>0</v>
      </c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6"/>
      <c r="AR366" s="6"/>
      <c r="AS366" s="6"/>
      <c r="AT366" s="6"/>
      <c r="AU366" s="6"/>
      <c r="AV366" s="6"/>
      <c r="AW366" s="4"/>
      <c r="AX366" s="4"/>
      <c r="AY366" s="4"/>
      <c r="AZ366" s="4"/>
      <c r="BA366" s="4"/>
      <c r="BB366" s="4"/>
      <c r="BC366" s="4" t="str">
        <f>+"Ø"&amp;C353&amp;" Match ✓"</f>
        <v>Ø21 Match ✓</v>
      </c>
      <c r="BD366" s="4" t="str">
        <f>+"Ø"&amp;C353&amp;" saucer?"</f>
        <v>Ø21 saucer?</v>
      </c>
      <c r="BE366" s="4"/>
      <c r="BF366" s="4"/>
      <c r="BG366" s="4"/>
      <c r="BH366" s="4"/>
      <c r="BI366" s="4"/>
      <c r="BJ366" s="4"/>
      <c r="BK366" s="4"/>
      <c r="BL366" s="4"/>
      <c r="BM366" s="4"/>
      <c r="BN366" s="4"/>
      <c r="BO366" s="4"/>
      <c r="BP366" s="4"/>
      <c r="BQ366" s="4"/>
      <c r="BR366" s="4"/>
      <c r="BS366" s="4"/>
      <c r="BT366" s="4"/>
      <c r="BU366" s="4"/>
      <c r="BV366" s="4"/>
      <c r="BW366" s="4"/>
      <c r="BX366" s="4"/>
      <c r="BY366" s="4"/>
      <c r="BZ366" s="4"/>
      <c r="CA366" s="4"/>
    </row>
    <row r="367" spans="1:79" ht="16" customHeight="1" thickBot="1">
      <c r="A367" s="33"/>
      <c r="B367" s="53"/>
      <c r="C367" s="158"/>
      <c r="D367" s="158"/>
      <c r="E367" s="147"/>
      <c r="F367" s="152" t="s">
        <v>11</v>
      </c>
      <c r="G367" s="153"/>
      <c r="H367" s="153">
        <v>5000</v>
      </c>
      <c r="I367" s="154">
        <v>45836</v>
      </c>
      <c r="J367" s="155"/>
      <c r="K367" s="161"/>
      <c r="L367" s="161"/>
      <c r="M367" s="56"/>
      <c r="N367" s="79"/>
      <c r="O367" s="51"/>
      <c r="P367" s="51"/>
      <c r="Q367" s="51"/>
      <c r="R367" s="6"/>
      <c r="S367" s="6"/>
      <c r="T367" s="6"/>
      <c r="U367" s="6"/>
      <c r="V367" s="6"/>
      <c r="W367" s="6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6"/>
      <c r="AR367" s="6"/>
      <c r="AS367" s="6"/>
      <c r="AT367" s="6"/>
      <c r="AU367" s="6"/>
      <c r="AV367" s="6"/>
      <c r="AW367" s="4"/>
      <c r="AX367" s="4"/>
      <c r="AY367" s="4"/>
      <c r="AZ367" s="4"/>
      <c r="BA367" s="4"/>
      <c r="BB367" s="4"/>
      <c r="BC367" s="4"/>
      <c r="BD367" s="4"/>
      <c r="BE367" s="4"/>
      <c r="BF367" s="4"/>
      <c r="BG367" s="4"/>
      <c r="BH367" s="4"/>
      <c r="BI367" s="4"/>
      <c r="BJ367" s="4"/>
      <c r="BK367" s="4"/>
      <c r="BL367" s="4"/>
      <c r="BM367" s="4"/>
      <c r="BN367" s="4"/>
      <c r="BO367" s="4"/>
      <c r="BP367" s="4"/>
      <c r="BQ367" s="4"/>
      <c r="BR367" s="4"/>
      <c r="BS367" s="4"/>
      <c r="BT367" s="4"/>
      <c r="BU367" s="4"/>
      <c r="BV367" s="4"/>
      <c r="BW367" s="4"/>
      <c r="BX367" s="4"/>
      <c r="BY367" s="4"/>
      <c r="BZ367" s="4"/>
      <c r="CA367" s="4"/>
    </row>
    <row r="368" spans="1:79" ht="16" customHeight="1" thickBot="1">
      <c r="A368" s="33"/>
      <c r="B368" s="53"/>
      <c r="C368" s="46">
        <v>14</v>
      </c>
      <c r="D368" s="46">
        <v>12</v>
      </c>
      <c r="E368" s="47">
        <v>14</v>
      </c>
      <c r="F368" s="152" t="s">
        <v>25</v>
      </c>
      <c r="G368" s="157" t="s">
        <v>29</v>
      </c>
      <c r="H368" s="153">
        <v>6000</v>
      </c>
      <c r="I368" s="154">
        <v>42883</v>
      </c>
      <c r="J368" s="155"/>
      <c r="K368" s="161"/>
      <c r="L368" s="161"/>
      <c r="M368" s="56"/>
      <c r="N368" s="79"/>
      <c r="O368" s="51"/>
      <c r="P368" s="51"/>
      <c r="Q368" s="51"/>
      <c r="R368" s="6">
        <f t="shared" si="119"/>
        <v>0</v>
      </c>
      <c r="S368" s="6">
        <f t="shared" si="120"/>
        <v>0</v>
      </c>
      <c r="T368" s="6"/>
      <c r="U368" s="6"/>
      <c r="V368" s="6"/>
      <c r="W368" s="6"/>
      <c r="X368" s="4"/>
      <c r="Y368" s="4" t="s">
        <v>374</v>
      </c>
      <c r="Z368" s="4" t="s">
        <v>375</v>
      </c>
      <c r="AA368" s="4" t="s">
        <v>376</v>
      </c>
      <c r="AB368" s="4">
        <f t="shared" si="121"/>
        <v>0</v>
      </c>
      <c r="AC368" s="4">
        <f t="shared" si="122"/>
        <v>0</v>
      </c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6"/>
      <c r="AR368" s="6"/>
      <c r="AS368" s="6"/>
      <c r="AT368" s="6"/>
      <c r="AU368" s="6"/>
      <c r="AV368" s="6"/>
      <c r="AW368" s="4"/>
      <c r="AX368" s="4"/>
      <c r="AY368" s="4"/>
      <c r="AZ368" s="4"/>
      <c r="BA368" s="4"/>
      <c r="BB368" s="4"/>
      <c r="BC368" s="4" t="str">
        <f>+"Ø"&amp;C356&amp;" Match ✓"</f>
        <v>Ø25 Match ✓</v>
      </c>
      <c r="BD368" s="4" t="str">
        <f>+"Ø"&amp;C356&amp;" saucer?"</f>
        <v>Ø25 saucer?</v>
      </c>
      <c r="BE368" s="4"/>
      <c r="BF368" s="4"/>
      <c r="BG368" s="4"/>
      <c r="BH368" s="4"/>
      <c r="BI368" s="4"/>
      <c r="BJ368" s="4"/>
      <c r="BK368" s="4"/>
      <c r="BL368" s="4"/>
      <c r="BM368" s="4"/>
      <c r="BN368" s="4"/>
      <c r="BO368" s="4"/>
      <c r="BP368" s="4"/>
      <c r="BQ368" s="4"/>
      <c r="BR368" s="4"/>
      <c r="BS368" s="4"/>
      <c r="BT368" s="4"/>
      <c r="BU368" s="4"/>
      <c r="BV368" s="4"/>
      <c r="BW368" s="4"/>
      <c r="BX368" s="4"/>
      <c r="BY368" s="4"/>
      <c r="BZ368" s="4"/>
      <c r="CA368" s="4"/>
    </row>
    <row r="369" spans="1:79" ht="16" customHeight="1" thickBot="1">
      <c r="A369" s="33"/>
      <c r="B369" s="53"/>
      <c r="C369" s="158"/>
      <c r="D369" s="158"/>
      <c r="E369" s="147"/>
      <c r="F369" s="152" t="s">
        <v>11</v>
      </c>
      <c r="G369" s="153"/>
      <c r="H369" s="153">
        <v>6000</v>
      </c>
      <c r="I369" s="154">
        <v>45837</v>
      </c>
      <c r="J369" s="155"/>
      <c r="K369" s="161"/>
      <c r="L369" s="161"/>
      <c r="M369" s="56"/>
      <c r="N369" s="79"/>
      <c r="O369" s="51"/>
      <c r="P369" s="51"/>
      <c r="Q369" s="51"/>
      <c r="R369" s="6"/>
      <c r="S369" s="6"/>
      <c r="T369" s="6"/>
      <c r="U369" s="6"/>
      <c r="V369" s="6"/>
      <c r="W369" s="6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6"/>
      <c r="AR369" s="6"/>
      <c r="AS369" s="6"/>
      <c r="AT369" s="6"/>
      <c r="AU369" s="6"/>
      <c r="AV369" s="6"/>
      <c r="AW369" s="4"/>
      <c r="AX369" s="4"/>
      <c r="AY369" s="4"/>
      <c r="AZ369" s="4"/>
      <c r="BA369" s="4"/>
      <c r="BB369" s="4"/>
      <c r="BC369" s="4"/>
      <c r="BD369" s="4"/>
      <c r="BE369" s="4"/>
      <c r="BF369" s="4"/>
      <c r="BG369" s="4"/>
      <c r="BH369" s="4"/>
      <c r="BI369" s="4"/>
      <c r="BJ369" s="4"/>
      <c r="BK369" s="4"/>
      <c r="BL369" s="4"/>
      <c r="BM369" s="4"/>
      <c r="BN369" s="4"/>
      <c r="BO369" s="4"/>
      <c r="BP369" s="4"/>
      <c r="BQ369" s="4"/>
      <c r="BR369" s="4"/>
      <c r="BS369" s="4"/>
      <c r="BT369" s="4"/>
      <c r="BU369" s="4"/>
      <c r="BV369" s="4"/>
      <c r="BW369" s="4"/>
      <c r="BX369" s="4"/>
      <c r="BY369" s="4"/>
      <c r="BZ369" s="4"/>
      <c r="CA369" s="4"/>
    </row>
    <row r="370" spans="1:79" ht="16" customHeight="1" thickBot="1">
      <c r="A370" s="33"/>
      <c r="B370" s="53"/>
      <c r="C370" s="46">
        <v>17</v>
      </c>
      <c r="D370" s="46">
        <v>15</v>
      </c>
      <c r="E370" s="47">
        <v>10</v>
      </c>
      <c r="F370" s="152" t="s">
        <v>25</v>
      </c>
      <c r="G370" s="157" t="s">
        <v>29</v>
      </c>
      <c r="H370" s="153">
        <v>7000</v>
      </c>
      <c r="I370" s="154">
        <v>42884</v>
      </c>
      <c r="J370" s="155"/>
      <c r="K370" s="161"/>
      <c r="L370" s="161"/>
      <c r="M370" s="56"/>
      <c r="N370" s="79"/>
      <c r="O370" s="51"/>
      <c r="P370" s="51"/>
      <c r="Q370" s="51"/>
      <c r="R370" s="6">
        <f t="shared" si="119"/>
        <v>0</v>
      </c>
      <c r="S370" s="6">
        <f t="shared" si="120"/>
        <v>0</v>
      </c>
      <c r="T370" s="6"/>
      <c r="U370" s="6"/>
      <c r="V370" s="6"/>
      <c r="W370" s="6"/>
      <c r="X370" s="4"/>
      <c r="Y370" s="4" t="s">
        <v>377</v>
      </c>
      <c r="Z370" s="4" t="s">
        <v>378</v>
      </c>
      <c r="AA370" s="4" t="s">
        <v>379</v>
      </c>
      <c r="AB370" s="4">
        <f t="shared" si="121"/>
        <v>0</v>
      </c>
      <c r="AC370" s="4">
        <f t="shared" si="122"/>
        <v>0</v>
      </c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6"/>
      <c r="AR370" s="6"/>
      <c r="AS370" s="6"/>
      <c r="AT370" s="6"/>
      <c r="AU370" s="6"/>
      <c r="AV370" s="6"/>
      <c r="AW370" s="4"/>
      <c r="AX370" s="4"/>
      <c r="AY370" s="4"/>
      <c r="AZ370" s="4"/>
      <c r="BA370" s="4"/>
      <c r="BB370" s="4"/>
      <c r="BC370" s="4"/>
      <c r="BD370" s="4"/>
      <c r="BE370" s="4"/>
      <c r="BF370" s="4"/>
      <c r="BG370" s="4"/>
      <c r="BH370" s="4"/>
      <c r="BI370" s="4"/>
      <c r="BJ370" s="4"/>
      <c r="BK370" s="4"/>
      <c r="BL370" s="4"/>
      <c r="BM370" s="4"/>
      <c r="BN370" s="4"/>
      <c r="BO370" s="4"/>
      <c r="BP370" s="4"/>
      <c r="BQ370" s="4"/>
      <c r="BR370" s="4"/>
      <c r="BS370" s="4"/>
      <c r="BT370" s="4"/>
      <c r="BU370" s="4"/>
      <c r="BV370" s="4"/>
      <c r="BW370" s="4"/>
      <c r="BX370" s="4"/>
      <c r="BY370" s="4"/>
      <c r="BZ370" s="4"/>
      <c r="CA370" s="4"/>
    </row>
    <row r="371" spans="1:79" ht="16" customHeight="1" thickBot="1">
      <c r="A371" s="33"/>
      <c r="B371" s="53"/>
      <c r="C371" s="158"/>
      <c r="D371" s="158"/>
      <c r="E371" s="147"/>
      <c r="F371" s="152" t="s">
        <v>11</v>
      </c>
      <c r="G371" s="153"/>
      <c r="H371" s="153">
        <v>7000</v>
      </c>
      <c r="I371" s="154">
        <v>45838</v>
      </c>
      <c r="J371" s="155"/>
      <c r="K371" s="161"/>
      <c r="L371" s="161"/>
      <c r="M371" s="56"/>
      <c r="N371" s="79"/>
      <c r="O371" s="51"/>
      <c r="P371" s="51"/>
      <c r="Q371" s="51"/>
      <c r="R371" s="6"/>
      <c r="S371" s="6"/>
      <c r="T371" s="6"/>
      <c r="U371" s="6"/>
      <c r="V371" s="6"/>
      <c r="W371" s="6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6"/>
      <c r="AR371" s="6"/>
      <c r="AS371" s="6"/>
      <c r="AT371" s="6"/>
      <c r="AU371" s="6"/>
      <c r="AV371" s="6"/>
      <c r="AW371" s="4"/>
      <c r="AX371" s="4"/>
      <c r="AY371" s="4"/>
      <c r="AZ371" s="4"/>
      <c r="BA371" s="4"/>
      <c r="BB371" s="4"/>
      <c r="BC371" s="4"/>
      <c r="BD371" s="4"/>
      <c r="BE371" s="4"/>
      <c r="BF371" s="4"/>
      <c r="BG371" s="4"/>
      <c r="BH371" s="4"/>
      <c r="BI371" s="4"/>
      <c r="BJ371" s="4"/>
      <c r="BK371" s="4"/>
      <c r="BL371" s="4"/>
      <c r="BM371" s="4"/>
      <c r="BN371" s="4"/>
      <c r="BO371" s="4"/>
      <c r="BP371" s="4"/>
      <c r="BQ371" s="4"/>
      <c r="BR371" s="4"/>
      <c r="BS371" s="4"/>
      <c r="BT371" s="4"/>
      <c r="BU371" s="4"/>
      <c r="BV371" s="4"/>
      <c r="BW371" s="4"/>
      <c r="BX371" s="4"/>
      <c r="BY371" s="4"/>
      <c r="BZ371" s="4"/>
      <c r="CA371" s="4"/>
    </row>
    <row r="372" spans="1:79" ht="16" customHeight="1" thickBot="1">
      <c r="A372" s="33"/>
      <c r="B372" s="53"/>
      <c r="C372" s="46">
        <v>21</v>
      </c>
      <c r="D372" s="46">
        <v>19</v>
      </c>
      <c r="E372" s="47">
        <v>6</v>
      </c>
      <c r="F372" s="152" t="s">
        <v>25</v>
      </c>
      <c r="G372" s="157" t="s">
        <v>29</v>
      </c>
      <c r="H372" s="153">
        <v>13000</v>
      </c>
      <c r="I372" s="154">
        <v>42885</v>
      </c>
      <c r="J372" s="155"/>
      <c r="K372" s="161"/>
      <c r="L372" s="161"/>
      <c r="M372" s="56"/>
      <c r="N372" s="79"/>
      <c r="O372" s="51"/>
      <c r="P372" s="51"/>
      <c r="Q372" s="51"/>
      <c r="R372" s="6">
        <f t="shared" si="119"/>
        <v>0</v>
      </c>
      <c r="S372" s="6">
        <f t="shared" si="120"/>
        <v>0</v>
      </c>
      <c r="T372" s="6"/>
      <c r="U372" s="6"/>
      <c r="V372" s="6"/>
      <c r="W372" s="6"/>
      <c r="X372" s="4"/>
      <c r="Y372" s="4" t="s">
        <v>380</v>
      </c>
      <c r="Z372" s="4" t="s">
        <v>381</v>
      </c>
      <c r="AA372" s="4" t="s">
        <v>382</v>
      </c>
      <c r="AB372" s="4">
        <f t="shared" si="121"/>
        <v>0</v>
      </c>
      <c r="AC372" s="4">
        <f t="shared" si="122"/>
        <v>0</v>
      </c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6"/>
      <c r="AR372" s="6"/>
      <c r="AS372" s="6"/>
      <c r="AT372" s="6"/>
      <c r="AU372" s="6"/>
      <c r="AV372" s="6"/>
      <c r="AW372" s="4"/>
      <c r="AX372" s="4"/>
      <c r="AY372" s="4"/>
      <c r="AZ372" s="4"/>
      <c r="BA372" s="4"/>
      <c r="BB372" s="4"/>
      <c r="BC372" s="4"/>
      <c r="BD372" s="4"/>
      <c r="BE372" s="4"/>
      <c r="BF372" s="4"/>
      <c r="BG372" s="4"/>
      <c r="BH372" s="4"/>
      <c r="BI372" s="4"/>
      <c r="BJ372" s="4"/>
      <c r="BK372" s="4"/>
      <c r="BL372" s="4"/>
      <c r="BM372" s="4"/>
      <c r="BN372" s="4"/>
      <c r="BO372" s="4"/>
      <c r="BP372" s="4"/>
      <c r="BQ372" s="4"/>
      <c r="BR372" s="4"/>
      <c r="BS372" s="4"/>
      <c r="BT372" s="4"/>
      <c r="BU372" s="4"/>
      <c r="BV372" s="4"/>
      <c r="BW372" s="4"/>
      <c r="BX372" s="4"/>
      <c r="BY372" s="4"/>
      <c r="BZ372" s="4"/>
      <c r="CA372" s="4"/>
    </row>
    <row r="373" spans="1:79" ht="16" customHeight="1" thickBot="1">
      <c r="A373" s="33"/>
      <c r="B373" s="53"/>
      <c r="C373" s="158"/>
      <c r="D373" s="158"/>
      <c r="E373" s="147"/>
      <c r="F373" s="152" t="s">
        <v>11</v>
      </c>
      <c r="G373" s="153"/>
      <c r="H373" s="153">
        <v>13000</v>
      </c>
      <c r="I373" s="154">
        <v>45839</v>
      </c>
      <c r="J373" s="155"/>
      <c r="K373" s="161"/>
      <c r="L373" s="161"/>
      <c r="M373" s="56"/>
      <c r="N373" s="79"/>
      <c r="O373" s="51"/>
      <c r="P373" s="51"/>
      <c r="Q373" s="51"/>
      <c r="R373" s="6"/>
      <c r="S373" s="6"/>
      <c r="T373" s="6"/>
      <c r="U373" s="6"/>
      <c r="V373" s="6"/>
      <c r="W373" s="6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6"/>
      <c r="AR373" s="6"/>
      <c r="AS373" s="6"/>
      <c r="AT373" s="6"/>
      <c r="AU373" s="6"/>
      <c r="AV373" s="6"/>
      <c r="AW373" s="4"/>
      <c r="AX373" s="4"/>
      <c r="AY373" s="4"/>
      <c r="AZ373" s="4"/>
      <c r="BA373" s="4"/>
      <c r="BB373" s="4"/>
      <c r="BC373" s="4"/>
      <c r="BD373" s="4"/>
      <c r="BE373" s="4"/>
      <c r="BF373" s="4"/>
      <c r="BG373" s="4"/>
      <c r="BH373" s="4"/>
      <c r="BI373" s="4"/>
      <c r="BJ373" s="4"/>
      <c r="BK373" s="4"/>
      <c r="BL373" s="4"/>
      <c r="BM373" s="4"/>
      <c r="BN373" s="4"/>
      <c r="BO373" s="4"/>
      <c r="BP373" s="4"/>
      <c r="BQ373" s="4"/>
      <c r="BR373" s="4"/>
      <c r="BS373" s="4"/>
      <c r="BT373" s="4"/>
      <c r="BU373" s="4"/>
      <c r="BV373" s="4"/>
      <c r="BW373" s="4"/>
      <c r="BX373" s="4"/>
      <c r="BY373" s="4"/>
      <c r="BZ373" s="4"/>
      <c r="CA373" s="4"/>
    </row>
    <row r="374" spans="1:79" ht="16" customHeight="1" thickBot="1">
      <c r="A374" s="33"/>
      <c r="B374" s="53"/>
      <c r="C374" s="46">
        <v>25</v>
      </c>
      <c r="D374" s="46">
        <v>22</v>
      </c>
      <c r="E374" s="47">
        <v>4</v>
      </c>
      <c r="F374" s="152" t="s">
        <v>25</v>
      </c>
      <c r="G374" s="152"/>
      <c r="H374" s="153">
        <v>19000</v>
      </c>
      <c r="I374" s="154">
        <v>45840</v>
      </c>
      <c r="J374" s="155"/>
      <c r="K374" s="161"/>
      <c r="L374" s="161"/>
      <c r="M374" s="56"/>
      <c r="N374" s="79"/>
      <c r="O374" s="51"/>
      <c r="P374" s="51"/>
      <c r="Q374" s="51"/>
      <c r="R374" s="6">
        <f t="shared" si="119"/>
        <v>0</v>
      </c>
      <c r="S374" s="6">
        <f t="shared" si="120"/>
        <v>0</v>
      </c>
      <c r="T374" s="6"/>
      <c r="U374" s="6"/>
      <c r="V374" s="6"/>
      <c r="W374" s="6"/>
      <c r="X374" s="4"/>
      <c r="Y374" s="4" t="s">
        <v>383</v>
      </c>
      <c r="Z374" s="4" t="s">
        <v>384</v>
      </c>
      <c r="AA374" s="4" t="s">
        <v>385</v>
      </c>
      <c r="AB374" s="4">
        <f t="shared" si="121"/>
        <v>0</v>
      </c>
      <c r="AC374" s="4">
        <f t="shared" si="122"/>
        <v>0</v>
      </c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6"/>
      <c r="AR374" s="6"/>
      <c r="AS374" s="6"/>
      <c r="AT374" s="6"/>
      <c r="AU374" s="6"/>
      <c r="AV374" s="6"/>
      <c r="AW374" s="4"/>
      <c r="AX374" s="4"/>
      <c r="AY374" s="4"/>
      <c r="AZ374" s="4"/>
      <c r="BA374" s="4"/>
      <c r="BB374" s="4"/>
      <c r="BC374" s="4"/>
      <c r="BD374" s="4"/>
      <c r="BE374" s="4"/>
      <c r="BF374" s="4"/>
      <c r="BG374" s="4"/>
      <c r="BH374" s="4"/>
      <c r="BI374" s="4"/>
      <c r="BJ374" s="4"/>
      <c r="BK374" s="4"/>
      <c r="BL374" s="4"/>
      <c r="BM374" s="4"/>
      <c r="BN374" s="4"/>
      <c r="BO374" s="4"/>
      <c r="BP374" s="4"/>
      <c r="BQ374" s="4"/>
      <c r="BR374" s="4"/>
      <c r="BS374" s="4"/>
      <c r="BT374" s="4"/>
      <c r="BU374" s="4"/>
      <c r="BV374" s="4"/>
      <c r="BW374" s="4"/>
      <c r="BX374" s="4"/>
      <c r="BY374" s="4"/>
      <c r="BZ374" s="4"/>
      <c r="CA374" s="4"/>
    </row>
    <row r="375" spans="1:79" ht="16" customHeight="1" thickBot="1">
      <c r="A375" s="33"/>
      <c r="B375" s="53"/>
      <c r="C375" s="158"/>
      <c r="D375" s="158"/>
      <c r="E375" s="147"/>
      <c r="F375" s="152" t="s">
        <v>11</v>
      </c>
      <c r="G375" s="152"/>
      <c r="H375" s="153">
        <v>19000</v>
      </c>
      <c r="I375" s="154">
        <v>45841</v>
      </c>
      <c r="J375" s="155"/>
      <c r="K375" s="161"/>
      <c r="L375" s="161"/>
      <c r="M375" s="56"/>
      <c r="N375" s="79"/>
      <c r="O375" s="51"/>
      <c r="P375" s="51"/>
      <c r="Q375" s="51"/>
      <c r="R375" s="6"/>
      <c r="S375" s="6"/>
      <c r="T375" s="6"/>
      <c r="U375" s="6"/>
      <c r="V375" s="6"/>
      <c r="W375" s="6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6"/>
      <c r="AR375" s="6"/>
      <c r="AS375" s="6"/>
      <c r="AT375" s="6"/>
      <c r="AU375" s="6"/>
      <c r="AV375" s="6"/>
      <c r="AW375" s="4"/>
      <c r="AX375" s="4"/>
      <c r="AY375" s="4"/>
      <c r="AZ375" s="4"/>
      <c r="BA375" s="4"/>
      <c r="BB375" s="4"/>
      <c r="BC375" s="4"/>
      <c r="BD375" s="4"/>
      <c r="BE375" s="4"/>
      <c r="BF375" s="4"/>
      <c r="BG375" s="4"/>
      <c r="BH375" s="4"/>
      <c r="BI375" s="4"/>
      <c r="BJ375" s="4"/>
      <c r="BK375" s="4"/>
      <c r="BL375" s="4"/>
      <c r="BM375" s="4"/>
      <c r="BN375" s="4"/>
      <c r="BO375" s="4"/>
      <c r="BP375" s="4"/>
      <c r="BQ375" s="4"/>
      <c r="BR375" s="4"/>
      <c r="BS375" s="4"/>
      <c r="BT375" s="4"/>
      <c r="BU375" s="4"/>
      <c r="BV375" s="4"/>
      <c r="BW375" s="4"/>
      <c r="BX375" s="4"/>
      <c r="BY375" s="4"/>
      <c r="BZ375" s="4"/>
      <c r="CA375" s="4"/>
    </row>
    <row r="376" spans="1:79" ht="11.25" customHeight="1">
      <c r="A376" s="33"/>
      <c r="B376" s="53"/>
      <c r="C376" s="46"/>
      <c r="D376" s="46"/>
      <c r="E376" s="47"/>
      <c r="F376" s="47"/>
      <c r="G376" s="47"/>
      <c r="H376" s="48"/>
      <c r="I376" s="49"/>
      <c r="J376" s="50"/>
      <c r="K376" s="56"/>
      <c r="L376" s="56"/>
      <c r="M376" s="56"/>
      <c r="N376" s="79"/>
      <c r="O376" s="51"/>
      <c r="P376" s="51"/>
      <c r="Q376" s="51"/>
      <c r="R376" s="6"/>
      <c r="S376" s="6"/>
      <c r="T376" s="6"/>
      <c r="U376" s="6"/>
      <c r="V376" s="6"/>
      <c r="W376" s="6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6"/>
      <c r="AR376" s="6"/>
      <c r="AS376" s="6"/>
      <c r="AT376" s="6"/>
      <c r="AU376" s="6"/>
      <c r="AV376" s="6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  <c r="BK376" s="4"/>
      <c r="BL376" s="4"/>
      <c r="BM376" s="4"/>
      <c r="BN376" s="4"/>
      <c r="BO376" s="4"/>
      <c r="BP376" s="4"/>
      <c r="BQ376" s="4"/>
      <c r="BR376" s="4"/>
      <c r="BS376" s="4"/>
      <c r="BT376" s="4"/>
      <c r="BU376" s="4"/>
      <c r="BV376" s="4"/>
      <c r="BW376" s="4"/>
      <c r="BX376" s="4"/>
      <c r="BY376" s="4"/>
      <c r="BZ376" s="4"/>
      <c r="CA376" s="4"/>
    </row>
    <row r="377" spans="1:79" ht="16" customHeight="1" thickBot="1">
      <c r="A377" s="33"/>
      <c r="B377" s="10" t="s">
        <v>386</v>
      </c>
      <c r="C377" s="46">
        <v>30</v>
      </c>
      <c r="D377" s="46">
        <v>25</v>
      </c>
      <c r="E377" s="47">
        <v>2</v>
      </c>
      <c r="F377" s="147" t="s">
        <v>25</v>
      </c>
      <c r="G377" s="147"/>
      <c r="H377" s="148">
        <v>37000</v>
      </c>
      <c r="I377" s="149">
        <v>45842</v>
      </c>
      <c r="J377" s="150"/>
      <c r="K377" s="160"/>
      <c r="L377" s="160"/>
      <c r="M377" s="35"/>
      <c r="N377" s="22"/>
      <c r="O377" s="51"/>
      <c r="P377" s="51"/>
      <c r="Q377" s="51"/>
      <c r="R377" s="6">
        <f>H377*K377</f>
        <v>0</v>
      </c>
      <c r="S377" s="6">
        <f>H377*L377</f>
        <v>0</v>
      </c>
      <c r="T377" s="6"/>
      <c r="U377" s="6"/>
      <c r="V377" s="6"/>
      <c r="W377" s="6"/>
      <c r="X377" s="4"/>
      <c r="Y377" s="4" t="s">
        <v>387</v>
      </c>
      <c r="Z377" s="4" t="s">
        <v>388</v>
      </c>
      <c r="AA377" s="4" t="s">
        <v>389</v>
      </c>
      <c r="AB377" s="4">
        <f>K377</f>
        <v>0</v>
      </c>
      <c r="AC377" s="4">
        <f>+L377</f>
        <v>0</v>
      </c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6"/>
      <c r="AR377" s="6"/>
      <c r="AS377" s="6"/>
      <c r="AT377" s="6"/>
      <c r="AU377" s="6"/>
      <c r="AV377" s="6"/>
      <c r="AW377" s="4"/>
      <c r="AX377" s="4"/>
      <c r="AY377" s="4"/>
      <c r="AZ377" s="4"/>
      <c r="BA377" s="4"/>
      <c r="BB377" s="4"/>
      <c r="BC377" s="4"/>
      <c r="BD377" s="4"/>
      <c r="BE377" s="4"/>
      <c r="BF377" s="4"/>
      <c r="BG377" s="4"/>
      <c r="BH377" s="4"/>
      <c r="BI377" s="4"/>
      <c r="BJ377" s="4"/>
      <c r="BK377" s="4"/>
      <c r="BL377" s="4"/>
      <c r="BM377" s="4"/>
      <c r="BN377" s="4"/>
      <c r="BO377" s="4"/>
      <c r="BP377" s="4"/>
      <c r="BQ377" s="4"/>
      <c r="BR377" s="4"/>
      <c r="BS377" s="4"/>
      <c r="BT377" s="4"/>
      <c r="BU377" s="4"/>
      <c r="BV377" s="4"/>
      <c r="BW377" s="4"/>
      <c r="BX377" s="4"/>
      <c r="BY377" s="4"/>
      <c r="BZ377" s="4"/>
      <c r="CA377" s="4"/>
    </row>
    <row r="378" spans="1:79" ht="16" customHeight="1" thickBot="1">
      <c r="A378" s="33"/>
      <c r="B378" s="10"/>
      <c r="C378" s="158"/>
      <c r="D378" s="158"/>
      <c r="E378" s="147"/>
      <c r="F378" s="152" t="s">
        <v>11</v>
      </c>
      <c r="G378" s="152"/>
      <c r="H378" s="153">
        <v>37000</v>
      </c>
      <c r="I378" s="154">
        <v>45843</v>
      </c>
      <c r="J378" s="155"/>
      <c r="K378" s="161"/>
      <c r="L378" s="161"/>
      <c r="M378" s="35"/>
      <c r="N378" s="22"/>
      <c r="O378" s="51"/>
      <c r="P378" s="51"/>
      <c r="Q378" s="51"/>
      <c r="R378" s="6"/>
      <c r="S378" s="6"/>
      <c r="T378" s="6"/>
      <c r="U378" s="6"/>
      <c r="V378" s="6"/>
      <c r="W378" s="6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6"/>
      <c r="AR378" s="6"/>
      <c r="AS378" s="6"/>
      <c r="AT378" s="6"/>
      <c r="AU378" s="6"/>
      <c r="AV378" s="6"/>
      <c r="AW378" s="4"/>
      <c r="AX378" s="4"/>
      <c r="AY378" s="4"/>
      <c r="AZ378" s="4"/>
      <c r="BA378" s="4"/>
      <c r="BB378" s="4"/>
      <c r="BC378" s="4"/>
      <c r="BD378" s="4"/>
      <c r="BE378" s="4"/>
      <c r="BF378" s="4"/>
      <c r="BG378" s="4"/>
      <c r="BH378" s="4"/>
      <c r="BI378" s="4"/>
      <c r="BJ378" s="4"/>
      <c r="BK378" s="4"/>
      <c r="BL378" s="4"/>
      <c r="BM378" s="4"/>
      <c r="BN378" s="4"/>
      <c r="BO378" s="4"/>
      <c r="BP378" s="4"/>
      <c r="BQ378" s="4"/>
      <c r="BR378" s="4"/>
      <c r="BS378" s="4"/>
      <c r="BT378" s="4"/>
      <c r="BU378" s="4"/>
      <c r="BV378" s="4"/>
      <c r="BW378" s="4"/>
      <c r="BX378" s="4"/>
      <c r="BY378" s="4"/>
      <c r="BZ378" s="4"/>
      <c r="CA378" s="4"/>
    </row>
    <row r="379" spans="1:79" ht="16" customHeight="1" thickBot="1">
      <c r="A379" s="33"/>
      <c r="B379" s="53"/>
      <c r="C379" s="46">
        <v>35</v>
      </c>
      <c r="D379" s="46">
        <v>29</v>
      </c>
      <c r="E379" s="47">
        <v>2</v>
      </c>
      <c r="F379" s="152" t="s">
        <v>25</v>
      </c>
      <c r="G379" s="152"/>
      <c r="H379" s="153">
        <v>44000</v>
      </c>
      <c r="I379" s="154">
        <v>45844</v>
      </c>
      <c r="J379" s="155"/>
      <c r="K379" s="161"/>
      <c r="L379" s="161"/>
      <c r="M379" s="56"/>
      <c r="N379" s="79"/>
      <c r="O379" s="51"/>
      <c r="P379" s="51"/>
      <c r="Q379" s="51"/>
      <c r="R379" s="6">
        <f>H379*K379</f>
        <v>0</v>
      </c>
      <c r="S379" s="6">
        <f>H379*L379</f>
        <v>0</v>
      </c>
      <c r="T379" s="6"/>
      <c r="U379" s="6"/>
      <c r="V379" s="6"/>
      <c r="W379" s="6"/>
      <c r="X379" s="4"/>
      <c r="Y379" s="4" t="s">
        <v>390</v>
      </c>
      <c r="Z379" s="4" t="s">
        <v>391</v>
      </c>
      <c r="AA379" s="4" t="s">
        <v>392</v>
      </c>
      <c r="AB379" s="4">
        <f>K379</f>
        <v>0</v>
      </c>
      <c r="AC379" s="4">
        <f>+L379</f>
        <v>0</v>
      </c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6"/>
      <c r="AR379" s="6"/>
      <c r="AS379" s="6"/>
      <c r="AT379" s="6"/>
      <c r="AU379" s="6"/>
      <c r="AV379" s="6"/>
      <c r="AW379" s="4"/>
      <c r="AX379" s="4"/>
      <c r="AY379" s="4"/>
      <c r="AZ379" s="4"/>
      <c r="BA379" s="4"/>
      <c r="BB379" s="4"/>
      <c r="BC379" s="4"/>
      <c r="BD379" s="4"/>
      <c r="BE379" s="4"/>
      <c r="BF379" s="4"/>
      <c r="BG379" s="4"/>
      <c r="BH379" s="4"/>
      <c r="BI379" s="4"/>
      <c r="BJ379" s="4"/>
      <c r="BK379" s="4"/>
      <c r="BL379" s="4"/>
      <c r="BM379" s="4"/>
      <c r="BN379" s="4"/>
      <c r="BO379" s="4"/>
      <c r="BP379" s="4"/>
      <c r="BQ379" s="4"/>
      <c r="BR379" s="4"/>
      <c r="BS379" s="4"/>
      <c r="BT379" s="4"/>
      <c r="BU379" s="4"/>
      <c r="BV379" s="4"/>
      <c r="BW379" s="4"/>
      <c r="BX379" s="4"/>
      <c r="BY379" s="4"/>
      <c r="BZ379" s="4"/>
      <c r="CA379" s="4"/>
    </row>
    <row r="380" spans="1:79" ht="16" customHeight="1" thickBot="1">
      <c r="A380" s="33"/>
      <c r="B380" s="53"/>
      <c r="C380" s="158"/>
      <c r="D380" s="158"/>
      <c r="E380" s="147"/>
      <c r="F380" s="152" t="s">
        <v>11</v>
      </c>
      <c r="G380" s="152"/>
      <c r="H380" s="153">
        <v>44000</v>
      </c>
      <c r="I380" s="154">
        <v>45845</v>
      </c>
      <c r="J380" s="155"/>
      <c r="K380" s="161"/>
      <c r="L380" s="161"/>
      <c r="M380" s="56"/>
      <c r="N380" s="79"/>
      <c r="O380" s="51"/>
      <c r="P380" s="51"/>
      <c r="Q380" s="51"/>
      <c r="R380" s="6"/>
      <c r="S380" s="6"/>
      <c r="T380" s="6"/>
      <c r="U380" s="6"/>
      <c r="V380" s="6"/>
      <c r="W380" s="6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6"/>
      <c r="AR380" s="6"/>
      <c r="AS380" s="6"/>
      <c r="AT380" s="6"/>
      <c r="AU380" s="6"/>
      <c r="AV380" s="6"/>
      <c r="AW380" s="4"/>
      <c r="AX380" s="4"/>
      <c r="AY380" s="4"/>
      <c r="AZ380" s="4"/>
      <c r="BA380" s="4"/>
      <c r="BB380" s="4"/>
      <c r="BC380" s="4"/>
      <c r="BD380" s="4"/>
      <c r="BE380" s="4"/>
      <c r="BF380" s="4"/>
      <c r="BG380" s="4"/>
      <c r="BH380" s="4"/>
      <c r="BI380" s="4"/>
      <c r="BJ380" s="4"/>
      <c r="BK380" s="4"/>
      <c r="BL380" s="4"/>
      <c r="BM380" s="4"/>
      <c r="BN380" s="4"/>
      <c r="BO380" s="4"/>
      <c r="BP380" s="4"/>
      <c r="BQ380" s="4"/>
      <c r="BR380" s="4"/>
      <c r="BS380" s="4"/>
      <c r="BT380" s="4"/>
      <c r="BU380" s="4"/>
      <c r="BV380" s="4"/>
      <c r="BW380" s="4"/>
      <c r="BX380" s="4"/>
      <c r="BY380" s="4"/>
      <c r="BZ380" s="4"/>
      <c r="CA380" s="4"/>
    </row>
    <row r="381" spans="1:79" ht="16" customHeight="1" thickBot="1">
      <c r="A381" s="33"/>
      <c r="B381" s="10"/>
      <c r="C381" s="46">
        <v>40</v>
      </c>
      <c r="D381" s="46">
        <v>35</v>
      </c>
      <c r="E381" s="47">
        <v>2</v>
      </c>
      <c r="F381" s="152" t="s">
        <v>25</v>
      </c>
      <c r="G381" s="152"/>
      <c r="H381" s="153">
        <v>56000</v>
      </c>
      <c r="I381" s="154">
        <v>45846</v>
      </c>
      <c r="J381" s="155"/>
      <c r="K381" s="161"/>
      <c r="L381" s="161"/>
      <c r="M381" s="35"/>
      <c r="N381" s="22"/>
      <c r="O381" s="51"/>
      <c r="P381" s="51"/>
      <c r="Q381" s="51"/>
      <c r="R381" s="6">
        <f>H381*K381</f>
        <v>0</v>
      </c>
      <c r="S381" s="6">
        <f>H381*L381</f>
        <v>0</v>
      </c>
      <c r="T381" s="6"/>
      <c r="U381" s="6"/>
      <c r="V381" s="6"/>
      <c r="W381" s="6"/>
      <c r="X381" s="4"/>
      <c r="Y381" s="4" t="s">
        <v>393</v>
      </c>
      <c r="Z381" s="4" t="s">
        <v>394</v>
      </c>
      <c r="AA381" s="4" t="s">
        <v>395</v>
      </c>
      <c r="AB381" s="4">
        <f>K381</f>
        <v>0</v>
      </c>
      <c r="AC381" s="4">
        <f>+L381</f>
        <v>0</v>
      </c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6"/>
      <c r="AR381" s="6"/>
      <c r="AS381" s="6"/>
      <c r="AT381" s="6"/>
      <c r="AU381" s="6"/>
      <c r="AV381" s="6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4"/>
      <c r="BH381" s="4"/>
      <c r="BI381" s="4"/>
      <c r="BJ381" s="4"/>
      <c r="BK381" s="4"/>
      <c r="BL381" s="4"/>
      <c r="BM381" s="4"/>
      <c r="BN381" s="4"/>
      <c r="BO381" s="4"/>
      <c r="BP381" s="4"/>
      <c r="BQ381" s="4"/>
      <c r="BR381" s="4"/>
      <c r="BS381" s="4"/>
      <c r="BT381" s="4"/>
      <c r="BU381" s="4"/>
      <c r="BV381" s="4"/>
      <c r="BW381" s="4"/>
      <c r="BX381" s="4"/>
      <c r="BY381" s="4"/>
      <c r="BZ381" s="4"/>
      <c r="CA381" s="4"/>
    </row>
    <row r="382" spans="1:79" ht="16" customHeight="1" thickBot="1">
      <c r="A382" s="33"/>
      <c r="B382" s="10"/>
      <c r="C382" s="158"/>
      <c r="D382" s="158"/>
      <c r="E382" s="147"/>
      <c r="F382" s="152" t="s">
        <v>11</v>
      </c>
      <c r="G382" s="152"/>
      <c r="H382" s="153">
        <v>56000</v>
      </c>
      <c r="I382" s="154">
        <v>45847</v>
      </c>
      <c r="J382" s="155"/>
      <c r="K382" s="161"/>
      <c r="L382" s="161"/>
      <c r="M382" s="35"/>
      <c r="N382" s="22"/>
      <c r="O382" s="51"/>
      <c r="P382" s="51"/>
      <c r="Q382" s="51"/>
      <c r="R382" s="6"/>
      <c r="S382" s="6"/>
      <c r="T382" s="6"/>
      <c r="U382" s="6"/>
      <c r="V382" s="6"/>
      <c r="W382" s="6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6"/>
      <c r="AR382" s="6"/>
      <c r="AS382" s="6"/>
      <c r="AT382" s="6"/>
      <c r="AU382" s="6"/>
      <c r="AV382" s="6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4"/>
      <c r="BH382" s="4"/>
      <c r="BI382" s="4"/>
      <c r="BJ382" s="4"/>
      <c r="BK382" s="4"/>
      <c r="BL382" s="4"/>
      <c r="BM382" s="4"/>
      <c r="BN382" s="4"/>
      <c r="BO382" s="4"/>
      <c r="BP382" s="4"/>
      <c r="BQ382" s="4"/>
      <c r="BR382" s="4"/>
      <c r="BS382" s="4"/>
      <c r="BT382" s="4"/>
      <c r="BU382" s="4"/>
      <c r="BV382" s="4"/>
      <c r="BW382" s="4"/>
      <c r="BX382" s="4"/>
      <c r="BY382" s="4"/>
      <c r="BZ382" s="4"/>
      <c r="CA382" s="4"/>
    </row>
    <row r="383" spans="1:79" ht="16" customHeight="1" thickBot="1">
      <c r="A383" s="3"/>
      <c r="B383" s="2"/>
      <c r="C383" s="46">
        <v>45</v>
      </c>
      <c r="D383" s="46">
        <v>38</v>
      </c>
      <c r="E383" s="47">
        <v>1</v>
      </c>
      <c r="F383" s="152" t="s">
        <v>25</v>
      </c>
      <c r="G383" s="152"/>
      <c r="H383" s="153">
        <v>76000</v>
      </c>
      <c r="I383" s="154">
        <v>45848</v>
      </c>
      <c r="J383" s="155"/>
      <c r="K383" s="161"/>
      <c r="L383" s="161"/>
      <c r="M383" s="90"/>
      <c r="N383" s="5"/>
      <c r="O383" s="5"/>
      <c r="P383" s="5"/>
      <c r="Q383" s="5"/>
      <c r="R383" s="6">
        <f>H383*K383</f>
        <v>0</v>
      </c>
      <c r="S383" s="6">
        <f>H383*L383</f>
        <v>0</v>
      </c>
      <c r="T383" s="6"/>
      <c r="U383" s="6"/>
      <c r="V383" s="6"/>
      <c r="W383" s="6"/>
      <c r="X383" s="4"/>
      <c r="Y383" s="4" t="s">
        <v>396</v>
      </c>
      <c r="Z383" s="4" t="s">
        <v>397</v>
      </c>
      <c r="AA383" s="4" t="s">
        <v>398</v>
      </c>
      <c r="AB383" s="4">
        <f>K383</f>
        <v>0</v>
      </c>
      <c r="AC383" s="4">
        <f>+L383</f>
        <v>0</v>
      </c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6"/>
      <c r="AR383" s="6"/>
      <c r="AS383" s="6"/>
      <c r="AT383" s="6"/>
      <c r="AU383" s="6"/>
      <c r="AV383" s="6"/>
      <c r="AW383" s="4"/>
      <c r="AX383" s="4"/>
      <c r="AY383" s="4"/>
      <c r="AZ383" s="4"/>
      <c r="BA383" s="4"/>
      <c r="BB383" s="4"/>
      <c r="BC383" s="4"/>
      <c r="BD383" s="4"/>
      <c r="BE383" s="4"/>
      <c r="BF383" s="4"/>
      <c r="BG383" s="4"/>
      <c r="BH383" s="4"/>
      <c r="BI383" s="4"/>
      <c r="BJ383" s="4"/>
      <c r="BK383" s="4"/>
      <c r="BL383" s="4"/>
      <c r="BM383" s="4"/>
      <c r="BN383" s="4"/>
      <c r="BO383" s="4"/>
      <c r="BP383" s="4"/>
      <c r="BQ383" s="4"/>
      <c r="BR383" s="4"/>
      <c r="BS383" s="4"/>
      <c r="BT383" s="4"/>
      <c r="BU383" s="4"/>
      <c r="BV383" s="4"/>
      <c r="BW383" s="4"/>
      <c r="BX383" s="4"/>
      <c r="BY383" s="4"/>
      <c r="BZ383" s="4"/>
      <c r="CA383" s="4"/>
    </row>
    <row r="384" spans="1:79" ht="16" customHeight="1" thickBot="1">
      <c r="A384" s="3"/>
      <c r="B384" s="2"/>
      <c r="C384" s="158"/>
      <c r="D384" s="158"/>
      <c r="E384" s="147"/>
      <c r="F384" s="152" t="s">
        <v>11</v>
      </c>
      <c r="G384" s="152"/>
      <c r="H384" s="153">
        <v>76000</v>
      </c>
      <c r="I384" s="154">
        <v>45849</v>
      </c>
      <c r="J384" s="155"/>
      <c r="K384" s="161"/>
      <c r="L384" s="161"/>
      <c r="M384" s="90"/>
      <c r="N384" s="5"/>
      <c r="O384" s="5"/>
      <c r="P384" s="5"/>
      <c r="Q384" s="5"/>
      <c r="R384" s="6"/>
      <c r="S384" s="6"/>
      <c r="T384" s="6"/>
      <c r="U384" s="6"/>
      <c r="V384" s="6"/>
      <c r="W384" s="6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6"/>
      <c r="AR384" s="6"/>
      <c r="AS384" s="6"/>
      <c r="AT384" s="6"/>
      <c r="AU384" s="6"/>
      <c r="AV384" s="6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4"/>
      <c r="BH384" s="4"/>
      <c r="BI384" s="4"/>
      <c r="BJ384" s="4"/>
      <c r="BK384" s="4"/>
      <c r="BL384" s="4"/>
      <c r="BM384" s="4"/>
      <c r="BN384" s="4"/>
      <c r="BO384" s="4"/>
      <c r="BP384" s="4"/>
      <c r="BQ384" s="4"/>
      <c r="BR384" s="4"/>
      <c r="BS384" s="4"/>
      <c r="BT384" s="4"/>
      <c r="BU384" s="4"/>
      <c r="BV384" s="4"/>
      <c r="BW384" s="4"/>
      <c r="BX384" s="4"/>
      <c r="BY384" s="4"/>
      <c r="BZ384" s="4"/>
      <c r="CA384" s="4"/>
    </row>
    <row r="385" spans="1:79" ht="14.25" customHeight="1">
      <c r="A385" s="33"/>
      <c r="B385" s="53"/>
      <c r="C385" s="46"/>
      <c r="D385" s="46"/>
      <c r="E385" s="47"/>
      <c r="F385" s="47"/>
      <c r="G385" s="47"/>
      <c r="H385" s="48"/>
      <c r="I385" s="49"/>
      <c r="J385" s="50"/>
      <c r="K385" s="35"/>
      <c r="L385" s="35"/>
      <c r="M385" s="56"/>
      <c r="N385" s="79"/>
      <c r="O385" s="51"/>
      <c r="P385" s="51"/>
      <c r="Q385" s="51"/>
      <c r="R385" s="6"/>
      <c r="S385" s="6"/>
      <c r="T385" s="6"/>
      <c r="U385" s="6"/>
      <c r="V385" s="6"/>
      <c r="W385" s="6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6"/>
      <c r="AR385" s="6"/>
      <c r="AS385" s="6"/>
      <c r="AT385" s="6"/>
      <c r="AU385" s="6"/>
      <c r="AV385" s="6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  <c r="BH385" s="4"/>
      <c r="BI385" s="4"/>
      <c r="BJ385" s="4"/>
      <c r="BK385" s="4"/>
      <c r="BL385" s="4"/>
      <c r="BM385" s="4"/>
      <c r="BN385" s="4"/>
      <c r="BO385" s="4"/>
      <c r="BP385" s="4"/>
      <c r="BQ385" s="4"/>
      <c r="BR385" s="4"/>
      <c r="BS385" s="4"/>
      <c r="BT385" s="4"/>
      <c r="BU385" s="4"/>
      <c r="BV385" s="4"/>
      <c r="BW385" s="4"/>
      <c r="BX385" s="4"/>
      <c r="BY385" s="4"/>
      <c r="BZ385" s="4"/>
      <c r="CA385" s="4"/>
    </row>
    <row r="386" spans="1:79" ht="17.25" customHeight="1">
      <c r="A386" s="206" t="s">
        <v>399</v>
      </c>
      <c r="B386" s="206"/>
      <c r="C386" s="206"/>
      <c r="D386" s="206"/>
      <c r="E386" s="206"/>
      <c r="F386" s="76"/>
      <c r="G386" s="76"/>
      <c r="H386" s="88"/>
      <c r="I386" s="89"/>
      <c r="J386" s="78"/>
      <c r="K386" s="78"/>
      <c r="L386" s="78"/>
      <c r="M386" s="26"/>
      <c r="N386" s="26"/>
      <c r="O386" s="26"/>
      <c r="P386" s="26"/>
      <c r="Q386" s="26"/>
      <c r="R386" s="6"/>
      <c r="S386" s="6"/>
      <c r="T386" s="6"/>
      <c r="U386" s="6"/>
      <c r="V386" s="6"/>
      <c r="W386" s="6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6"/>
      <c r="AR386" s="6"/>
      <c r="AS386" s="6"/>
      <c r="AT386" s="6"/>
      <c r="AU386" s="6"/>
      <c r="AV386" s="6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</row>
    <row r="387" spans="1:79" ht="14.5" customHeight="1">
      <c r="A387" s="19"/>
      <c r="B387" s="10"/>
      <c r="C387" s="19"/>
      <c r="D387" s="19"/>
      <c r="E387" s="19"/>
      <c r="F387" s="19"/>
      <c r="G387" s="19"/>
      <c r="H387" s="48"/>
      <c r="I387" s="49"/>
      <c r="J387" s="34"/>
      <c r="K387" s="35"/>
      <c r="L387" s="35"/>
      <c r="M387" s="35"/>
      <c r="N387" s="35"/>
      <c r="O387" s="21"/>
      <c r="P387" s="21"/>
      <c r="Q387" s="21" t="s">
        <v>3</v>
      </c>
      <c r="R387" s="6"/>
      <c r="S387" s="6"/>
      <c r="T387" s="6"/>
      <c r="U387" s="6"/>
      <c r="V387" s="6"/>
      <c r="W387" s="6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6"/>
      <c r="AR387" s="6"/>
      <c r="AS387" s="6"/>
      <c r="AT387" s="6"/>
      <c r="AU387" s="6"/>
      <c r="AV387" s="6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</row>
    <row r="388" spans="1:79" ht="24">
      <c r="A388" s="37"/>
      <c r="B388" s="38"/>
      <c r="C388" s="37" t="s">
        <v>4</v>
      </c>
      <c r="D388" s="37" t="s">
        <v>5</v>
      </c>
      <c r="E388" s="37" t="s">
        <v>6</v>
      </c>
      <c r="F388" s="37" t="s">
        <v>7</v>
      </c>
      <c r="G388" s="37" t="s">
        <v>8</v>
      </c>
      <c r="H388" s="39" t="s">
        <v>9</v>
      </c>
      <c r="I388" s="40" t="s">
        <v>10</v>
      </c>
      <c r="J388" s="41"/>
      <c r="K388" s="42" t="s">
        <v>11</v>
      </c>
      <c r="L388" s="42" t="s">
        <v>12</v>
      </c>
      <c r="M388" s="42"/>
      <c r="N388" s="42"/>
      <c r="O388" s="43"/>
      <c r="P388" s="43"/>
      <c r="Q388" s="43"/>
      <c r="R388" s="6"/>
      <c r="S388" s="6"/>
      <c r="T388" s="6"/>
      <c r="U388" s="6"/>
      <c r="V388" s="6"/>
      <c r="W388" s="6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6"/>
      <c r="AR388" s="6"/>
      <c r="AS388" s="6"/>
      <c r="AT388" s="6"/>
      <c r="AU388" s="6"/>
      <c r="AV388" s="6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</row>
    <row r="389" spans="1:79" ht="16" customHeight="1" thickBot="1">
      <c r="A389" s="33"/>
      <c r="B389" s="10" t="s">
        <v>24</v>
      </c>
      <c r="C389" s="46">
        <v>14</v>
      </c>
      <c r="D389" s="46">
        <v>12</v>
      </c>
      <c r="E389" s="47">
        <v>6</v>
      </c>
      <c r="F389" s="147" t="s">
        <v>25</v>
      </c>
      <c r="G389" s="159" t="s">
        <v>29</v>
      </c>
      <c r="H389" s="148">
        <v>7000</v>
      </c>
      <c r="I389" s="149">
        <v>45487</v>
      </c>
      <c r="J389" s="150"/>
      <c r="K389" s="160"/>
      <c r="L389" s="160"/>
      <c r="M389" s="22"/>
      <c r="N389" s="22"/>
      <c r="O389" s="51"/>
      <c r="P389" s="51"/>
      <c r="Q389" s="51"/>
      <c r="R389" s="6">
        <f t="shared" ref="R389:R397" si="123">H389*K389</f>
        <v>0</v>
      </c>
      <c r="S389" s="6">
        <f t="shared" ref="S389:S397" si="124">H389*L389</f>
        <v>0</v>
      </c>
      <c r="T389" s="6"/>
      <c r="U389" s="6"/>
      <c r="V389" s="6"/>
      <c r="W389" s="6"/>
      <c r="X389" s="4"/>
      <c r="Y389" s="4" t="s">
        <v>400</v>
      </c>
      <c r="Z389" s="4" t="s">
        <v>401</v>
      </c>
      <c r="AA389" s="4" t="s">
        <v>402</v>
      </c>
      <c r="AB389" s="4">
        <f t="shared" ref="AB389:AB397" si="125">K389</f>
        <v>0</v>
      </c>
      <c r="AC389" s="4">
        <f t="shared" ref="AC389:AC397" si="126">+L389</f>
        <v>0</v>
      </c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6"/>
      <c r="AR389" s="6"/>
      <c r="AS389" s="6"/>
      <c r="AT389" s="6"/>
      <c r="AU389" s="6"/>
      <c r="AV389" s="6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</row>
    <row r="390" spans="1:79" ht="16" customHeight="1" thickBot="1">
      <c r="A390" s="33"/>
      <c r="B390" s="10"/>
      <c r="C390" s="158"/>
      <c r="D390" s="158"/>
      <c r="E390" s="147"/>
      <c r="F390" s="152" t="s">
        <v>11</v>
      </c>
      <c r="G390" s="153"/>
      <c r="H390" s="153">
        <v>7000</v>
      </c>
      <c r="I390" s="154">
        <v>45855</v>
      </c>
      <c r="J390" s="155"/>
      <c r="K390" s="161"/>
      <c r="L390" s="161"/>
      <c r="M390" s="22"/>
      <c r="N390" s="22"/>
      <c r="O390" s="51"/>
      <c r="P390" s="51"/>
      <c r="Q390" s="51"/>
      <c r="R390" s="6"/>
      <c r="S390" s="6"/>
      <c r="T390" s="6"/>
      <c r="U390" s="6"/>
      <c r="V390" s="6"/>
      <c r="W390" s="6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6"/>
      <c r="AR390" s="6"/>
      <c r="AS390" s="6"/>
      <c r="AT390" s="6"/>
      <c r="AU390" s="6"/>
      <c r="AV390" s="6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</row>
    <row r="391" spans="1:79" ht="16" customHeight="1" thickBot="1">
      <c r="A391" s="33"/>
      <c r="B391" s="53"/>
      <c r="C391" s="46">
        <v>16</v>
      </c>
      <c r="D391" s="46">
        <v>14</v>
      </c>
      <c r="E391" s="47">
        <v>6</v>
      </c>
      <c r="F391" s="152" t="s">
        <v>25</v>
      </c>
      <c r="G391" s="157" t="s">
        <v>29</v>
      </c>
      <c r="H391" s="153">
        <v>8500</v>
      </c>
      <c r="I391" s="154">
        <v>45488</v>
      </c>
      <c r="J391" s="155"/>
      <c r="K391" s="161"/>
      <c r="L391" s="161"/>
      <c r="M391" s="79"/>
      <c r="N391" s="79"/>
      <c r="O391" s="51"/>
      <c r="P391" s="51"/>
      <c r="Q391" s="51"/>
      <c r="R391" s="6">
        <f t="shared" si="123"/>
        <v>0</v>
      </c>
      <c r="S391" s="6">
        <f t="shared" si="124"/>
        <v>0</v>
      </c>
      <c r="T391" s="6"/>
      <c r="U391" s="6"/>
      <c r="V391" s="6"/>
      <c r="W391" s="6"/>
      <c r="X391" s="4"/>
      <c r="Y391" s="4" t="s">
        <v>403</v>
      </c>
      <c r="Z391" s="4" t="s">
        <v>404</v>
      </c>
      <c r="AA391" s="4" t="s">
        <v>405</v>
      </c>
      <c r="AB391" s="4">
        <f t="shared" si="125"/>
        <v>0</v>
      </c>
      <c r="AC391" s="4">
        <f t="shared" si="126"/>
        <v>0</v>
      </c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6"/>
      <c r="AR391" s="6"/>
      <c r="AS391" s="6"/>
      <c r="AT391" s="6"/>
      <c r="AU391" s="6"/>
      <c r="AV391" s="6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</row>
    <row r="392" spans="1:79" ht="16" customHeight="1" thickBot="1">
      <c r="A392" s="33"/>
      <c r="B392" s="53"/>
      <c r="C392" s="158"/>
      <c r="D392" s="158"/>
      <c r="E392" s="147"/>
      <c r="F392" s="152" t="s">
        <v>11</v>
      </c>
      <c r="G392" s="153"/>
      <c r="H392" s="153">
        <v>8500</v>
      </c>
      <c r="I392" s="154">
        <v>45856</v>
      </c>
      <c r="J392" s="155"/>
      <c r="K392" s="161"/>
      <c r="L392" s="161"/>
      <c r="M392" s="79"/>
      <c r="N392" s="79"/>
      <c r="O392" s="51"/>
      <c r="P392" s="51"/>
      <c r="Q392" s="51"/>
      <c r="R392" s="6"/>
      <c r="S392" s="6"/>
      <c r="T392" s="6"/>
      <c r="U392" s="6"/>
      <c r="V392" s="6"/>
      <c r="W392" s="6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6"/>
      <c r="AR392" s="6"/>
      <c r="AS392" s="6"/>
      <c r="AT392" s="6"/>
      <c r="AU392" s="6"/>
      <c r="AV392" s="6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</row>
    <row r="393" spans="1:79" ht="16" customHeight="1" thickBot="1">
      <c r="A393" s="33"/>
      <c r="B393" s="53"/>
      <c r="C393" s="46">
        <v>18</v>
      </c>
      <c r="D393" s="46">
        <v>16</v>
      </c>
      <c r="E393" s="47">
        <v>4</v>
      </c>
      <c r="F393" s="152" t="s">
        <v>25</v>
      </c>
      <c r="G393" s="157" t="s">
        <v>29</v>
      </c>
      <c r="H393" s="153">
        <v>9500</v>
      </c>
      <c r="I393" s="154">
        <v>45489</v>
      </c>
      <c r="J393" s="155"/>
      <c r="K393" s="161"/>
      <c r="L393" s="161"/>
      <c r="M393" s="79"/>
      <c r="N393" s="79"/>
      <c r="O393" s="51"/>
      <c r="P393" s="51"/>
      <c r="Q393" s="51"/>
      <c r="R393" s="6">
        <f t="shared" si="123"/>
        <v>0</v>
      </c>
      <c r="S393" s="6">
        <f t="shared" si="124"/>
        <v>0</v>
      </c>
      <c r="T393" s="6"/>
      <c r="U393" s="6"/>
      <c r="V393" s="6"/>
      <c r="W393" s="6"/>
      <c r="X393" s="4"/>
      <c r="Y393" s="4" t="s">
        <v>406</v>
      </c>
      <c r="Z393" s="4" t="s">
        <v>407</v>
      </c>
      <c r="AA393" s="4" t="s">
        <v>408</v>
      </c>
      <c r="AB393" s="4">
        <f t="shared" si="125"/>
        <v>0</v>
      </c>
      <c r="AC393" s="4">
        <f t="shared" si="126"/>
        <v>0</v>
      </c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6"/>
      <c r="AR393" s="6"/>
      <c r="AS393" s="6"/>
      <c r="AT393" s="6"/>
      <c r="AU393" s="6"/>
      <c r="AV393" s="6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  <c r="BL393" s="4"/>
      <c r="BM393" s="4"/>
      <c r="BN393" s="4"/>
      <c r="BO393" s="4"/>
      <c r="BP393" s="4"/>
      <c r="BQ393" s="4"/>
      <c r="BR393" s="4"/>
      <c r="BS393" s="4"/>
      <c r="BT393" s="4"/>
      <c r="BU393" s="4"/>
      <c r="BV393" s="4"/>
      <c r="BW393" s="4"/>
      <c r="BX393" s="4"/>
      <c r="BY393" s="4"/>
      <c r="BZ393" s="4"/>
      <c r="CA393" s="4"/>
    </row>
    <row r="394" spans="1:79" ht="16" customHeight="1" thickBot="1">
      <c r="A394" s="33"/>
      <c r="B394" s="53"/>
      <c r="C394" s="158"/>
      <c r="D394" s="158"/>
      <c r="E394" s="147"/>
      <c r="F394" s="152" t="s">
        <v>11</v>
      </c>
      <c r="G394" s="153"/>
      <c r="H394" s="153">
        <v>9500</v>
      </c>
      <c r="I394" s="154">
        <v>45857</v>
      </c>
      <c r="J394" s="155"/>
      <c r="K394" s="161"/>
      <c r="L394" s="161"/>
      <c r="M394" s="79"/>
      <c r="N394" s="79"/>
      <c r="O394" s="51"/>
      <c r="P394" s="51"/>
      <c r="Q394" s="51"/>
      <c r="R394" s="6"/>
      <c r="S394" s="6"/>
      <c r="T394" s="6"/>
      <c r="U394" s="6"/>
      <c r="V394" s="6"/>
      <c r="W394" s="6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6"/>
      <c r="AR394" s="6"/>
      <c r="AS394" s="6"/>
      <c r="AT394" s="6"/>
      <c r="AU394" s="6"/>
      <c r="AV394" s="6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  <c r="BH394" s="4"/>
      <c r="BI394" s="4"/>
      <c r="BJ394" s="4"/>
      <c r="BK394" s="4"/>
      <c r="BL394" s="4"/>
      <c r="BM394" s="4"/>
      <c r="BN394" s="4"/>
      <c r="BO394" s="4"/>
      <c r="BP394" s="4"/>
      <c r="BQ394" s="4"/>
      <c r="BR394" s="4"/>
      <c r="BS394" s="4"/>
      <c r="BT394" s="4"/>
      <c r="BU394" s="4"/>
      <c r="BV394" s="4"/>
      <c r="BW394" s="4"/>
      <c r="BX394" s="4"/>
      <c r="BY394" s="4"/>
      <c r="BZ394" s="4"/>
      <c r="CA394" s="4"/>
    </row>
    <row r="395" spans="1:79" ht="16" customHeight="1" thickBot="1">
      <c r="A395" s="33"/>
      <c r="B395" s="53"/>
      <c r="C395" s="46">
        <v>21</v>
      </c>
      <c r="D395" s="46">
        <v>18</v>
      </c>
      <c r="E395" s="47">
        <v>4</v>
      </c>
      <c r="F395" s="152" t="s">
        <v>25</v>
      </c>
      <c r="G395" s="157" t="s">
        <v>29</v>
      </c>
      <c r="H395" s="153">
        <v>15000</v>
      </c>
      <c r="I395" s="154">
        <v>45490</v>
      </c>
      <c r="J395" s="155"/>
      <c r="K395" s="161"/>
      <c r="L395" s="161"/>
      <c r="M395" s="79"/>
      <c r="N395" s="79"/>
      <c r="O395" s="51"/>
      <c r="P395" s="51"/>
      <c r="Q395" s="51"/>
      <c r="R395" s="6">
        <f t="shared" si="123"/>
        <v>0</v>
      </c>
      <c r="S395" s="6">
        <f t="shared" si="124"/>
        <v>0</v>
      </c>
      <c r="T395" s="6"/>
      <c r="U395" s="6"/>
      <c r="V395" s="6"/>
      <c r="W395" s="6"/>
      <c r="X395" s="4"/>
      <c r="Y395" s="4" t="s">
        <v>409</v>
      </c>
      <c r="Z395" s="4" t="s">
        <v>410</v>
      </c>
      <c r="AA395" s="4" t="s">
        <v>411</v>
      </c>
      <c r="AB395" s="4">
        <f t="shared" si="125"/>
        <v>0</v>
      </c>
      <c r="AC395" s="4">
        <f t="shared" si="126"/>
        <v>0</v>
      </c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6"/>
      <c r="AR395" s="6"/>
      <c r="AS395" s="6"/>
      <c r="AT395" s="6"/>
      <c r="AU395" s="6"/>
      <c r="AV395" s="6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4"/>
      <c r="BH395" s="4"/>
      <c r="BI395" s="4"/>
      <c r="BJ395" s="4"/>
      <c r="BK395" s="4"/>
      <c r="BL395" s="4"/>
      <c r="BM395" s="4"/>
      <c r="BN395" s="4"/>
      <c r="BO395" s="4"/>
      <c r="BP395" s="4"/>
      <c r="BQ395" s="4"/>
      <c r="BR395" s="4"/>
      <c r="BS395" s="4"/>
      <c r="BT395" s="4"/>
      <c r="BU395" s="4"/>
      <c r="BV395" s="4"/>
      <c r="BW395" s="4"/>
      <c r="BX395" s="4"/>
      <c r="BY395" s="4"/>
      <c r="BZ395" s="4"/>
      <c r="CA395" s="4"/>
    </row>
    <row r="396" spans="1:79" ht="16" customHeight="1" thickBot="1">
      <c r="A396" s="33"/>
      <c r="B396" s="53"/>
      <c r="C396" s="158"/>
      <c r="D396" s="158"/>
      <c r="E396" s="147"/>
      <c r="F396" s="152" t="s">
        <v>11</v>
      </c>
      <c r="G396" s="153"/>
      <c r="H396" s="153">
        <v>15000</v>
      </c>
      <c r="I396" s="154">
        <v>45858</v>
      </c>
      <c r="J396" s="155"/>
      <c r="K396" s="161"/>
      <c r="L396" s="161"/>
      <c r="M396" s="79"/>
      <c r="N396" s="79"/>
      <c r="O396" s="51"/>
      <c r="P396" s="51"/>
      <c r="Q396" s="51"/>
      <c r="R396" s="6"/>
      <c r="S396" s="6"/>
      <c r="T396" s="6"/>
      <c r="U396" s="6"/>
      <c r="V396" s="6"/>
      <c r="W396" s="6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6"/>
      <c r="AR396" s="6"/>
      <c r="AS396" s="6"/>
      <c r="AT396" s="6"/>
      <c r="AU396" s="6"/>
      <c r="AV396" s="6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4"/>
      <c r="BH396" s="4"/>
      <c r="BI396" s="4"/>
      <c r="BJ396" s="4"/>
      <c r="BK396" s="4"/>
      <c r="BL396" s="4"/>
      <c r="BM396" s="4"/>
      <c r="BN396" s="4"/>
      <c r="BO396" s="4"/>
      <c r="BP396" s="4"/>
      <c r="BQ396" s="4"/>
      <c r="BR396" s="4"/>
      <c r="BS396" s="4"/>
      <c r="BT396" s="4"/>
      <c r="BU396" s="4"/>
      <c r="BV396" s="4"/>
      <c r="BW396" s="4"/>
      <c r="BX396" s="4"/>
      <c r="BY396" s="4"/>
      <c r="BZ396" s="4"/>
      <c r="CA396" s="4"/>
    </row>
    <row r="397" spans="1:79" ht="16" customHeight="1" thickBot="1">
      <c r="A397" s="33"/>
      <c r="B397" s="53"/>
      <c r="C397" s="46">
        <v>25</v>
      </c>
      <c r="D397" s="46">
        <v>22</v>
      </c>
      <c r="E397" s="47">
        <v>2</v>
      </c>
      <c r="F397" s="152" t="s">
        <v>25</v>
      </c>
      <c r="G397" s="153"/>
      <c r="H397" s="153">
        <v>22000</v>
      </c>
      <c r="I397" s="154">
        <v>45859</v>
      </c>
      <c r="J397" s="155"/>
      <c r="K397" s="161"/>
      <c r="L397" s="161"/>
      <c r="M397" s="79"/>
      <c r="N397" s="79"/>
      <c r="O397" s="51"/>
      <c r="P397" s="51"/>
      <c r="Q397" s="51"/>
      <c r="R397" s="6">
        <f t="shared" si="123"/>
        <v>0</v>
      </c>
      <c r="S397" s="6">
        <f t="shared" si="124"/>
        <v>0</v>
      </c>
      <c r="T397" s="6"/>
      <c r="U397" s="6"/>
      <c r="V397" s="6"/>
      <c r="W397" s="6"/>
      <c r="X397" s="4"/>
      <c r="Y397" s="4" t="s">
        <v>412</v>
      </c>
      <c r="Z397" s="4" t="s">
        <v>413</v>
      </c>
      <c r="AA397" s="4" t="s">
        <v>414</v>
      </c>
      <c r="AB397" s="4">
        <f t="shared" si="125"/>
        <v>0</v>
      </c>
      <c r="AC397" s="4">
        <f t="shared" si="126"/>
        <v>0</v>
      </c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6"/>
      <c r="AR397" s="6"/>
      <c r="AS397" s="6"/>
      <c r="AT397" s="6"/>
      <c r="AU397" s="6"/>
      <c r="AV397" s="6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4"/>
      <c r="BH397" s="4"/>
      <c r="BI397" s="4"/>
      <c r="BJ397" s="4"/>
      <c r="BK397" s="4"/>
      <c r="BL397" s="4"/>
      <c r="BM397" s="4"/>
      <c r="BN397" s="4"/>
      <c r="BO397" s="4"/>
      <c r="BP397" s="4"/>
      <c r="BQ397" s="4"/>
      <c r="BR397" s="4"/>
      <c r="BS397" s="4"/>
      <c r="BT397" s="4"/>
      <c r="BU397" s="4"/>
      <c r="BV397" s="4"/>
      <c r="BW397" s="4"/>
      <c r="BX397" s="4"/>
      <c r="BY397" s="4"/>
      <c r="BZ397" s="4"/>
      <c r="CA397" s="4"/>
    </row>
    <row r="398" spans="1:79" ht="16" customHeight="1" thickBot="1">
      <c r="A398" s="33"/>
      <c r="B398" s="53"/>
      <c r="C398" s="158"/>
      <c r="D398" s="158"/>
      <c r="E398" s="147"/>
      <c r="F398" s="152" t="s">
        <v>11</v>
      </c>
      <c r="G398" s="153"/>
      <c r="H398" s="153">
        <v>22000</v>
      </c>
      <c r="I398" s="154">
        <v>45860</v>
      </c>
      <c r="J398" s="155"/>
      <c r="K398" s="161"/>
      <c r="L398" s="161"/>
      <c r="M398" s="79"/>
      <c r="N398" s="79"/>
      <c r="O398" s="51"/>
      <c r="P398" s="51"/>
      <c r="Q398" s="51"/>
      <c r="R398" s="6"/>
      <c r="S398" s="6"/>
      <c r="T398" s="6"/>
      <c r="U398" s="6"/>
      <c r="V398" s="6"/>
      <c r="W398" s="6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6"/>
      <c r="AR398" s="6"/>
      <c r="AS398" s="6"/>
      <c r="AT398" s="6"/>
      <c r="AU398" s="6"/>
      <c r="AV398" s="6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4"/>
      <c r="BH398" s="4"/>
      <c r="BI398" s="4"/>
      <c r="BJ398" s="4"/>
      <c r="BK398" s="4"/>
      <c r="BL398" s="4"/>
      <c r="BM398" s="4"/>
      <c r="BN398" s="4"/>
      <c r="BO398" s="4"/>
      <c r="BP398" s="4"/>
      <c r="BQ398" s="4"/>
      <c r="BR398" s="4"/>
      <c r="BS398" s="4"/>
      <c r="BT398" s="4"/>
      <c r="BU398" s="4"/>
      <c r="BV398" s="4"/>
      <c r="BW398" s="4"/>
      <c r="BX398" s="4"/>
      <c r="BY398" s="4"/>
      <c r="BZ398" s="4"/>
      <c r="CA398" s="4"/>
    </row>
    <row r="399" spans="1:79" s="201" customFormat="1" ht="9.75" customHeight="1">
      <c r="A399" s="33"/>
      <c r="B399" s="53"/>
      <c r="C399" s="46"/>
      <c r="D399" s="46"/>
      <c r="E399" s="47"/>
      <c r="F399" s="47"/>
      <c r="G399" s="47"/>
      <c r="H399" s="48"/>
      <c r="I399" s="80"/>
      <c r="J399" s="50"/>
      <c r="K399" s="57"/>
      <c r="L399" s="57"/>
      <c r="M399" s="79"/>
      <c r="N399" s="79"/>
      <c r="O399" s="51"/>
      <c r="P399" s="51"/>
      <c r="Q399" s="51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6"/>
      <c r="AJ399" s="6"/>
      <c r="AK399" s="6"/>
      <c r="AL399" s="6"/>
      <c r="AM399" s="6"/>
      <c r="AN399" s="6"/>
      <c r="AO399" s="6"/>
      <c r="AP399" s="6"/>
      <c r="AQ399" s="6"/>
      <c r="AR399" s="6"/>
      <c r="AS399" s="6"/>
      <c r="AT399" s="6"/>
      <c r="AU399" s="6"/>
      <c r="AV399" s="6"/>
      <c r="AW399" s="6"/>
      <c r="AX399" s="6"/>
      <c r="AY399" s="4"/>
      <c r="AZ399" s="4"/>
      <c r="BA399" s="6"/>
      <c r="BB399" s="6"/>
      <c r="BC399" s="6"/>
      <c r="BD399" s="6"/>
      <c r="BE399" s="6"/>
      <c r="BF399" s="6"/>
      <c r="BG399" s="6"/>
      <c r="BH399" s="6"/>
      <c r="BI399" s="6"/>
      <c r="BJ399" s="6"/>
      <c r="BK399" s="6"/>
      <c r="BL399" s="6"/>
      <c r="BM399" s="6"/>
      <c r="BN399" s="6"/>
      <c r="BO399" s="6"/>
      <c r="BP399" s="6"/>
      <c r="BQ399" s="6"/>
      <c r="BR399" s="6"/>
      <c r="BS399" s="6"/>
      <c r="BT399" s="6"/>
      <c r="BU399" s="6"/>
      <c r="BV399" s="6"/>
      <c r="BW399" s="6"/>
      <c r="BX399" s="6"/>
      <c r="BY399" s="6"/>
      <c r="BZ399" s="6"/>
      <c r="CA399" s="6"/>
    </row>
    <row r="400" spans="1:79" ht="14" customHeight="1">
      <c r="A400" s="206" t="s">
        <v>415</v>
      </c>
      <c r="B400" s="206"/>
      <c r="C400" s="206"/>
      <c r="D400" s="206"/>
      <c r="E400" s="206"/>
      <c r="F400" s="206"/>
      <c r="G400" s="206"/>
      <c r="H400" s="206"/>
      <c r="I400" s="206"/>
      <c r="J400" s="78"/>
      <c r="K400" s="78"/>
      <c r="L400" s="78"/>
      <c r="M400" s="26"/>
      <c r="N400" s="26"/>
      <c r="O400" s="26"/>
      <c r="P400" s="26"/>
      <c r="Q400" s="26"/>
      <c r="R400" s="6"/>
      <c r="S400" s="6"/>
      <c r="T400" s="6"/>
      <c r="U400" s="6"/>
      <c r="V400" s="6"/>
      <c r="W400" s="6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6"/>
      <c r="AR400" s="6"/>
      <c r="AS400" s="6"/>
      <c r="AT400" s="6"/>
      <c r="AU400" s="6"/>
      <c r="AV400" s="6"/>
      <c r="AW400" s="4"/>
      <c r="AX400" s="4"/>
      <c r="AY400" s="4"/>
      <c r="AZ400" s="4"/>
      <c r="BA400" s="4"/>
      <c r="BB400" s="4"/>
      <c r="BC400" s="4"/>
      <c r="BD400" s="4"/>
      <c r="BE400" s="4"/>
      <c r="BF400" s="4"/>
      <c r="BG400" s="4"/>
      <c r="BH400" s="4"/>
      <c r="BI400" s="4"/>
      <c r="BJ400" s="4"/>
      <c r="BK400" s="4"/>
      <c r="BL400" s="4"/>
      <c r="BM400" s="4"/>
      <c r="BN400" s="4"/>
      <c r="BO400" s="4"/>
      <c r="BP400" s="4"/>
      <c r="BQ400" s="4"/>
      <c r="BR400" s="4"/>
      <c r="BS400" s="4"/>
      <c r="BT400" s="4"/>
      <c r="BU400" s="4"/>
      <c r="BV400" s="4"/>
      <c r="BW400" s="4"/>
      <c r="BX400" s="4"/>
      <c r="BY400" s="4"/>
      <c r="BZ400" s="4"/>
      <c r="CA400" s="4"/>
    </row>
    <row r="401" spans="1:79" ht="9" customHeight="1">
      <c r="A401" s="19"/>
      <c r="B401" s="10"/>
      <c r="C401" s="19"/>
      <c r="D401" s="19"/>
      <c r="E401" s="19"/>
      <c r="F401" s="19"/>
      <c r="G401" s="19"/>
      <c r="H401" s="19"/>
      <c r="I401" s="33"/>
      <c r="J401" s="34"/>
      <c r="K401" s="35"/>
      <c r="L401" s="35"/>
      <c r="M401" s="35"/>
      <c r="N401" s="35"/>
      <c r="O401" s="21"/>
      <c r="P401" s="21"/>
      <c r="Q401" s="21" t="s">
        <v>3</v>
      </c>
      <c r="R401" s="6"/>
      <c r="S401" s="6"/>
      <c r="T401" s="6"/>
      <c r="U401" s="6"/>
      <c r="V401" s="6"/>
      <c r="W401" s="6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6"/>
      <c r="AR401" s="6"/>
      <c r="AS401" s="6"/>
      <c r="AT401" s="6"/>
      <c r="AU401" s="6"/>
      <c r="AV401" s="6"/>
      <c r="AW401" s="4"/>
      <c r="AX401" s="4"/>
      <c r="AY401" s="4"/>
      <c r="AZ401" s="4"/>
      <c r="BA401" s="4"/>
      <c r="BB401" s="4"/>
      <c r="BC401" s="4"/>
      <c r="BD401" s="4"/>
      <c r="BE401" s="4"/>
      <c r="BF401" s="4"/>
      <c r="BG401" s="4"/>
      <c r="BH401" s="4"/>
      <c r="BI401" s="4"/>
      <c r="BJ401" s="4"/>
      <c r="BK401" s="4"/>
      <c r="BL401" s="4"/>
      <c r="BM401" s="4"/>
      <c r="BN401" s="4"/>
      <c r="BO401" s="4"/>
      <c r="BP401" s="4"/>
      <c r="BQ401" s="4"/>
      <c r="BR401" s="4"/>
      <c r="BS401" s="4"/>
      <c r="BT401" s="4"/>
      <c r="BU401" s="4"/>
      <c r="BV401" s="4"/>
      <c r="BW401" s="4"/>
      <c r="BX401" s="4"/>
      <c r="BY401" s="4"/>
      <c r="BZ401" s="4"/>
      <c r="CA401" s="4"/>
    </row>
    <row r="402" spans="1:79" ht="24">
      <c r="A402" s="37"/>
      <c r="B402" s="38"/>
      <c r="C402" s="37" t="s">
        <v>4</v>
      </c>
      <c r="D402" s="37" t="s">
        <v>5</v>
      </c>
      <c r="E402" s="37" t="s">
        <v>6</v>
      </c>
      <c r="F402" s="37" t="s">
        <v>7</v>
      </c>
      <c r="G402" s="37" t="s">
        <v>8</v>
      </c>
      <c r="H402" s="39" t="s">
        <v>9</v>
      </c>
      <c r="I402" s="40" t="s">
        <v>10</v>
      </c>
      <c r="J402" s="41"/>
      <c r="K402" s="42" t="s">
        <v>11</v>
      </c>
      <c r="L402" s="42" t="s">
        <v>12</v>
      </c>
      <c r="M402" s="42"/>
      <c r="N402" s="42"/>
      <c r="O402" s="43"/>
      <c r="P402" s="43"/>
      <c r="Q402" s="43"/>
      <c r="R402" s="6"/>
      <c r="S402" s="6"/>
      <c r="T402" s="6"/>
      <c r="U402" s="6"/>
      <c r="V402" s="6"/>
      <c r="W402" s="6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6"/>
      <c r="AR402" s="6"/>
      <c r="AS402" s="6"/>
      <c r="AT402" s="6"/>
      <c r="AU402" s="6"/>
      <c r="AV402" s="6"/>
      <c r="AW402" s="4"/>
      <c r="AX402" s="4"/>
      <c r="AY402" s="4"/>
      <c r="AZ402" s="4"/>
      <c r="BA402" s="4"/>
      <c r="BB402" s="4"/>
      <c r="BC402" s="4"/>
      <c r="BD402" s="4"/>
      <c r="BE402" s="4"/>
      <c r="BF402" s="4"/>
      <c r="BG402" s="4"/>
      <c r="BH402" s="4"/>
      <c r="BI402" s="4"/>
      <c r="BJ402" s="4"/>
      <c r="BK402" s="4"/>
      <c r="BL402" s="4"/>
      <c r="BM402" s="4"/>
      <c r="BN402" s="4"/>
      <c r="BO402" s="4"/>
      <c r="BP402" s="4"/>
      <c r="BQ402" s="4"/>
      <c r="BR402" s="4"/>
      <c r="BS402" s="4"/>
      <c r="BT402" s="4"/>
      <c r="BU402" s="4"/>
      <c r="BV402" s="4"/>
      <c r="BW402" s="4"/>
      <c r="BX402" s="4"/>
      <c r="BY402" s="4"/>
      <c r="BZ402" s="4"/>
      <c r="CA402" s="4"/>
    </row>
    <row r="403" spans="1:79" ht="16" customHeight="1" thickBot="1">
      <c r="A403" s="33"/>
      <c r="B403" s="10" t="s">
        <v>24</v>
      </c>
      <c r="C403" s="46">
        <v>21</v>
      </c>
      <c r="D403" s="46">
        <v>20</v>
      </c>
      <c r="E403" s="47">
        <v>4</v>
      </c>
      <c r="F403" s="147" t="s">
        <v>25</v>
      </c>
      <c r="G403" s="147"/>
      <c r="H403" s="148">
        <v>22000</v>
      </c>
      <c r="I403" s="149">
        <v>45861</v>
      </c>
      <c r="J403" s="150"/>
      <c r="K403" s="160"/>
      <c r="L403" s="160"/>
      <c r="M403" s="22"/>
      <c r="N403" s="22"/>
      <c r="O403" s="51"/>
      <c r="P403" s="51"/>
      <c r="Q403" s="51"/>
      <c r="R403" s="6">
        <f t="shared" ref="R403:R407" si="127">H403*K403</f>
        <v>0</v>
      </c>
      <c r="S403" s="6">
        <f t="shared" ref="S403:S407" si="128">H403*L403</f>
        <v>0</v>
      </c>
      <c r="T403" s="6"/>
      <c r="U403" s="6"/>
      <c r="V403" s="6"/>
      <c r="W403" s="6"/>
      <c r="X403" s="4"/>
      <c r="Y403" s="4" t="s">
        <v>416</v>
      </c>
      <c r="Z403" s="4" t="s">
        <v>417</v>
      </c>
      <c r="AA403" s="4" t="s">
        <v>418</v>
      </c>
      <c r="AB403" s="4">
        <f t="shared" ref="AB403:AB407" si="129">K403</f>
        <v>0</v>
      </c>
      <c r="AC403" s="4">
        <f t="shared" ref="AC403:AC407" si="130">+L403</f>
        <v>0</v>
      </c>
      <c r="AD403" s="4"/>
      <c r="AE403" s="4"/>
      <c r="AF403" s="4"/>
      <c r="AG403" s="4"/>
      <c r="AH403" s="4"/>
      <c r="AI403" s="4"/>
      <c r="AJ403" s="4"/>
      <c r="AK403" s="103"/>
      <c r="AL403" s="4"/>
      <c r="AM403" s="4"/>
      <c r="AN403" s="4"/>
      <c r="AO403" s="4"/>
      <c r="AP403" s="4"/>
      <c r="AQ403" s="6"/>
      <c r="AR403" s="6"/>
      <c r="AS403" s="6"/>
      <c r="AT403" s="6"/>
      <c r="AU403" s="6"/>
      <c r="AV403" s="6"/>
      <c r="AW403" s="4"/>
      <c r="AX403" s="4"/>
      <c r="AY403" s="4"/>
      <c r="AZ403" s="4"/>
      <c r="BA403" s="4"/>
      <c r="BB403" s="4"/>
      <c r="BC403" s="4"/>
      <c r="BD403" s="4"/>
      <c r="BE403" s="4"/>
      <c r="BF403" s="4"/>
      <c r="BG403" s="4"/>
      <c r="BH403" s="4"/>
      <c r="BI403" s="4"/>
      <c r="BJ403" s="4"/>
      <c r="BK403" s="4"/>
      <c r="BL403" s="4"/>
      <c r="BM403" s="4"/>
      <c r="BN403" s="4"/>
      <c r="BO403" s="4"/>
      <c r="BP403" s="4"/>
      <c r="BQ403" s="4"/>
      <c r="BR403" s="4"/>
      <c r="BS403" s="4"/>
      <c r="BT403" s="4"/>
      <c r="BU403" s="4"/>
      <c r="BV403" s="4"/>
      <c r="BW403" s="4"/>
      <c r="BX403" s="4"/>
      <c r="BY403" s="4"/>
      <c r="BZ403" s="4"/>
      <c r="CA403" s="4"/>
    </row>
    <row r="404" spans="1:79" ht="16" customHeight="1" thickBot="1">
      <c r="A404" s="33"/>
      <c r="B404" s="10"/>
      <c r="C404" s="158"/>
      <c r="D404" s="158"/>
      <c r="E404" s="147"/>
      <c r="F404" s="152" t="s">
        <v>11</v>
      </c>
      <c r="G404" s="152"/>
      <c r="H404" s="153">
        <v>22000</v>
      </c>
      <c r="I404" s="154">
        <v>45862</v>
      </c>
      <c r="J404" s="155"/>
      <c r="K404" s="161"/>
      <c r="L404" s="161"/>
      <c r="M404" s="22"/>
      <c r="N404" s="22"/>
      <c r="O404" s="51"/>
      <c r="P404" s="51"/>
      <c r="Q404" s="51"/>
      <c r="R404" s="6"/>
      <c r="S404" s="6"/>
      <c r="T404" s="6"/>
      <c r="U404" s="6"/>
      <c r="V404" s="6"/>
      <c r="W404" s="6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103"/>
      <c r="AL404" s="4"/>
      <c r="AM404" s="4"/>
      <c r="AN404" s="4"/>
      <c r="AO404" s="4"/>
      <c r="AP404" s="4"/>
      <c r="AQ404" s="6"/>
      <c r="AR404" s="6"/>
      <c r="AS404" s="6"/>
      <c r="AT404" s="6"/>
      <c r="AU404" s="6"/>
      <c r="AV404" s="6"/>
      <c r="AW404" s="4"/>
      <c r="AX404" s="4"/>
      <c r="AY404" s="4"/>
      <c r="AZ404" s="4"/>
      <c r="BA404" s="4"/>
      <c r="BB404" s="4"/>
      <c r="BC404" s="4"/>
      <c r="BD404" s="4"/>
      <c r="BE404" s="4"/>
      <c r="BF404" s="4"/>
      <c r="BG404" s="4"/>
      <c r="BH404" s="4"/>
      <c r="BI404" s="4"/>
      <c r="BJ404" s="4"/>
      <c r="BK404" s="4"/>
      <c r="BL404" s="4"/>
      <c r="BM404" s="4"/>
      <c r="BN404" s="4"/>
      <c r="BO404" s="4"/>
      <c r="BP404" s="4"/>
      <c r="BQ404" s="4"/>
      <c r="BR404" s="4"/>
      <c r="BS404" s="4"/>
      <c r="BT404" s="4"/>
      <c r="BU404" s="4"/>
      <c r="BV404" s="4"/>
      <c r="BW404" s="4"/>
      <c r="BX404" s="4"/>
      <c r="BY404" s="4"/>
      <c r="BZ404" s="4"/>
      <c r="CA404" s="4"/>
    </row>
    <row r="405" spans="1:79" ht="16" customHeight="1" thickBot="1">
      <c r="A405" s="33"/>
      <c r="B405" s="53"/>
      <c r="C405" s="46">
        <v>25</v>
      </c>
      <c r="D405" s="46">
        <v>24</v>
      </c>
      <c r="E405" s="47">
        <v>4</v>
      </c>
      <c r="F405" s="152" t="s">
        <v>25</v>
      </c>
      <c r="G405" s="152"/>
      <c r="H405" s="153">
        <v>33000</v>
      </c>
      <c r="I405" s="154">
        <v>45863</v>
      </c>
      <c r="J405" s="155"/>
      <c r="K405" s="161"/>
      <c r="L405" s="161"/>
      <c r="M405" s="79"/>
      <c r="N405" s="79"/>
      <c r="O405" s="51"/>
      <c r="P405" s="51"/>
      <c r="Q405" s="51"/>
      <c r="R405" s="6">
        <f t="shared" si="127"/>
        <v>0</v>
      </c>
      <c r="S405" s="6">
        <f t="shared" si="128"/>
        <v>0</v>
      </c>
      <c r="T405" s="6"/>
      <c r="U405" s="6"/>
      <c r="V405" s="6"/>
      <c r="W405" s="6"/>
      <c r="X405" s="4"/>
      <c r="Y405" s="4" t="s">
        <v>419</v>
      </c>
      <c r="Z405" s="4" t="s">
        <v>420</v>
      </c>
      <c r="AA405" s="4" t="s">
        <v>421</v>
      </c>
      <c r="AB405" s="4">
        <f t="shared" si="129"/>
        <v>0</v>
      </c>
      <c r="AC405" s="4">
        <f t="shared" si="130"/>
        <v>0</v>
      </c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6"/>
      <c r="AR405" s="6"/>
      <c r="AS405" s="6"/>
      <c r="AT405" s="6"/>
      <c r="AU405" s="6"/>
      <c r="AV405" s="6"/>
      <c r="AW405" s="4"/>
      <c r="AX405" s="4"/>
      <c r="AY405" s="4"/>
      <c r="AZ405" s="4"/>
      <c r="BA405" s="4"/>
      <c r="BB405" s="4"/>
      <c r="BC405" s="4"/>
      <c r="BD405" s="4"/>
      <c r="BE405" s="4"/>
      <c r="BF405" s="4"/>
      <c r="BG405" s="4"/>
      <c r="BH405" s="4"/>
      <c r="BI405" s="4"/>
      <c r="BJ405" s="4"/>
      <c r="BK405" s="4"/>
      <c r="BL405" s="4"/>
      <c r="BM405" s="4"/>
      <c r="BN405" s="4"/>
      <c r="BO405" s="4"/>
      <c r="BP405" s="4"/>
      <c r="BQ405" s="4"/>
      <c r="BR405" s="4"/>
      <c r="BS405" s="4"/>
      <c r="BT405" s="4"/>
      <c r="BU405" s="4"/>
      <c r="BV405" s="4"/>
      <c r="BW405" s="4"/>
      <c r="BX405" s="4"/>
      <c r="BY405" s="4"/>
      <c r="BZ405" s="4"/>
      <c r="CA405" s="4"/>
    </row>
    <row r="406" spans="1:79" ht="16" customHeight="1" thickBot="1">
      <c r="A406" s="33"/>
      <c r="B406" s="53"/>
      <c r="C406" s="158"/>
      <c r="D406" s="158"/>
      <c r="E406" s="147"/>
      <c r="F406" s="152" t="s">
        <v>11</v>
      </c>
      <c r="G406" s="152"/>
      <c r="H406" s="153">
        <v>33000</v>
      </c>
      <c r="I406" s="154">
        <v>45864</v>
      </c>
      <c r="J406" s="155"/>
      <c r="K406" s="161"/>
      <c r="L406" s="161"/>
      <c r="M406" s="79"/>
      <c r="N406" s="79"/>
      <c r="O406" s="51"/>
      <c r="P406" s="51"/>
      <c r="Q406" s="51"/>
      <c r="R406" s="6"/>
      <c r="S406" s="6"/>
      <c r="T406" s="6"/>
      <c r="U406" s="6"/>
      <c r="V406" s="6"/>
      <c r="W406" s="6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6"/>
      <c r="AR406" s="6"/>
      <c r="AS406" s="6"/>
      <c r="AT406" s="6"/>
      <c r="AU406" s="6"/>
      <c r="AV406" s="6"/>
      <c r="AW406" s="4"/>
      <c r="AX406" s="4"/>
      <c r="AY406" s="4"/>
      <c r="AZ406" s="4"/>
      <c r="BA406" s="4"/>
      <c r="BB406" s="4"/>
      <c r="BC406" s="4"/>
      <c r="BD406" s="4"/>
      <c r="BE406" s="4"/>
      <c r="BF406" s="4"/>
      <c r="BG406" s="4"/>
      <c r="BH406" s="4"/>
      <c r="BI406" s="4"/>
      <c r="BJ406" s="4"/>
      <c r="BK406" s="4"/>
      <c r="BL406" s="4"/>
      <c r="BM406" s="4"/>
      <c r="BN406" s="4"/>
      <c r="BO406" s="4"/>
      <c r="BP406" s="4"/>
      <c r="BQ406" s="4"/>
      <c r="BR406" s="4"/>
      <c r="BS406" s="4"/>
      <c r="BT406" s="4"/>
      <c r="BU406" s="4"/>
      <c r="BV406" s="4"/>
      <c r="BW406" s="4"/>
      <c r="BX406" s="4"/>
      <c r="BY406" s="4"/>
      <c r="BZ406" s="4"/>
      <c r="CA406" s="4"/>
    </row>
    <row r="407" spans="1:79" ht="16" customHeight="1" thickBot="1">
      <c r="A407" s="33"/>
      <c r="B407" s="53"/>
      <c r="C407" s="46">
        <v>30</v>
      </c>
      <c r="D407" s="46">
        <v>30</v>
      </c>
      <c r="E407" s="47">
        <v>2</v>
      </c>
      <c r="F407" s="152" t="s">
        <v>25</v>
      </c>
      <c r="G407" s="152"/>
      <c r="H407" s="153">
        <v>43000</v>
      </c>
      <c r="I407" s="154">
        <v>45865</v>
      </c>
      <c r="J407" s="155"/>
      <c r="K407" s="161"/>
      <c r="L407" s="161"/>
      <c r="M407" s="79"/>
      <c r="N407" s="79"/>
      <c r="O407" s="51"/>
      <c r="P407" s="51"/>
      <c r="Q407" s="51"/>
      <c r="R407" s="6">
        <f t="shared" si="127"/>
        <v>0</v>
      </c>
      <c r="S407" s="6">
        <f t="shared" si="128"/>
        <v>0</v>
      </c>
      <c r="T407" s="6"/>
      <c r="U407" s="6"/>
      <c r="V407" s="6"/>
      <c r="W407" s="6"/>
      <c r="X407" s="4"/>
      <c r="Y407" s="4" t="s">
        <v>422</v>
      </c>
      <c r="Z407" s="4" t="s">
        <v>423</v>
      </c>
      <c r="AA407" s="4" t="s">
        <v>424</v>
      </c>
      <c r="AB407" s="4">
        <f t="shared" si="129"/>
        <v>0</v>
      </c>
      <c r="AC407" s="4">
        <f t="shared" si="130"/>
        <v>0</v>
      </c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6"/>
      <c r="AR407" s="6"/>
      <c r="AS407" s="6"/>
      <c r="AT407" s="6"/>
      <c r="AU407" s="6"/>
      <c r="AV407" s="6"/>
      <c r="AW407" s="4"/>
      <c r="AX407" s="4"/>
      <c r="AY407" s="4"/>
      <c r="AZ407" s="4"/>
      <c r="BA407" s="4"/>
      <c r="BB407" s="4"/>
      <c r="BC407" s="4"/>
      <c r="BD407" s="4"/>
      <c r="BE407" s="4"/>
      <c r="BF407" s="4"/>
      <c r="BG407" s="4"/>
      <c r="BH407" s="4"/>
      <c r="BI407" s="4"/>
      <c r="BJ407" s="4"/>
      <c r="BK407" s="4"/>
      <c r="BL407" s="4"/>
      <c r="BM407" s="4"/>
      <c r="BN407" s="4"/>
      <c r="BO407" s="4"/>
      <c r="BP407" s="4"/>
      <c r="BQ407" s="4"/>
      <c r="BR407" s="4"/>
      <c r="BS407" s="4"/>
      <c r="BT407" s="4"/>
      <c r="BU407" s="4"/>
      <c r="BV407" s="4"/>
      <c r="BW407" s="4"/>
      <c r="BX407" s="4"/>
      <c r="BY407" s="4"/>
      <c r="BZ407" s="4"/>
      <c r="CA407" s="4"/>
    </row>
    <row r="408" spans="1:79" ht="16" customHeight="1" thickBot="1">
      <c r="A408" s="33"/>
      <c r="B408" s="53"/>
      <c r="C408" s="158"/>
      <c r="D408" s="158"/>
      <c r="E408" s="147"/>
      <c r="F408" s="152" t="s">
        <v>11</v>
      </c>
      <c r="G408" s="152"/>
      <c r="H408" s="153">
        <v>43000</v>
      </c>
      <c r="I408" s="154">
        <v>45866</v>
      </c>
      <c r="J408" s="155"/>
      <c r="K408" s="161"/>
      <c r="L408" s="161"/>
      <c r="M408" s="79"/>
      <c r="N408" s="79"/>
      <c r="O408" s="51"/>
      <c r="P408" s="51"/>
      <c r="Q408" s="51"/>
      <c r="R408" s="6"/>
      <c r="S408" s="6"/>
      <c r="T408" s="6"/>
      <c r="U408" s="6"/>
      <c r="V408" s="6"/>
      <c r="W408" s="6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6"/>
      <c r="AR408" s="6"/>
      <c r="AS408" s="6"/>
      <c r="AT408" s="6"/>
      <c r="AU408" s="6"/>
      <c r="AV408" s="6"/>
      <c r="AW408" s="4"/>
      <c r="AX408" s="4"/>
      <c r="AY408" s="4"/>
      <c r="AZ408" s="4"/>
      <c r="BA408" s="4"/>
      <c r="BB408" s="4"/>
      <c r="BC408" s="4"/>
      <c r="BD408" s="4"/>
      <c r="BE408" s="4"/>
      <c r="BF408" s="4"/>
      <c r="BG408" s="4"/>
      <c r="BH408" s="4"/>
      <c r="BI408" s="4"/>
      <c r="BJ408" s="4"/>
      <c r="BK408" s="4"/>
      <c r="BL408" s="4"/>
      <c r="BM408" s="4"/>
      <c r="BN408" s="4"/>
      <c r="BO408" s="4"/>
      <c r="BP408" s="4"/>
      <c r="BQ408" s="4"/>
      <c r="BR408" s="4"/>
      <c r="BS408" s="4"/>
      <c r="BT408" s="4"/>
      <c r="BU408" s="4"/>
      <c r="BV408" s="4"/>
      <c r="BW408" s="4"/>
      <c r="BX408" s="4"/>
      <c r="BY408" s="4"/>
      <c r="BZ408" s="4"/>
      <c r="CA408" s="4"/>
    </row>
    <row r="409" spans="1:79" ht="20.25" customHeight="1">
      <c r="A409" s="82" t="s">
        <v>425</v>
      </c>
      <c r="B409" s="77"/>
      <c r="C409" s="78"/>
      <c r="D409" s="78"/>
      <c r="E409" s="78"/>
      <c r="F409" s="78"/>
      <c r="G409" s="78"/>
      <c r="H409" s="78"/>
      <c r="I409" s="78"/>
      <c r="J409" s="78"/>
      <c r="K409" s="78"/>
      <c r="L409" s="78"/>
      <c r="M409" s="26"/>
      <c r="N409" s="26"/>
      <c r="O409" s="26"/>
      <c r="P409" s="26"/>
      <c r="Q409" s="26"/>
      <c r="R409" s="6"/>
      <c r="S409" s="6"/>
      <c r="T409" s="6"/>
      <c r="U409" s="6"/>
      <c r="V409" s="6"/>
      <c r="W409" s="6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6"/>
      <c r="AR409" s="6"/>
      <c r="AS409" s="6"/>
      <c r="AT409" s="6"/>
      <c r="AU409" s="6"/>
      <c r="AV409" s="6"/>
      <c r="AW409" s="4"/>
      <c r="AX409" s="4"/>
      <c r="AY409" s="4"/>
      <c r="AZ409" s="4"/>
      <c r="BA409" s="4"/>
      <c r="BB409" s="4"/>
      <c r="BC409" s="4"/>
      <c r="BD409" s="4"/>
      <c r="BE409" s="4"/>
      <c r="BF409" s="4"/>
      <c r="BG409" s="4"/>
      <c r="BH409" s="4"/>
      <c r="BI409" s="4"/>
      <c r="BJ409" s="4"/>
      <c r="BK409" s="4"/>
      <c r="BL409" s="4"/>
      <c r="BM409" s="4"/>
      <c r="BN409" s="4"/>
      <c r="BO409" s="4"/>
      <c r="BP409" s="4"/>
      <c r="BQ409" s="4"/>
      <c r="BR409" s="4"/>
      <c r="BS409" s="4"/>
      <c r="BT409" s="4"/>
      <c r="BU409" s="4"/>
      <c r="BV409" s="4"/>
      <c r="BW409" s="4"/>
      <c r="BX409" s="4"/>
      <c r="BY409" s="4"/>
      <c r="BZ409" s="4"/>
      <c r="CA409" s="4"/>
    </row>
    <row r="410" spans="1:79" ht="10.5" customHeight="1">
      <c r="A410" s="19"/>
      <c r="B410" s="10"/>
      <c r="C410" s="9"/>
      <c r="D410" s="9"/>
      <c r="E410" s="9"/>
      <c r="F410" s="9"/>
      <c r="G410" s="9"/>
      <c r="H410" s="9"/>
      <c r="I410" s="9"/>
      <c r="J410" s="60"/>
      <c r="K410" s="35"/>
      <c r="L410" s="35"/>
      <c r="M410" s="35"/>
      <c r="N410" s="35"/>
      <c r="O410" s="35"/>
      <c r="P410" s="35"/>
      <c r="Q410" s="35"/>
      <c r="R410" s="6"/>
      <c r="S410" s="6"/>
      <c r="T410" s="6"/>
      <c r="U410" s="6"/>
      <c r="V410" s="6"/>
      <c r="W410" s="6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6"/>
      <c r="AR410" s="6"/>
      <c r="AS410" s="6"/>
      <c r="AT410" s="6"/>
      <c r="AU410" s="6"/>
      <c r="AV410" s="6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4"/>
      <c r="BH410" s="4"/>
      <c r="BI410" s="4"/>
      <c r="BJ410" s="4"/>
      <c r="BK410" s="4"/>
      <c r="BL410" s="4"/>
      <c r="BM410" s="4"/>
      <c r="BN410" s="4"/>
      <c r="BO410" s="4"/>
      <c r="BP410" s="4"/>
      <c r="BQ410" s="4"/>
      <c r="BR410" s="4"/>
      <c r="BS410" s="4"/>
      <c r="BT410" s="4"/>
      <c r="BU410" s="4"/>
      <c r="BV410" s="4"/>
      <c r="BW410" s="4"/>
      <c r="BX410" s="4"/>
      <c r="BY410" s="4"/>
      <c r="BZ410" s="4"/>
      <c r="CA410" s="4"/>
    </row>
    <row r="411" spans="1:79" ht="20" customHeight="1">
      <c r="A411" s="37"/>
      <c r="B411" s="38"/>
      <c r="C411" s="37" t="s">
        <v>4</v>
      </c>
      <c r="D411" s="37" t="s">
        <v>5</v>
      </c>
      <c r="E411" s="37" t="s">
        <v>6</v>
      </c>
      <c r="F411" s="37" t="s">
        <v>7</v>
      </c>
      <c r="G411" s="37" t="s">
        <v>8</v>
      </c>
      <c r="H411" s="39" t="s">
        <v>9</v>
      </c>
      <c r="I411" s="40" t="s">
        <v>10</v>
      </c>
      <c r="J411" s="62"/>
      <c r="K411" s="42" t="s">
        <v>11</v>
      </c>
      <c r="L411" s="42" t="s">
        <v>12</v>
      </c>
      <c r="M411" s="42"/>
      <c r="N411" s="42"/>
      <c r="O411" s="42"/>
      <c r="P411" s="42"/>
      <c r="Q411" s="42"/>
      <c r="R411" s="6"/>
      <c r="S411" s="6"/>
      <c r="T411" s="6"/>
      <c r="U411" s="6"/>
      <c r="V411" s="6"/>
      <c r="W411" s="6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6"/>
      <c r="AR411" s="6"/>
      <c r="AS411" s="6"/>
      <c r="AT411" s="6"/>
      <c r="AU411" s="6"/>
      <c r="AV411" s="6"/>
      <c r="AW411" s="4"/>
      <c r="AX411" s="4"/>
      <c r="AY411" s="4"/>
      <c r="AZ411" s="4"/>
      <c r="BA411" s="4"/>
      <c r="BB411" s="4"/>
      <c r="BC411" s="4"/>
      <c r="BD411" s="4"/>
      <c r="BE411" s="4"/>
      <c r="BF411" s="4"/>
      <c r="BG411" s="4"/>
      <c r="BH411" s="4"/>
      <c r="BI411" s="4"/>
      <c r="BJ411" s="4"/>
      <c r="BK411" s="4"/>
      <c r="BL411" s="4"/>
      <c r="BM411" s="4"/>
      <c r="BN411" s="4"/>
      <c r="BO411" s="4"/>
      <c r="BP411" s="4"/>
      <c r="BQ411" s="4"/>
      <c r="BR411" s="4"/>
      <c r="BS411" s="4"/>
      <c r="BT411" s="4"/>
      <c r="BU411" s="4"/>
      <c r="BV411" s="4"/>
      <c r="BW411" s="4"/>
      <c r="BX411" s="4"/>
      <c r="BY411" s="4"/>
      <c r="BZ411" s="4"/>
      <c r="CA411" s="4"/>
    </row>
    <row r="412" spans="1:79" ht="16" customHeight="1" thickBot="1">
      <c r="A412" s="33"/>
      <c r="B412" s="10" t="s">
        <v>24</v>
      </c>
      <c r="C412" s="46">
        <v>25</v>
      </c>
      <c r="D412" s="46">
        <v>13</v>
      </c>
      <c r="E412" s="47">
        <v>3</v>
      </c>
      <c r="F412" s="147" t="s">
        <v>25</v>
      </c>
      <c r="G412" s="159" t="s">
        <v>29</v>
      </c>
      <c r="H412" s="148">
        <v>12000</v>
      </c>
      <c r="I412" s="149">
        <v>42888</v>
      </c>
      <c r="J412" s="163"/>
      <c r="K412" s="160"/>
      <c r="L412" s="160"/>
      <c r="M412" s="22"/>
      <c r="N412" s="22"/>
      <c r="O412" s="22"/>
      <c r="P412" s="22"/>
      <c r="Q412" s="22"/>
      <c r="R412" s="6">
        <f>H412*K412</f>
        <v>0</v>
      </c>
      <c r="S412" s="6">
        <f>H412*L412</f>
        <v>0</v>
      </c>
      <c r="T412" s="6"/>
      <c r="U412" s="6"/>
      <c r="V412" s="6"/>
      <c r="W412" s="6"/>
      <c r="X412" s="4"/>
      <c r="Y412" s="4" t="s">
        <v>426</v>
      </c>
      <c r="Z412" s="4" t="s">
        <v>40</v>
      </c>
      <c r="AA412" s="4" t="s">
        <v>427</v>
      </c>
      <c r="AB412" s="4">
        <f>K412</f>
        <v>0</v>
      </c>
      <c r="AC412" s="4">
        <f>+L412</f>
        <v>0</v>
      </c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6"/>
      <c r="AR412" s="6"/>
      <c r="AS412" s="6"/>
      <c r="AT412" s="6"/>
      <c r="AU412" s="6"/>
      <c r="AV412" s="6"/>
      <c r="AW412" s="4"/>
      <c r="AX412" s="4"/>
      <c r="AY412" s="4"/>
      <c r="AZ412" s="4"/>
      <c r="BA412" s="4"/>
      <c r="BB412" s="4"/>
      <c r="BC412" s="4"/>
      <c r="BD412" s="4"/>
      <c r="BE412" s="4"/>
      <c r="BF412" s="4"/>
      <c r="BG412" s="4"/>
      <c r="BH412" s="4"/>
      <c r="BI412" s="4"/>
      <c r="BJ412" s="4"/>
      <c r="BK412" s="4"/>
      <c r="BL412" s="4"/>
      <c r="BM412" s="4"/>
      <c r="BN412" s="4"/>
      <c r="BO412" s="4"/>
      <c r="BP412" s="4"/>
      <c r="BQ412" s="4"/>
      <c r="BR412" s="4"/>
      <c r="BS412" s="4"/>
      <c r="BT412" s="4"/>
      <c r="BU412" s="4"/>
      <c r="BV412" s="4"/>
      <c r="BW412" s="4"/>
      <c r="BX412" s="4"/>
      <c r="BY412" s="4"/>
      <c r="BZ412" s="4"/>
      <c r="CA412" s="4"/>
    </row>
    <row r="413" spans="1:79" ht="16" customHeight="1" thickBot="1">
      <c r="A413" s="33"/>
      <c r="B413" s="10"/>
      <c r="C413" s="158"/>
      <c r="D413" s="158"/>
      <c r="E413" s="147"/>
      <c r="F413" s="152" t="s">
        <v>11</v>
      </c>
      <c r="G413" s="157" t="s">
        <v>29</v>
      </c>
      <c r="H413" s="153">
        <v>12000</v>
      </c>
      <c r="I413" s="154">
        <v>42889</v>
      </c>
      <c r="J413" s="165"/>
      <c r="K413" s="161"/>
      <c r="L413" s="161"/>
      <c r="M413" s="22"/>
      <c r="N413" s="22"/>
      <c r="O413" s="22"/>
      <c r="P413" s="22"/>
      <c r="Q413" s="22"/>
      <c r="R413" s="6"/>
      <c r="S413" s="6"/>
      <c r="T413" s="6"/>
      <c r="U413" s="6"/>
      <c r="V413" s="6"/>
      <c r="W413" s="6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6"/>
      <c r="AR413" s="6"/>
      <c r="AS413" s="6"/>
      <c r="AT413" s="6"/>
      <c r="AU413" s="6"/>
      <c r="AV413" s="6"/>
      <c r="AW413" s="4"/>
      <c r="AX413" s="4"/>
      <c r="AY413" s="4"/>
      <c r="AZ413" s="4"/>
      <c r="BA413" s="4"/>
      <c r="BB413" s="4"/>
      <c r="BC413" s="4"/>
      <c r="BD413" s="4"/>
      <c r="BE413" s="4"/>
      <c r="BF413" s="4"/>
      <c r="BG413" s="4"/>
      <c r="BH413" s="4"/>
      <c r="BI413" s="4"/>
      <c r="BJ413" s="4"/>
      <c r="BK413" s="4"/>
      <c r="BL413" s="4"/>
      <c r="BM413" s="4"/>
      <c r="BN413" s="4"/>
      <c r="BO413" s="4"/>
      <c r="BP413" s="4"/>
      <c r="BQ413" s="4"/>
      <c r="BR413" s="4"/>
      <c r="BS413" s="4"/>
      <c r="BT413" s="4"/>
      <c r="BU413" s="4"/>
      <c r="BV413" s="4"/>
      <c r="BW413" s="4"/>
      <c r="BX413" s="4"/>
      <c r="BY413" s="4"/>
      <c r="BZ413" s="4"/>
      <c r="CA413" s="4"/>
    </row>
    <row r="414" spans="1:79" ht="16" customHeight="1" thickBot="1">
      <c r="A414" s="33"/>
      <c r="B414" s="10"/>
      <c r="C414" s="46">
        <v>30</v>
      </c>
      <c r="D414" s="46">
        <v>16</v>
      </c>
      <c r="E414" s="47">
        <v>3</v>
      </c>
      <c r="F414" s="152" t="s">
        <v>25</v>
      </c>
      <c r="G414" s="152"/>
      <c r="H414" s="153">
        <v>22000</v>
      </c>
      <c r="I414" s="154">
        <v>45877</v>
      </c>
      <c r="J414" s="165"/>
      <c r="K414" s="161"/>
      <c r="L414" s="161"/>
      <c r="M414" s="22"/>
      <c r="N414" s="22"/>
      <c r="O414" s="22"/>
      <c r="P414" s="22"/>
      <c r="Q414" s="22"/>
      <c r="R414" s="6">
        <f>H414*K414</f>
        <v>0</v>
      </c>
      <c r="S414" s="6">
        <f>H414*L414</f>
        <v>0</v>
      </c>
      <c r="T414" s="6"/>
      <c r="U414" s="6"/>
      <c r="V414" s="6"/>
      <c r="W414" s="6"/>
      <c r="X414" s="4"/>
      <c r="Y414" s="4" t="s">
        <v>428</v>
      </c>
      <c r="Z414" s="4" t="s">
        <v>43</v>
      </c>
      <c r="AA414" s="4" t="s">
        <v>429</v>
      </c>
      <c r="AB414" s="4">
        <f>K414</f>
        <v>0</v>
      </c>
      <c r="AC414" s="4">
        <f>+L414</f>
        <v>0</v>
      </c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6"/>
      <c r="AR414" s="6"/>
      <c r="AS414" s="6"/>
      <c r="AT414" s="6"/>
      <c r="AU414" s="6"/>
      <c r="AV414" s="6"/>
      <c r="AW414" s="4"/>
      <c r="AX414" s="4"/>
      <c r="AY414" s="4"/>
      <c r="AZ414" s="4"/>
      <c r="BA414" s="4"/>
      <c r="BB414" s="4"/>
      <c r="BC414" s="4"/>
      <c r="BD414" s="4"/>
      <c r="BE414" s="4"/>
      <c r="BF414" s="4"/>
      <c r="BG414" s="4"/>
      <c r="BH414" s="4"/>
      <c r="BI414" s="4"/>
      <c r="BJ414" s="4"/>
      <c r="BK414" s="4"/>
      <c r="BL414" s="4"/>
      <c r="BM414" s="4"/>
      <c r="BN414" s="4"/>
      <c r="BO414" s="4"/>
      <c r="BP414" s="4"/>
      <c r="BQ414" s="4"/>
      <c r="BR414" s="4"/>
      <c r="BS414" s="4"/>
      <c r="BT414" s="4"/>
      <c r="BU414" s="4"/>
      <c r="BV414" s="4"/>
      <c r="BW414" s="4"/>
      <c r="BX414" s="4"/>
      <c r="BY414" s="4"/>
      <c r="BZ414" s="4"/>
      <c r="CA414" s="4"/>
    </row>
    <row r="415" spans="1:79" ht="16" customHeight="1" thickBot="1">
      <c r="A415" s="33"/>
      <c r="B415" s="10"/>
      <c r="C415" s="158"/>
      <c r="D415" s="158"/>
      <c r="E415" s="147"/>
      <c r="F415" s="152" t="s">
        <v>11</v>
      </c>
      <c r="G415" s="152"/>
      <c r="H415" s="153">
        <v>22000</v>
      </c>
      <c r="I415" s="154">
        <v>45878</v>
      </c>
      <c r="J415" s="165"/>
      <c r="K415" s="161"/>
      <c r="L415" s="161"/>
      <c r="M415" s="22"/>
      <c r="N415" s="22"/>
      <c r="O415" s="22"/>
      <c r="P415" s="22"/>
      <c r="Q415" s="22"/>
      <c r="R415" s="6"/>
      <c r="S415" s="6"/>
      <c r="T415" s="6"/>
      <c r="U415" s="6"/>
      <c r="V415" s="6"/>
      <c r="W415" s="6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6"/>
      <c r="AR415" s="6"/>
      <c r="AS415" s="6"/>
      <c r="AT415" s="6"/>
      <c r="AU415" s="6"/>
      <c r="AV415" s="6"/>
      <c r="AW415" s="4"/>
      <c r="AX415" s="4"/>
      <c r="AY415" s="4"/>
      <c r="AZ415" s="4"/>
      <c r="BA415" s="4"/>
      <c r="BB415" s="4"/>
      <c r="BC415" s="4"/>
      <c r="BD415" s="4"/>
      <c r="BE415" s="4"/>
      <c r="BF415" s="4"/>
      <c r="BG415" s="4"/>
      <c r="BH415" s="4"/>
      <c r="BI415" s="4"/>
      <c r="BJ415" s="4"/>
      <c r="BK415" s="4"/>
      <c r="BL415" s="4"/>
      <c r="BM415" s="4"/>
      <c r="BN415" s="4"/>
      <c r="BO415" s="4"/>
      <c r="BP415" s="4"/>
      <c r="BQ415" s="4"/>
      <c r="BR415" s="4"/>
      <c r="BS415" s="4"/>
      <c r="BT415" s="4"/>
      <c r="BU415" s="4"/>
      <c r="BV415" s="4"/>
      <c r="BW415" s="4"/>
      <c r="BX415" s="4"/>
      <c r="BY415" s="4"/>
      <c r="BZ415" s="4"/>
      <c r="CA415" s="4"/>
    </row>
    <row r="416" spans="1:79" ht="23.5" customHeight="1">
      <c r="A416" s="33"/>
      <c r="B416" s="53"/>
      <c r="C416" s="46"/>
      <c r="D416" s="46"/>
      <c r="E416" s="47"/>
      <c r="F416" s="47"/>
      <c r="G416" s="47"/>
      <c r="H416" s="80"/>
      <c r="I416" s="80"/>
      <c r="J416" s="59"/>
      <c r="K416" s="42"/>
      <c r="L416" s="42"/>
      <c r="M416" s="22"/>
      <c r="N416" s="22"/>
      <c r="O416" s="22"/>
      <c r="P416" s="22"/>
      <c r="Q416" s="22"/>
      <c r="R416" s="6"/>
      <c r="S416" s="6"/>
      <c r="T416" s="6"/>
      <c r="U416" s="6"/>
      <c r="V416" s="6"/>
      <c r="W416" s="6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6"/>
      <c r="AR416" s="6"/>
      <c r="AS416" s="6"/>
      <c r="AT416" s="6"/>
      <c r="AU416" s="6"/>
      <c r="AV416" s="6"/>
      <c r="AW416" s="4"/>
      <c r="AX416" s="4"/>
      <c r="AY416" s="4"/>
      <c r="AZ416" s="4"/>
      <c r="BA416" s="4"/>
      <c r="BB416" s="4"/>
      <c r="BC416" s="4"/>
      <c r="BD416" s="4"/>
      <c r="BE416" s="4"/>
      <c r="BF416" s="4"/>
      <c r="BG416" s="4"/>
      <c r="BH416" s="4"/>
      <c r="BI416" s="4"/>
      <c r="BJ416" s="4"/>
      <c r="BK416" s="4"/>
      <c r="BL416" s="4"/>
      <c r="BM416" s="4"/>
      <c r="BN416" s="4"/>
      <c r="BO416" s="4"/>
      <c r="BP416" s="4"/>
      <c r="BQ416" s="4"/>
      <c r="BR416" s="4"/>
      <c r="BS416" s="4"/>
      <c r="BT416" s="4"/>
      <c r="BU416" s="4"/>
      <c r="BV416" s="4"/>
      <c r="BW416" s="4"/>
      <c r="BX416" s="4"/>
      <c r="BY416" s="4"/>
      <c r="BZ416" s="4"/>
      <c r="CA416" s="4"/>
    </row>
    <row r="417" spans="1:79" ht="15" customHeight="1">
      <c r="A417" s="33"/>
      <c r="B417" s="53"/>
      <c r="C417" s="46"/>
      <c r="D417" s="46"/>
      <c r="E417" s="47"/>
      <c r="F417" s="47"/>
      <c r="G417" s="47"/>
      <c r="H417" s="80"/>
      <c r="I417" s="80"/>
      <c r="J417" s="59"/>
      <c r="K417" s="108" t="s">
        <v>119</v>
      </c>
      <c r="L417" s="42"/>
      <c r="M417" s="22"/>
      <c r="N417" s="22"/>
      <c r="O417" s="22"/>
      <c r="P417" s="22"/>
      <c r="Q417" s="22"/>
      <c r="R417" s="6"/>
      <c r="S417" s="6"/>
      <c r="T417" s="6"/>
      <c r="U417" s="6"/>
      <c r="V417" s="6"/>
      <c r="W417" s="6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6"/>
      <c r="AR417" s="6"/>
      <c r="AS417" s="6"/>
      <c r="AT417" s="6"/>
      <c r="AU417" s="6"/>
      <c r="AV417" s="6"/>
      <c r="AW417" s="4"/>
      <c r="AX417" s="4"/>
      <c r="AY417" s="4"/>
      <c r="AZ417" s="4"/>
      <c r="BA417" s="4"/>
      <c r="BB417" s="4"/>
      <c r="BC417" s="4"/>
      <c r="BD417" s="4"/>
      <c r="BE417" s="4"/>
      <c r="BF417" s="4"/>
      <c r="BG417" s="4"/>
      <c r="BH417" s="4"/>
      <c r="BI417" s="4"/>
      <c r="BJ417" s="4"/>
      <c r="BK417" s="4"/>
      <c r="BL417" s="4"/>
      <c r="BM417" s="4"/>
      <c r="BN417" s="4"/>
      <c r="BO417" s="4"/>
      <c r="BP417" s="4"/>
      <c r="BQ417" s="4"/>
      <c r="BR417" s="4"/>
      <c r="BS417" s="4"/>
      <c r="BT417" s="4"/>
      <c r="BU417" s="4"/>
      <c r="BV417" s="4"/>
      <c r="BW417" s="4"/>
      <c r="BX417" s="4"/>
      <c r="BY417" s="4"/>
      <c r="BZ417" s="4"/>
      <c r="CA417" s="4"/>
    </row>
    <row r="418" spans="1:79" ht="20.25" customHeight="1" thickBot="1">
      <c r="A418" s="33"/>
      <c r="B418" s="53" t="s">
        <v>430</v>
      </c>
      <c r="C418" s="158">
        <v>12</v>
      </c>
      <c r="D418" s="158">
        <v>20</v>
      </c>
      <c r="E418" s="147">
        <v>4</v>
      </c>
      <c r="F418" s="183" t="s">
        <v>622</v>
      </c>
      <c r="G418" s="147"/>
      <c r="H418" s="148">
        <v>18000</v>
      </c>
      <c r="I418" s="149">
        <v>45881</v>
      </c>
      <c r="J418" s="163"/>
      <c r="K418" s="180"/>
      <c r="L418" s="42"/>
      <c r="M418" s="22"/>
      <c r="N418" s="22"/>
      <c r="O418" s="22"/>
      <c r="P418" s="22"/>
      <c r="Q418" s="22"/>
      <c r="R418" s="6" t="e">
        <f>H418*K417</f>
        <v>#VALUE!</v>
      </c>
      <c r="S418" s="6">
        <f>H418*L418</f>
        <v>0</v>
      </c>
      <c r="T418" s="6"/>
      <c r="U418" s="6"/>
      <c r="V418" s="6"/>
      <c r="W418" s="6"/>
      <c r="X418" s="4"/>
      <c r="Y418" s="4" t="s">
        <v>431</v>
      </c>
      <c r="Z418" s="4"/>
      <c r="AA418" s="4" t="s">
        <v>432</v>
      </c>
      <c r="AB418" s="4" t="str">
        <f>K417</f>
        <v>Emerald
Green</v>
      </c>
      <c r="AC418" s="4">
        <f>+L418</f>
        <v>0</v>
      </c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6"/>
      <c r="AR418" s="6"/>
      <c r="AS418" s="6"/>
      <c r="AT418" s="6"/>
      <c r="AU418" s="6"/>
      <c r="AV418" s="6"/>
      <c r="AW418" s="4"/>
      <c r="AX418" s="4"/>
      <c r="AY418" s="4"/>
      <c r="AZ418" s="4"/>
      <c r="BA418" s="4"/>
      <c r="BB418" s="4"/>
      <c r="BC418" s="4"/>
      <c r="BD418" s="4"/>
      <c r="BE418" s="4"/>
      <c r="BF418" s="4"/>
      <c r="BG418" s="4"/>
      <c r="BH418" s="4"/>
      <c r="BI418" s="4"/>
      <c r="BJ418" s="4"/>
      <c r="BK418" s="4"/>
      <c r="BL418" s="4"/>
      <c r="BM418" s="4"/>
      <c r="BN418" s="4"/>
      <c r="BO418" s="4"/>
      <c r="BP418" s="4"/>
      <c r="BQ418" s="4"/>
      <c r="BR418" s="4"/>
      <c r="BS418" s="4"/>
      <c r="BT418" s="4"/>
      <c r="BU418" s="4"/>
      <c r="BV418" s="4"/>
      <c r="BW418" s="4"/>
      <c r="BX418" s="4"/>
      <c r="BY418" s="4"/>
      <c r="BZ418" s="4"/>
      <c r="CA418" s="4"/>
    </row>
    <row r="419" spans="1:79" ht="19" customHeight="1">
      <c r="A419" s="3"/>
      <c r="B419" s="2"/>
      <c r="C419" s="3"/>
      <c r="D419" s="3"/>
      <c r="E419" s="3"/>
      <c r="F419" s="3"/>
      <c r="G419" s="3"/>
      <c r="H419" s="3"/>
      <c r="I419" s="3"/>
      <c r="J419" s="4"/>
      <c r="K419" s="5"/>
      <c r="L419" s="5"/>
      <c r="M419" s="5"/>
      <c r="N419" s="5"/>
      <c r="O419" s="5"/>
      <c r="P419" s="5"/>
      <c r="Q419" s="5"/>
      <c r="R419" s="6"/>
      <c r="S419" s="6"/>
      <c r="T419" s="6"/>
      <c r="U419" s="6"/>
      <c r="V419" s="6"/>
      <c r="W419" s="6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6"/>
      <c r="AR419" s="6"/>
      <c r="AS419" s="6"/>
      <c r="AT419" s="6"/>
      <c r="AU419" s="6"/>
      <c r="AV419" s="6"/>
      <c r="AW419" s="4"/>
      <c r="AX419" s="4"/>
      <c r="AY419" s="4"/>
      <c r="AZ419" s="4"/>
      <c r="BA419" s="4"/>
      <c r="BB419" s="4"/>
      <c r="BC419" s="4"/>
      <c r="BD419" s="4"/>
      <c r="BE419" s="4"/>
      <c r="BF419" s="4"/>
      <c r="BG419" s="4"/>
      <c r="BH419" s="4"/>
      <c r="BI419" s="4"/>
      <c r="BJ419" s="4"/>
      <c r="BK419" s="4"/>
      <c r="BL419" s="4"/>
      <c r="BM419" s="4"/>
      <c r="BN419" s="4"/>
      <c r="BO419" s="4"/>
      <c r="BP419" s="4"/>
      <c r="BQ419" s="4"/>
      <c r="BR419" s="4"/>
      <c r="BS419" s="4"/>
      <c r="BT419" s="4"/>
      <c r="BU419" s="4"/>
      <c r="BV419" s="4"/>
      <c r="BW419" s="4"/>
      <c r="BX419" s="4"/>
      <c r="BY419" s="4"/>
      <c r="BZ419" s="4"/>
      <c r="CA419" s="4"/>
    </row>
    <row r="420" spans="1:79" ht="20.25" customHeight="1">
      <c r="A420" s="206" t="s">
        <v>433</v>
      </c>
      <c r="B420" s="207"/>
      <c r="C420" s="207"/>
      <c r="D420" s="207"/>
      <c r="E420" s="207"/>
      <c r="F420" s="207"/>
      <c r="G420" s="207"/>
      <c r="H420" s="207"/>
      <c r="I420" s="207"/>
      <c r="J420" s="207"/>
      <c r="K420" s="207"/>
      <c r="L420" s="207"/>
      <c r="M420" s="208"/>
      <c r="N420" s="208"/>
      <c r="O420" s="208"/>
      <c r="P420" s="208"/>
      <c r="Q420" s="208"/>
      <c r="R420" s="6"/>
      <c r="S420" s="6"/>
      <c r="T420" s="6"/>
      <c r="U420" s="6"/>
      <c r="V420" s="6"/>
      <c r="W420" s="6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  <c r="AY420" s="4"/>
      <c r="AZ420" s="4"/>
      <c r="BA420" s="4"/>
      <c r="BB420" s="4"/>
      <c r="BC420" s="4"/>
      <c r="BD420" s="4"/>
      <c r="BE420" s="4"/>
      <c r="BF420" s="4"/>
      <c r="BG420" s="4"/>
      <c r="BH420" s="4"/>
      <c r="BI420" s="4"/>
      <c r="BJ420" s="4"/>
      <c r="BK420" s="4"/>
      <c r="BL420" s="4"/>
      <c r="BM420" s="4"/>
      <c r="BN420" s="4"/>
      <c r="BO420" s="4"/>
      <c r="BP420" s="4"/>
      <c r="BQ420" s="4"/>
      <c r="BR420" s="4"/>
      <c r="BS420" s="4"/>
      <c r="BT420" s="4"/>
      <c r="BU420" s="4"/>
      <c r="BV420" s="4"/>
      <c r="BW420" s="4"/>
      <c r="BX420" s="4"/>
      <c r="BY420" s="4"/>
      <c r="BZ420" s="4"/>
      <c r="CA420" s="4"/>
    </row>
    <row r="421" spans="1:79" ht="8" customHeight="1">
      <c r="A421" s="32"/>
      <c r="B421" s="19"/>
      <c r="C421" s="32"/>
      <c r="D421" s="32"/>
      <c r="E421" s="32"/>
      <c r="F421" s="32"/>
      <c r="G421" s="32"/>
      <c r="H421" s="32"/>
      <c r="I421" s="34"/>
      <c r="J421" s="34"/>
      <c r="K421" s="35"/>
      <c r="L421" s="35"/>
      <c r="M421" s="35"/>
      <c r="N421" s="35"/>
      <c r="O421" s="21"/>
      <c r="P421" s="21"/>
      <c r="Q421" s="21" t="s">
        <v>3</v>
      </c>
      <c r="R421" s="6"/>
      <c r="S421" s="6"/>
      <c r="T421" s="6"/>
      <c r="U421" s="6"/>
      <c r="V421" s="6"/>
      <c r="W421" s="6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  <c r="AX421" s="4"/>
      <c r="AY421" s="4"/>
      <c r="AZ421" s="4"/>
      <c r="BA421" s="4"/>
      <c r="BB421" s="4"/>
      <c r="BC421" s="4"/>
      <c r="BD421" s="4"/>
      <c r="BE421" s="4"/>
      <c r="BF421" s="4"/>
      <c r="BG421" s="4"/>
      <c r="BH421" s="4"/>
      <c r="BI421" s="4"/>
      <c r="BJ421" s="4"/>
      <c r="BK421" s="4"/>
      <c r="BL421" s="4"/>
      <c r="BM421" s="4"/>
      <c r="BN421" s="4"/>
      <c r="BO421" s="4"/>
      <c r="BP421" s="4"/>
      <c r="BQ421" s="4"/>
      <c r="BR421" s="4"/>
      <c r="BS421" s="4"/>
      <c r="BT421" s="4"/>
      <c r="BU421" s="4"/>
      <c r="BV421" s="4"/>
      <c r="BW421" s="4"/>
      <c r="BX421" s="4"/>
      <c r="BY421" s="4"/>
      <c r="BZ421" s="4"/>
      <c r="CA421" s="4"/>
    </row>
    <row r="422" spans="1:79" ht="23" customHeight="1">
      <c r="A422" s="205"/>
      <c r="B422" s="205"/>
      <c r="C422" s="37" t="s">
        <v>4</v>
      </c>
      <c r="D422" s="37" t="s">
        <v>5</v>
      </c>
      <c r="E422" s="37" t="s">
        <v>6</v>
      </c>
      <c r="F422" s="37" t="s">
        <v>7</v>
      </c>
      <c r="G422" s="37" t="s">
        <v>8</v>
      </c>
      <c r="H422" s="39" t="s">
        <v>9</v>
      </c>
      <c r="I422" s="40" t="s">
        <v>10</v>
      </c>
      <c r="J422" s="41"/>
      <c r="K422" s="42" t="s">
        <v>434</v>
      </c>
      <c r="L422" s="42"/>
      <c r="M422" s="42"/>
      <c r="N422" s="42"/>
      <c r="O422" s="43"/>
      <c r="P422" s="43"/>
      <c r="Q422" s="43"/>
      <c r="R422" s="6" t="s">
        <v>13</v>
      </c>
      <c r="S422" s="6" t="s">
        <v>14</v>
      </c>
      <c r="T422" s="6" t="s">
        <v>15</v>
      </c>
      <c r="U422" s="6" t="s">
        <v>16</v>
      </c>
      <c r="V422" s="6" t="s">
        <v>17</v>
      </c>
      <c r="W422" s="6" t="s">
        <v>18</v>
      </c>
      <c r="X422" s="4"/>
      <c r="Y422" s="4" t="s">
        <v>20</v>
      </c>
      <c r="Z422" s="4" t="s">
        <v>21</v>
      </c>
      <c r="AA422" s="4" t="s">
        <v>22</v>
      </c>
      <c r="AB422" s="4" t="s">
        <v>13</v>
      </c>
      <c r="AC422" s="4" t="s">
        <v>14</v>
      </c>
      <c r="AD422" s="4" t="s">
        <v>15</v>
      </c>
      <c r="AE422" s="4" t="s">
        <v>16</v>
      </c>
      <c r="AF422" s="4" t="s">
        <v>17</v>
      </c>
      <c r="AG422" s="4" t="s">
        <v>18</v>
      </c>
      <c r="AH422" s="4"/>
      <c r="AI422" s="4"/>
      <c r="AJ422" s="45"/>
      <c r="AK422" s="45"/>
      <c r="AL422" s="45"/>
      <c r="AM422" s="45"/>
      <c r="AN422" s="45"/>
      <c r="AO422" s="45"/>
      <c r="AP422" s="45"/>
      <c r="AQ422" s="45"/>
      <c r="AR422" s="45"/>
      <c r="AS422" s="45"/>
      <c r="AT422" s="45"/>
      <c r="AU422" s="45"/>
      <c r="AV422" s="45"/>
      <c r="AW422" s="4"/>
      <c r="AX422" s="4"/>
      <c r="AY422" s="4"/>
      <c r="AZ422" s="4"/>
      <c r="BA422" s="4"/>
      <c r="BB422" s="4"/>
      <c r="BC422" s="4"/>
      <c r="BD422" s="4"/>
      <c r="BE422" s="4"/>
      <c r="BF422" s="4"/>
      <c r="BG422" s="4"/>
      <c r="BH422" s="4"/>
      <c r="BI422" s="4"/>
      <c r="BJ422" s="4"/>
      <c r="BK422" s="4"/>
      <c r="BL422" s="4"/>
      <c r="BM422" s="4"/>
      <c r="BN422" s="4"/>
      <c r="BO422" s="4"/>
      <c r="BP422" s="4"/>
      <c r="BQ422" s="4"/>
      <c r="BR422" s="4"/>
      <c r="BS422" s="4"/>
      <c r="BT422" s="4"/>
      <c r="BU422" s="4"/>
      <c r="BV422" s="4"/>
      <c r="BW422" s="4"/>
      <c r="BX422" s="4"/>
      <c r="BY422" s="4"/>
      <c r="BZ422" s="4"/>
      <c r="CA422" s="4"/>
    </row>
    <row r="423" spans="1:79" ht="20.25" customHeight="1" thickBot="1">
      <c r="A423" s="33"/>
      <c r="B423" s="19" t="s">
        <v>435</v>
      </c>
      <c r="C423" s="158">
        <v>15</v>
      </c>
      <c r="D423" s="158">
        <v>21</v>
      </c>
      <c r="E423" s="147">
        <v>2</v>
      </c>
      <c r="F423" s="183" t="s">
        <v>434</v>
      </c>
      <c r="G423" s="159" t="s">
        <v>29</v>
      </c>
      <c r="H423" s="148">
        <v>25000</v>
      </c>
      <c r="I423" s="149">
        <v>45885</v>
      </c>
      <c r="J423" s="150"/>
      <c r="K423" s="180"/>
      <c r="L423" s="179"/>
      <c r="M423" s="22"/>
      <c r="N423" s="22"/>
      <c r="O423" s="51"/>
      <c r="P423" s="51"/>
      <c r="Q423" s="51"/>
      <c r="R423" s="6">
        <f>H423*K424</f>
        <v>0</v>
      </c>
      <c r="S423" s="6">
        <f>H423*L424</f>
        <v>0</v>
      </c>
      <c r="T423" s="6"/>
      <c r="U423" s="6"/>
      <c r="V423" s="6"/>
      <c r="W423" s="6"/>
      <c r="X423" s="4"/>
      <c r="Y423" s="29" t="s">
        <v>436</v>
      </c>
      <c r="Z423" s="4"/>
      <c r="AA423" s="4" t="s">
        <v>437</v>
      </c>
      <c r="AB423" s="4">
        <f>K424</f>
        <v>0</v>
      </c>
      <c r="AC423" s="4">
        <f>+L424</f>
        <v>0</v>
      </c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6"/>
      <c r="AR423" s="6"/>
      <c r="AS423" s="6"/>
      <c r="AT423" s="6"/>
      <c r="AU423" s="6"/>
      <c r="AV423" s="6"/>
      <c r="AW423" s="4"/>
      <c r="AX423" s="4"/>
      <c r="AY423" s="4"/>
      <c r="AZ423" s="4"/>
      <c r="BA423" s="4"/>
      <c r="BB423" s="4"/>
      <c r="BC423" s="4"/>
      <c r="BD423" s="4"/>
      <c r="BE423" s="4"/>
      <c r="BF423" s="4"/>
      <c r="BG423" s="4"/>
      <c r="BH423" s="4" t="s">
        <v>438</v>
      </c>
      <c r="BI423" s="4"/>
      <c r="BJ423" s="4" t="s">
        <v>439</v>
      </c>
      <c r="BK423" s="4"/>
      <c r="BL423" s="4"/>
      <c r="BM423" s="4"/>
      <c r="BN423" s="4"/>
      <c r="BO423" s="4"/>
      <c r="BP423" s="4"/>
      <c r="BQ423" s="4"/>
      <c r="BR423" s="4"/>
      <c r="BS423" s="4"/>
      <c r="BT423" s="4"/>
      <c r="BU423" s="4"/>
      <c r="BV423" s="4"/>
      <c r="BW423" s="4"/>
      <c r="BX423" s="4"/>
      <c r="BY423" s="4"/>
      <c r="BZ423" s="4"/>
      <c r="CA423" s="4"/>
    </row>
    <row r="424" spans="1:79" ht="15" customHeight="1">
      <c r="A424" s="33"/>
      <c r="B424" s="53"/>
      <c r="C424" s="46"/>
      <c r="D424" s="46"/>
      <c r="E424" s="47"/>
      <c r="F424" s="47"/>
      <c r="G424" s="48"/>
      <c r="H424" s="48"/>
      <c r="I424" s="49"/>
      <c r="J424" s="59"/>
      <c r="K424" s="57"/>
      <c r="L424" s="57"/>
      <c r="M424" s="5"/>
      <c r="N424" s="5"/>
      <c r="O424" s="5"/>
      <c r="P424" s="5"/>
      <c r="Q424" s="5"/>
      <c r="R424" s="6"/>
      <c r="S424" s="6"/>
      <c r="T424" s="6"/>
      <c r="U424" s="6"/>
      <c r="V424" s="6"/>
      <c r="W424" s="6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6"/>
      <c r="AR424" s="6"/>
      <c r="AS424" s="6"/>
      <c r="AT424" s="6"/>
      <c r="AU424" s="6"/>
      <c r="AV424" s="6"/>
      <c r="AW424" s="4"/>
      <c r="AX424" s="4"/>
      <c r="AY424" s="4"/>
      <c r="AZ424" s="4"/>
      <c r="BA424" s="4"/>
      <c r="BB424" s="4"/>
      <c r="BC424" s="4"/>
      <c r="BD424" s="4"/>
      <c r="BE424" s="4"/>
      <c r="BF424" s="4"/>
      <c r="BG424" s="4"/>
      <c r="BH424" s="4"/>
      <c r="BI424" s="4"/>
      <c r="BJ424" s="4"/>
      <c r="BK424" s="4"/>
      <c r="BL424" s="4"/>
      <c r="BM424" s="4"/>
      <c r="BN424" s="4"/>
      <c r="BO424" s="4"/>
      <c r="BP424" s="4"/>
      <c r="BQ424" s="4"/>
      <c r="BR424" s="4"/>
      <c r="BS424" s="4"/>
      <c r="BT424" s="4"/>
      <c r="BU424" s="4"/>
      <c r="BV424" s="4"/>
      <c r="BW424" s="4"/>
      <c r="BX424" s="4"/>
      <c r="BY424" s="4"/>
      <c r="BZ424" s="4"/>
      <c r="CA424" s="4"/>
    </row>
    <row r="425" spans="1:79" ht="19.5" customHeight="1" thickBot="1">
      <c r="A425" s="33"/>
      <c r="B425" s="53" t="s">
        <v>440</v>
      </c>
      <c r="C425" s="158">
        <v>11</v>
      </c>
      <c r="D425" s="158">
        <v>19</v>
      </c>
      <c r="E425" s="147">
        <v>4</v>
      </c>
      <c r="F425" s="183" t="s">
        <v>434</v>
      </c>
      <c r="G425" s="159" t="s">
        <v>29</v>
      </c>
      <c r="H425" s="148">
        <v>28000</v>
      </c>
      <c r="I425" s="149">
        <v>46141</v>
      </c>
      <c r="J425" s="163"/>
      <c r="K425" s="160"/>
      <c r="L425" s="5"/>
      <c r="M425" s="5"/>
      <c r="N425" s="5"/>
      <c r="O425" s="5"/>
      <c r="P425" s="5"/>
      <c r="Q425" s="5"/>
      <c r="R425" s="6">
        <f>H425*K425</f>
        <v>0</v>
      </c>
      <c r="S425" s="6"/>
      <c r="T425" s="6"/>
      <c r="U425" s="6"/>
      <c r="V425" s="6"/>
      <c r="W425" s="6"/>
      <c r="X425" s="4"/>
      <c r="Y425" s="29" t="s">
        <v>441</v>
      </c>
      <c r="Z425" s="4"/>
      <c r="AA425" s="4" t="s">
        <v>442</v>
      </c>
      <c r="AB425" s="4">
        <f>K425</f>
        <v>0</v>
      </c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6"/>
      <c r="AR425" s="6"/>
      <c r="AS425" s="6"/>
      <c r="AT425" s="6"/>
      <c r="AU425" s="6"/>
      <c r="AV425" s="6"/>
      <c r="AW425" s="4"/>
      <c r="AX425" s="4"/>
      <c r="AY425" s="4"/>
      <c r="AZ425" s="4"/>
      <c r="BA425" s="4"/>
      <c r="BB425" s="4"/>
      <c r="BC425" s="4"/>
      <c r="BD425" s="4"/>
      <c r="BE425" s="4"/>
      <c r="BF425" s="4"/>
      <c r="BG425" s="4"/>
      <c r="BH425" s="4"/>
      <c r="BI425" s="4"/>
      <c r="BJ425" s="4"/>
      <c r="BK425" s="4"/>
      <c r="BL425" s="4"/>
      <c r="BM425" s="4"/>
      <c r="BN425" s="4"/>
      <c r="BO425" s="4"/>
      <c r="BP425" s="4"/>
      <c r="BQ425" s="4"/>
      <c r="BR425" s="4"/>
      <c r="BS425" s="4"/>
      <c r="BT425" s="4"/>
      <c r="BU425" s="4"/>
      <c r="BV425" s="4"/>
      <c r="BW425" s="4"/>
      <c r="BX425" s="4"/>
      <c r="BY425" s="4"/>
      <c r="BZ425" s="4"/>
      <c r="CA425" s="4"/>
    </row>
    <row r="426" spans="1:79" ht="25" customHeight="1">
      <c r="A426" s="3"/>
      <c r="B426" s="2"/>
      <c r="C426" s="3"/>
      <c r="D426" s="3"/>
      <c r="E426" s="3"/>
      <c r="F426" s="3"/>
      <c r="G426" s="3"/>
      <c r="H426" s="104"/>
      <c r="I426" s="105"/>
      <c r="J426" s="4"/>
      <c r="K426" s="5"/>
      <c r="L426" s="5"/>
      <c r="M426" s="5"/>
      <c r="N426" s="5"/>
      <c r="O426" s="5"/>
      <c r="P426" s="5"/>
      <c r="Q426" s="5"/>
      <c r="R426" s="6"/>
      <c r="S426" s="6"/>
      <c r="T426" s="6"/>
      <c r="U426" s="6"/>
      <c r="V426" s="6"/>
      <c r="W426" s="6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6"/>
      <c r="AR426" s="6"/>
      <c r="AS426" s="6"/>
      <c r="AT426" s="6"/>
      <c r="AU426" s="6"/>
      <c r="AV426" s="6"/>
      <c r="AW426" s="4"/>
      <c r="AX426" s="4"/>
      <c r="AY426" s="4"/>
      <c r="AZ426" s="4"/>
      <c r="BA426" s="4"/>
      <c r="BB426" s="4"/>
      <c r="BC426" s="4"/>
      <c r="BD426" s="4"/>
      <c r="BE426" s="4"/>
      <c r="BF426" s="4"/>
      <c r="BG426" s="4"/>
      <c r="BH426" s="4"/>
      <c r="BI426" s="4"/>
      <c r="BJ426" s="4"/>
      <c r="BK426" s="4"/>
      <c r="BL426" s="4"/>
      <c r="BM426" s="4"/>
      <c r="BN426" s="4"/>
      <c r="BO426" s="4"/>
      <c r="BP426" s="4"/>
      <c r="BQ426" s="4"/>
      <c r="BR426" s="4"/>
      <c r="BS426" s="4"/>
      <c r="BT426" s="4"/>
      <c r="BU426" s="4"/>
      <c r="BV426" s="4"/>
      <c r="BW426" s="4"/>
      <c r="BX426" s="4"/>
      <c r="BY426" s="4"/>
      <c r="BZ426" s="4"/>
      <c r="CA426" s="4"/>
    </row>
    <row r="427" spans="1:79" ht="11" customHeight="1">
      <c r="A427" s="82" t="s">
        <v>443</v>
      </c>
      <c r="B427" s="106"/>
      <c r="C427" s="76"/>
      <c r="D427" s="76"/>
      <c r="E427" s="76"/>
      <c r="F427" s="76"/>
      <c r="G427" s="76"/>
      <c r="H427" s="76"/>
      <c r="I427" s="76"/>
      <c r="J427" s="76"/>
      <c r="K427" s="76"/>
      <c r="L427" s="76"/>
      <c r="M427" s="26"/>
      <c r="N427" s="26"/>
      <c r="O427" s="26"/>
      <c r="P427" s="26"/>
      <c r="Q427" s="26"/>
      <c r="R427" s="6"/>
      <c r="S427" s="6"/>
      <c r="T427" s="6"/>
      <c r="U427" s="6"/>
      <c r="V427" s="6"/>
      <c r="W427" s="6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6"/>
      <c r="AR427" s="6"/>
      <c r="AS427" s="6"/>
      <c r="AT427" s="6"/>
      <c r="AU427" s="6"/>
      <c r="AV427" s="6"/>
      <c r="AW427" s="4"/>
      <c r="AX427" s="4"/>
      <c r="AY427" s="4"/>
      <c r="AZ427" s="4"/>
      <c r="BA427" s="4"/>
      <c r="BB427" s="4"/>
      <c r="BC427" s="4"/>
      <c r="BD427" s="4"/>
      <c r="BE427" s="4"/>
      <c r="BF427" s="4"/>
      <c r="BG427" s="4"/>
      <c r="BH427" s="4"/>
      <c r="BI427" s="4"/>
      <c r="BJ427" s="4"/>
      <c r="BK427" s="4"/>
      <c r="BL427" s="4"/>
      <c r="BM427" s="4"/>
      <c r="BN427" s="4"/>
      <c r="BO427" s="4"/>
      <c r="BP427" s="4"/>
      <c r="BQ427" s="4"/>
      <c r="BR427" s="4"/>
      <c r="BS427" s="4"/>
      <c r="BT427" s="4"/>
      <c r="BU427" s="4"/>
      <c r="BV427" s="4"/>
      <c r="BW427" s="4"/>
      <c r="BX427" s="4"/>
      <c r="BY427" s="4"/>
      <c r="BZ427" s="4"/>
      <c r="CA427" s="4"/>
    </row>
    <row r="428" spans="1:79" ht="9.5" customHeight="1">
      <c r="A428" s="19"/>
      <c r="B428" s="10"/>
      <c r="C428" s="9"/>
      <c r="D428" s="9"/>
      <c r="E428" s="9"/>
      <c r="F428" s="9"/>
      <c r="G428" s="9"/>
      <c r="H428" s="9"/>
      <c r="I428" s="9"/>
      <c r="J428" s="60"/>
      <c r="K428" s="35"/>
      <c r="L428" s="35"/>
      <c r="M428" s="35"/>
      <c r="N428" s="35"/>
      <c r="O428" s="35"/>
      <c r="P428" s="35"/>
      <c r="Q428" s="35"/>
      <c r="R428" s="6"/>
      <c r="S428" s="6"/>
      <c r="T428" s="6"/>
      <c r="U428" s="6"/>
      <c r="V428" s="6"/>
      <c r="W428" s="6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6"/>
      <c r="AR428" s="6"/>
      <c r="AS428" s="6"/>
      <c r="AT428" s="6"/>
      <c r="AU428" s="6"/>
      <c r="AV428" s="6"/>
      <c r="AW428" s="4"/>
      <c r="AX428" s="4"/>
      <c r="AY428" s="4"/>
      <c r="AZ428" s="4"/>
      <c r="BA428" s="4"/>
      <c r="BB428" s="4"/>
      <c r="BC428" s="4"/>
      <c r="BD428" s="4"/>
      <c r="BE428" s="4"/>
      <c r="BF428" s="4"/>
      <c r="BG428" s="4"/>
      <c r="BH428" s="4"/>
      <c r="BI428" s="4"/>
      <c r="BJ428" s="4"/>
      <c r="BK428" s="4"/>
      <c r="BL428" s="4"/>
      <c r="BM428" s="4"/>
      <c r="BN428" s="4"/>
      <c r="BO428" s="4"/>
      <c r="BP428" s="4"/>
      <c r="BQ428" s="4"/>
      <c r="BR428" s="4"/>
      <c r="BS428" s="4"/>
      <c r="BT428" s="4"/>
      <c r="BU428" s="4"/>
      <c r="BV428" s="4"/>
      <c r="BW428" s="4"/>
      <c r="BX428" s="4"/>
      <c r="BY428" s="4"/>
      <c r="BZ428" s="4"/>
      <c r="CA428" s="4"/>
    </row>
    <row r="429" spans="1:79" ht="20" customHeight="1">
      <c r="A429" s="37"/>
      <c r="B429" s="38"/>
      <c r="C429" s="37" t="s">
        <v>4</v>
      </c>
      <c r="D429" s="37" t="s">
        <v>5</v>
      </c>
      <c r="E429" s="37" t="s">
        <v>6</v>
      </c>
      <c r="F429" s="37" t="s">
        <v>7</v>
      </c>
      <c r="G429" s="37" t="s">
        <v>8</v>
      </c>
      <c r="H429" s="39" t="s">
        <v>9</v>
      </c>
      <c r="I429" s="40" t="s">
        <v>10</v>
      </c>
      <c r="J429" s="62"/>
      <c r="K429" s="42" t="s">
        <v>11</v>
      </c>
      <c r="L429" s="42" t="s">
        <v>12</v>
      </c>
      <c r="M429" s="42"/>
      <c r="N429" s="42"/>
      <c r="O429" s="42"/>
      <c r="P429" s="42"/>
      <c r="Q429" s="42"/>
      <c r="R429" s="6"/>
      <c r="S429" s="6"/>
      <c r="T429" s="6"/>
      <c r="U429" s="6"/>
      <c r="V429" s="6"/>
      <c r="W429" s="6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6"/>
      <c r="AR429" s="6"/>
      <c r="AS429" s="6"/>
      <c r="AT429" s="6"/>
      <c r="AU429" s="6"/>
      <c r="AV429" s="6"/>
      <c r="AW429" s="4"/>
      <c r="AX429" s="4"/>
      <c r="AY429" s="4"/>
      <c r="AZ429" s="4"/>
      <c r="BA429" s="4"/>
      <c r="BB429" s="4"/>
      <c r="BC429" s="4"/>
      <c r="BD429" s="4"/>
      <c r="BE429" s="4"/>
      <c r="BF429" s="4"/>
      <c r="BG429" s="4"/>
      <c r="BH429" s="4"/>
      <c r="BI429" s="4"/>
      <c r="BJ429" s="4"/>
      <c r="BK429" s="4"/>
      <c r="BL429" s="4"/>
      <c r="BM429" s="4"/>
      <c r="BN429" s="4"/>
      <c r="BO429" s="4"/>
      <c r="BP429" s="4"/>
      <c r="BQ429" s="4"/>
      <c r="BR429" s="4"/>
      <c r="BS429" s="4"/>
      <c r="BT429" s="4"/>
      <c r="BU429" s="4"/>
      <c r="BV429" s="4"/>
      <c r="BW429" s="4"/>
      <c r="BX429" s="4"/>
      <c r="BY429" s="4"/>
      <c r="BZ429" s="4"/>
      <c r="CA429" s="4"/>
    </row>
    <row r="430" spans="1:79" ht="16.5" customHeight="1" thickBot="1">
      <c r="A430" s="33"/>
      <c r="B430" s="10" t="s">
        <v>386</v>
      </c>
      <c r="C430" s="46">
        <v>30</v>
      </c>
      <c r="D430" s="46">
        <v>26</v>
      </c>
      <c r="E430" s="47">
        <v>2</v>
      </c>
      <c r="F430" s="147" t="s">
        <v>25</v>
      </c>
      <c r="G430" s="147"/>
      <c r="H430" s="148">
        <v>40000</v>
      </c>
      <c r="I430" s="149">
        <v>45902</v>
      </c>
      <c r="J430" s="163"/>
      <c r="K430" s="160"/>
      <c r="L430" s="160"/>
      <c r="M430" s="42"/>
      <c r="N430" s="22"/>
      <c r="O430" s="22"/>
      <c r="P430" s="22"/>
      <c r="Q430" s="22"/>
      <c r="R430" s="6">
        <f>H430*K430</f>
        <v>0</v>
      </c>
      <c r="S430" s="6">
        <f>H430*L430</f>
        <v>0</v>
      </c>
      <c r="T430" s="6"/>
      <c r="U430" s="6"/>
      <c r="V430" s="6"/>
      <c r="W430" s="6"/>
      <c r="X430" s="4"/>
      <c r="Y430" s="4" t="s">
        <v>444</v>
      </c>
      <c r="Z430" s="4" t="s">
        <v>445</v>
      </c>
      <c r="AA430" s="4" t="s">
        <v>446</v>
      </c>
      <c r="AB430" s="4">
        <f>K430</f>
        <v>0</v>
      </c>
      <c r="AC430" s="4">
        <f>+L430</f>
        <v>0</v>
      </c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6"/>
      <c r="AR430" s="6"/>
      <c r="AS430" s="6"/>
      <c r="AT430" s="6"/>
      <c r="AU430" s="6"/>
      <c r="AV430" s="6"/>
      <c r="AW430" s="4"/>
      <c r="AX430" s="4"/>
      <c r="AY430" s="4"/>
      <c r="AZ430" s="4"/>
      <c r="BA430" s="4"/>
      <c r="BB430" s="4"/>
      <c r="BC430" s="4"/>
      <c r="BD430" s="4"/>
      <c r="BE430" s="4"/>
      <c r="BF430" s="4"/>
      <c r="BG430" s="4"/>
      <c r="BH430" s="4"/>
      <c r="BI430" s="4"/>
      <c r="BJ430" s="4"/>
      <c r="BK430" s="4"/>
      <c r="BL430" s="4"/>
      <c r="BM430" s="4"/>
      <c r="BN430" s="4"/>
      <c r="BO430" s="4"/>
      <c r="BP430" s="4"/>
      <c r="BQ430" s="4"/>
      <c r="BR430" s="4"/>
      <c r="BS430" s="4"/>
      <c r="BT430" s="4"/>
      <c r="BU430" s="4"/>
      <c r="BV430" s="4"/>
      <c r="BW430" s="4"/>
      <c r="BX430" s="4"/>
      <c r="BY430" s="4"/>
      <c r="BZ430" s="4"/>
      <c r="CA430" s="4"/>
    </row>
    <row r="431" spans="1:79" ht="16.5" customHeight="1" thickBot="1">
      <c r="A431" s="33"/>
      <c r="B431" s="10"/>
      <c r="C431" s="158"/>
      <c r="D431" s="158"/>
      <c r="E431" s="147"/>
      <c r="F431" s="152" t="s">
        <v>11</v>
      </c>
      <c r="G431" s="152"/>
      <c r="H431" s="153">
        <v>40000</v>
      </c>
      <c r="I431" s="154">
        <v>45903</v>
      </c>
      <c r="J431" s="165"/>
      <c r="K431" s="161"/>
      <c r="L431" s="161"/>
      <c r="M431" s="42"/>
      <c r="N431" s="22"/>
      <c r="O431" s="22"/>
      <c r="P431" s="22"/>
      <c r="Q431" s="22"/>
      <c r="R431" s="6"/>
      <c r="S431" s="6"/>
      <c r="T431" s="6"/>
      <c r="U431" s="6"/>
      <c r="V431" s="6"/>
      <c r="W431" s="6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6"/>
      <c r="AR431" s="6"/>
      <c r="AS431" s="6"/>
      <c r="AT431" s="6"/>
      <c r="AU431" s="6"/>
      <c r="AV431" s="6"/>
      <c r="AW431" s="4"/>
      <c r="AX431" s="4"/>
      <c r="AY431" s="4"/>
      <c r="AZ431" s="4"/>
      <c r="BA431" s="4"/>
      <c r="BB431" s="4"/>
      <c r="BC431" s="4"/>
      <c r="BD431" s="4"/>
      <c r="BE431" s="4"/>
      <c r="BF431" s="4"/>
      <c r="BG431" s="4"/>
      <c r="BH431" s="4"/>
      <c r="BI431" s="4"/>
      <c r="BJ431" s="4"/>
      <c r="BK431" s="4"/>
      <c r="BL431" s="4"/>
      <c r="BM431" s="4"/>
      <c r="BN431" s="4"/>
      <c r="BO431" s="4"/>
      <c r="BP431" s="4"/>
      <c r="BQ431" s="4"/>
      <c r="BR431" s="4"/>
      <c r="BS431" s="4"/>
      <c r="BT431" s="4"/>
      <c r="BU431" s="4"/>
      <c r="BV431" s="4"/>
      <c r="BW431" s="4"/>
      <c r="BX431" s="4"/>
      <c r="BY431" s="4"/>
      <c r="BZ431" s="4"/>
      <c r="CA431" s="4"/>
    </row>
    <row r="432" spans="1:79" ht="16.5" customHeight="1" thickBot="1">
      <c r="A432" s="33"/>
      <c r="B432" s="53"/>
      <c r="C432" s="46">
        <v>35</v>
      </c>
      <c r="D432" s="46">
        <v>30</v>
      </c>
      <c r="E432" s="47">
        <v>2</v>
      </c>
      <c r="F432" s="152" t="s">
        <v>25</v>
      </c>
      <c r="G432" s="152"/>
      <c r="H432" s="153">
        <v>45000</v>
      </c>
      <c r="I432" s="154">
        <v>45904</v>
      </c>
      <c r="J432" s="165"/>
      <c r="K432" s="161"/>
      <c r="L432" s="161"/>
      <c r="M432" s="42"/>
      <c r="N432" s="22"/>
      <c r="O432" s="22"/>
      <c r="P432" s="22"/>
      <c r="Q432" s="22"/>
      <c r="R432" s="6">
        <f>H432*K432</f>
        <v>0</v>
      </c>
      <c r="S432" s="6">
        <f>H432*L432</f>
        <v>0</v>
      </c>
      <c r="T432" s="6"/>
      <c r="U432" s="6"/>
      <c r="V432" s="6"/>
      <c r="W432" s="6"/>
      <c r="X432" s="4"/>
      <c r="Y432" s="4" t="s">
        <v>447</v>
      </c>
      <c r="Z432" s="4" t="s">
        <v>448</v>
      </c>
      <c r="AA432" s="4" t="s">
        <v>449</v>
      </c>
      <c r="AB432" s="4">
        <f>K432</f>
        <v>0</v>
      </c>
      <c r="AC432" s="4">
        <f>+L432</f>
        <v>0</v>
      </c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6"/>
      <c r="AR432" s="6"/>
      <c r="AS432" s="6"/>
      <c r="AT432" s="6"/>
      <c r="AU432" s="6"/>
      <c r="AV432" s="6"/>
      <c r="AW432" s="4"/>
      <c r="AX432" s="4"/>
      <c r="AY432" s="4"/>
      <c r="AZ432" s="4"/>
      <c r="BA432" s="4"/>
      <c r="BB432" s="4"/>
      <c r="BC432" s="4"/>
      <c r="BD432" s="4"/>
      <c r="BE432" s="4"/>
      <c r="BF432" s="4"/>
      <c r="BG432" s="4"/>
      <c r="BH432" s="4"/>
      <c r="BI432" s="4"/>
      <c r="BJ432" s="4"/>
      <c r="BK432" s="4"/>
      <c r="BL432" s="4"/>
      <c r="BM432" s="4"/>
      <c r="BN432" s="4"/>
      <c r="BO432" s="4"/>
      <c r="BP432" s="4"/>
      <c r="BQ432" s="4"/>
      <c r="BR432" s="4"/>
      <c r="BS432" s="4"/>
      <c r="BT432" s="4"/>
      <c r="BU432" s="4"/>
      <c r="BV432" s="4"/>
      <c r="BW432" s="4"/>
      <c r="BX432" s="4"/>
      <c r="BY432" s="4"/>
      <c r="BZ432" s="4"/>
      <c r="CA432" s="4"/>
    </row>
    <row r="433" spans="1:79" ht="16.5" customHeight="1" thickBot="1">
      <c r="A433" s="33"/>
      <c r="B433" s="53"/>
      <c r="C433" s="158"/>
      <c r="D433" s="158"/>
      <c r="E433" s="147"/>
      <c r="F433" s="152" t="s">
        <v>11</v>
      </c>
      <c r="G433" s="152"/>
      <c r="H433" s="153">
        <v>45000</v>
      </c>
      <c r="I433" s="154">
        <v>45905</v>
      </c>
      <c r="J433" s="165"/>
      <c r="K433" s="161"/>
      <c r="L433" s="161"/>
      <c r="M433" s="42"/>
      <c r="N433" s="22"/>
      <c r="O433" s="22"/>
      <c r="P433" s="22"/>
      <c r="Q433" s="22"/>
      <c r="R433" s="6"/>
      <c r="S433" s="6"/>
      <c r="T433" s="6"/>
      <c r="U433" s="6"/>
      <c r="V433" s="6"/>
      <c r="W433" s="6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6"/>
      <c r="AR433" s="6"/>
      <c r="AS433" s="6"/>
      <c r="AT433" s="6"/>
      <c r="AU433" s="6"/>
      <c r="AV433" s="6"/>
      <c r="AW433" s="4"/>
      <c r="AX433" s="4"/>
      <c r="AY433" s="4"/>
      <c r="AZ433" s="4"/>
      <c r="BA433" s="4"/>
      <c r="BB433" s="4"/>
      <c r="BC433" s="4"/>
      <c r="BD433" s="4"/>
      <c r="BE433" s="4"/>
      <c r="BF433" s="4"/>
      <c r="BG433" s="4"/>
      <c r="BH433" s="4"/>
      <c r="BI433" s="4"/>
      <c r="BJ433" s="4"/>
      <c r="BK433" s="4"/>
      <c r="BL433" s="4"/>
      <c r="BM433" s="4"/>
      <c r="BN433" s="4"/>
      <c r="BO433" s="4"/>
      <c r="BP433" s="4"/>
      <c r="BQ433" s="4"/>
      <c r="BR433" s="4"/>
      <c r="BS433" s="4"/>
      <c r="BT433" s="4"/>
      <c r="BU433" s="4"/>
      <c r="BV433" s="4"/>
      <c r="BW433" s="4"/>
      <c r="BX433" s="4"/>
      <c r="BY433" s="4"/>
      <c r="BZ433" s="4"/>
      <c r="CA433" s="4"/>
    </row>
    <row r="434" spans="1:79" ht="16.5" customHeight="1" thickBot="1">
      <c r="A434" s="33"/>
      <c r="B434" s="10"/>
      <c r="C434" s="46">
        <v>40</v>
      </c>
      <c r="D434" s="46">
        <v>32</v>
      </c>
      <c r="E434" s="47">
        <v>2</v>
      </c>
      <c r="F434" s="152" t="s">
        <v>25</v>
      </c>
      <c r="G434" s="152"/>
      <c r="H434" s="153">
        <v>54000</v>
      </c>
      <c r="I434" s="154">
        <v>45906</v>
      </c>
      <c r="J434" s="165"/>
      <c r="K434" s="161"/>
      <c r="L434" s="161"/>
      <c r="M434" s="42"/>
      <c r="N434" s="22"/>
      <c r="O434" s="22"/>
      <c r="P434" s="22"/>
      <c r="Q434" s="22"/>
      <c r="R434" s="6">
        <f>H434*K434</f>
        <v>0</v>
      </c>
      <c r="S434" s="6">
        <f>H434*L434</f>
        <v>0</v>
      </c>
      <c r="T434" s="6"/>
      <c r="U434" s="6"/>
      <c r="V434" s="6"/>
      <c r="W434" s="6"/>
      <c r="X434" s="4"/>
      <c r="Y434" s="4" t="s">
        <v>450</v>
      </c>
      <c r="Z434" s="4" t="s">
        <v>451</v>
      </c>
      <c r="AA434" s="4" t="s">
        <v>452</v>
      </c>
      <c r="AB434" s="4">
        <f>K434</f>
        <v>0</v>
      </c>
      <c r="AC434" s="4">
        <f>+L434</f>
        <v>0</v>
      </c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6"/>
      <c r="AR434" s="6"/>
      <c r="AS434" s="6"/>
      <c r="AT434" s="6"/>
      <c r="AU434" s="6"/>
      <c r="AV434" s="6"/>
      <c r="AW434" s="4"/>
      <c r="AX434" s="4"/>
      <c r="AY434" s="4"/>
      <c r="AZ434" s="4"/>
      <c r="BA434" s="4"/>
      <c r="BB434" s="4"/>
      <c r="BC434" s="4"/>
      <c r="BD434" s="4"/>
      <c r="BE434" s="4"/>
      <c r="BF434" s="4"/>
      <c r="BG434" s="4"/>
      <c r="BH434" s="4"/>
      <c r="BI434" s="4"/>
      <c r="BJ434" s="4"/>
      <c r="BK434" s="4"/>
      <c r="BL434" s="4"/>
      <c r="BM434" s="4"/>
      <c r="BN434" s="4"/>
      <c r="BO434" s="4"/>
      <c r="BP434" s="4"/>
      <c r="BQ434" s="4"/>
      <c r="BR434" s="4"/>
      <c r="BS434" s="4"/>
      <c r="BT434" s="4"/>
      <c r="BU434" s="4"/>
      <c r="BV434" s="4"/>
      <c r="BW434" s="4"/>
      <c r="BX434" s="4"/>
      <c r="BY434" s="4"/>
      <c r="BZ434" s="4"/>
      <c r="CA434" s="4"/>
    </row>
    <row r="435" spans="1:79" ht="16.5" customHeight="1" thickBot="1">
      <c r="A435" s="33"/>
      <c r="B435" s="10"/>
      <c r="C435" s="158"/>
      <c r="D435" s="158"/>
      <c r="E435" s="147"/>
      <c r="F435" s="152" t="s">
        <v>11</v>
      </c>
      <c r="G435" s="152"/>
      <c r="H435" s="153">
        <v>54000</v>
      </c>
      <c r="I435" s="154">
        <v>45907</v>
      </c>
      <c r="J435" s="165"/>
      <c r="K435" s="161"/>
      <c r="L435" s="161"/>
      <c r="M435" s="42"/>
      <c r="N435" s="22"/>
      <c r="O435" s="22"/>
      <c r="P435" s="22"/>
      <c r="Q435" s="22"/>
      <c r="R435" s="6"/>
      <c r="S435" s="6"/>
      <c r="T435" s="6"/>
      <c r="U435" s="6"/>
      <c r="V435" s="6"/>
      <c r="W435" s="6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6"/>
      <c r="AR435" s="6"/>
      <c r="AS435" s="6"/>
      <c r="AT435" s="6"/>
      <c r="AU435" s="6"/>
      <c r="AV435" s="6"/>
      <c r="AW435" s="4"/>
      <c r="AX435" s="4"/>
      <c r="AY435" s="4"/>
      <c r="AZ435" s="4"/>
      <c r="BA435" s="4"/>
      <c r="BB435" s="4"/>
      <c r="BC435" s="4"/>
      <c r="BD435" s="4"/>
      <c r="BE435" s="4"/>
      <c r="BF435" s="4"/>
      <c r="BG435" s="4"/>
      <c r="BH435" s="4"/>
      <c r="BI435" s="4"/>
      <c r="BJ435" s="4"/>
      <c r="BK435" s="4"/>
      <c r="BL435" s="4"/>
      <c r="BM435" s="4"/>
      <c r="BN435" s="4"/>
      <c r="BO435" s="4"/>
      <c r="BP435" s="4"/>
      <c r="BQ435" s="4"/>
      <c r="BR435" s="4"/>
      <c r="BS435" s="4"/>
      <c r="BT435" s="4"/>
      <c r="BU435" s="4"/>
      <c r="BV435" s="4"/>
      <c r="BW435" s="4"/>
      <c r="BX435" s="4"/>
      <c r="BY435" s="4"/>
      <c r="BZ435" s="4"/>
      <c r="CA435" s="4"/>
    </row>
    <row r="436" spans="1:79" ht="22" customHeight="1">
      <c r="A436" s="33"/>
      <c r="B436" s="53"/>
      <c r="C436" s="46"/>
      <c r="D436" s="46"/>
      <c r="E436" s="47"/>
      <c r="F436" s="47"/>
      <c r="G436" s="47"/>
      <c r="H436" s="80"/>
      <c r="I436" s="80"/>
      <c r="J436" s="59"/>
      <c r="K436" s="42"/>
      <c r="L436" s="22"/>
      <c r="M436" s="22"/>
      <c r="N436" s="22"/>
      <c r="O436" s="22"/>
      <c r="P436" s="22"/>
      <c r="Q436" s="22"/>
      <c r="R436" s="6"/>
      <c r="S436" s="6"/>
      <c r="T436" s="6"/>
      <c r="U436" s="6"/>
      <c r="V436" s="6"/>
      <c r="W436" s="6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6"/>
      <c r="AR436" s="6"/>
      <c r="AS436" s="6"/>
      <c r="AT436" s="6"/>
      <c r="AU436" s="6"/>
      <c r="AV436" s="6"/>
      <c r="AW436" s="4"/>
      <c r="AX436" s="4"/>
      <c r="AY436" s="4"/>
      <c r="AZ436" s="4"/>
      <c r="BA436" s="4"/>
      <c r="BB436" s="4"/>
      <c r="BC436" s="4"/>
      <c r="BD436" s="4"/>
      <c r="BE436" s="4"/>
      <c r="BF436" s="4"/>
      <c r="BG436" s="4"/>
      <c r="BH436" s="4"/>
      <c r="BI436" s="4"/>
      <c r="BJ436" s="4"/>
      <c r="BK436" s="4"/>
      <c r="BL436" s="4"/>
      <c r="BM436" s="4"/>
      <c r="BN436" s="4"/>
      <c r="BO436" s="4"/>
      <c r="BP436" s="4"/>
      <c r="BQ436" s="4"/>
      <c r="BR436" s="4"/>
      <c r="BS436" s="4"/>
      <c r="BT436" s="4"/>
      <c r="BU436" s="4"/>
      <c r="BV436" s="4"/>
      <c r="BW436" s="4"/>
      <c r="BX436" s="4"/>
      <c r="BY436" s="4"/>
      <c r="BZ436" s="4"/>
      <c r="CA436" s="4"/>
    </row>
    <row r="437" spans="1:79" ht="22">
      <c r="A437" s="33"/>
      <c r="B437" s="53"/>
      <c r="C437" s="46"/>
      <c r="D437" s="46"/>
      <c r="E437" s="47"/>
      <c r="F437" s="47"/>
      <c r="G437" s="47"/>
      <c r="H437" s="80"/>
      <c r="I437" s="80"/>
      <c r="J437" s="59"/>
      <c r="K437" s="42" t="s">
        <v>119</v>
      </c>
      <c r="L437" s="22"/>
      <c r="M437" s="22"/>
      <c r="N437" s="22"/>
      <c r="O437" s="22"/>
      <c r="P437" s="22"/>
      <c r="Q437" s="22"/>
      <c r="R437" s="6"/>
      <c r="S437" s="6"/>
      <c r="T437" s="6"/>
      <c r="U437" s="6"/>
      <c r="V437" s="6"/>
      <c r="W437" s="6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6"/>
      <c r="AR437" s="6"/>
      <c r="AS437" s="6"/>
      <c r="AT437" s="6"/>
      <c r="AU437" s="6"/>
      <c r="AV437" s="6"/>
      <c r="AW437" s="4"/>
      <c r="AX437" s="4"/>
      <c r="AY437" s="4"/>
      <c r="AZ437" s="4"/>
      <c r="BA437" s="4"/>
      <c r="BB437" s="4"/>
      <c r="BC437" s="4"/>
      <c r="BD437" s="4"/>
      <c r="BE437" s="4"/>
      <c r="BF437" s="4"/>
      <c r="BG437" s="4"/>
      <c r="BH437" s="4"/>
      <c r="BI437" s="4"/>
      <c r="BJ437" s="4"/>
      <c r="BK437" s="4"/>
      <c r="BL437" s="4"/>
      <c r="BM437" s="4"/>
      <c r="BN437" s="4"/>
      <c r="BO437" s="4"/>
      <c r="BP437" s="4"/>
      <c r="BQ437" s="4"/>
      <c r="BR437" s="4"/>
      <c r="BS437" s="4"/>
      <c r="BT437" s="4"/>
      <c r="BU437" s="4"/>
      <c r="BV437" s="4"/>
      <c r="BW437" s="4"/>
      <c r="BX437" s="4"/>
      <c r="BY437" s="4"/>
      <c r="BZ437" s="4"/>
      <c r="CA437" s="4"/>
    </row>
    <row r="438" spans="1:79" ht="20.25" customHeight="1" thickBot="1">
      <c r="A438" s="33"/>
      <c r="B438" s="10" t="s">
        <v>453</v>
      </c>
      <c r="C438" s="158">
        <v>30</v>
      </c>
      <c r="D438" s="158">
        <v>26</v>
      </c>
      <c r="E438" s="147">
        <v>2</v>
      </c>
      <c r="F438" s="177" t="s">
        <v>119</v>
      </c>
      <c r="G438" s="147"/>
      <c r="H438" s="148">
        <v>42000</v>
      </c>
      <c r="I438" s="149">
        <v>45908</v>
      </c>
      <c r="J438" s="163"/>
      <c r="K438" s="180"/>
      <c r="L438" s="181"/>
      <c r="M438" s="22"/>
      <c r="N438" s="22"/>
      <c r="O438" s="22"/>
      <c r="P438" s="22"/>
      <c r="Q438" s="22"/>
      <c r="R438" s="6" t="e">
        <f>H438*K437</f>
        <v>#VALUE!</v>
      </c>
      <c r="S438" s="6"/>
      <c r="T438" s="6"/>
      <c r="U438" s="6"/>
      <c r="V438" s="6"/>
      <c r="W438" s="6"/>
      <c r="X438" s="4"/>
      <c r="Y438" s="4" t="s">
        <v>454</v>
      </c>
      <c r="Z438" s="4"/>
      <c r="AA438" s="4" t="s">
        <v>454</v>
      </c>
      <c r="AB438" s="4" t="str">
        <f>K437</f>
        <v>Emerald
Green</v>
      </c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6"/>
      <c r="AR438" s="6"/>
      <c r="AS438" s="6"/>
      <c r="AT438" s="6"/>
      <c r="AU438" s="6"/>
      <c r="AV438" s="6"/>
      <c r="AW438" s="4"/>
      <c r="AX438" s="4"/>
      <c r="AY438" s="4"/>
      <c r="AZ438" s="4"/>
      <c r="BA438" s="4"/>
      <c r="BB438" s="4"/>
      <c r="BC438" s="4"/>
      <c r="BD438" s="4"/>
      <c r="BE438" s="4"/>
      <c r="BF438" s="4"/>
      <c r="BG438" s="4"/>
      <c r="BH438" s="4"/>
      <c r="BI438" s="4"/>
      <c r="BJ438" s="4"/>
      <c r="BK438" s="4"/>
      <c r="BL438" s="4"/>
      <c r="BM438" s="4"/>
      <c r="BN438" s="4"/>
      <c r="BO438" s="4"/>
      <c r="BP438" s="4"/>
      <c r="BQ438" s="4"/>
      <c r="BR438" s="4"/>
      <c r="BS438" s="4"/>
      <c r="BT438" s="4"/>
      <c r="BU438" s="4"/>
      <c r="BV438" s="4"/>
      <c r="BW438" s="4"/>
      <c r="BX438" s="4"/>
      <c r="BY438" s="4"/>
      <c r="BZ438" s="4"/>
      <c r="CA438" s="4"/>
    </row>
    <row r="439" spans="1:79" ht="20.25" customHeight="1" thickBot="1">
      <c r="A439" s="33"/>
      <c r="B439" s="53"/>
      <c r="C439" s="182">
        <v>35</v>
      </c>
      <c r="D439" s="182">
        <v>30</v>
      </c>
      <c r="E439" s="152">
        <v>2</v>
      </c>
      <c r="F439" s="178" t="s">
        <v>119</v>
      </c>
      <c r="G439" s="152"/>
      <c r="H439" s="153">
        <v>54000</v>
      </c>
      <c r="I439" s="154">
        <v>45909</v>
      </c>
      <c r="J439" s="165"/>
      <c r="K439" s="161"/>
      <c r="L439" s="174"/>
      <c r="M439" s="22"/>
      <c r="N439" s="22"/>
      <c r="O439" s="22"/>
      <c r="P439" s="22"/>
      <c r="Q439" s="22"/>
      <c r="R439" s="6">
        <f>H439*K439</f>
        <v>0</v>
      </c>
      <c r="S439" s="6"/>
      <c r="T439" s="6"/>
      <c r="U439" s="6"/>
      <c r="V439" s="6"/>
      <c r="W439" s="6"/>
      <c r="X439" s="4"/>
      <c r="Y439" s="4" t="s">
        <v>455</v>
      </c>
      <c r="Z439" s="4"/>
      <c r="AA439" s="4" t="s">
        <v>455</v>
      </c>
      <c r="AB439" s="4">
        <f>K439</f>
        <v>0</v>
      </c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6"/>
      <c r="AR439" s="6"/>
      <c r="AS439" s="6"/>
      <c r="AT439" s="6"/>
      <c r="AU439" s="6"/>
      <c r="AV439" s="6"/>
      <c r="AW439" s="4"/>
      <c r="AX439" s="4"/>
      <c r="AY439" s="4"/>
      <c r="AZ439" s="4"/>
      <c r="BA439" s="4"/>
      <c r="BB439" s="4"/>
      <c r="BC439" s="4"/>
      <c r="BD439" s="4"/>
      <c r="BE439" s="4"/>
      <c r="BF439" s="4"/>
      <c r="BG439" s="4"/>
      <c r="BH439" s="4"/>
      <c r="BI439" s="4"/>
      <c r="BJ439" s="4"/>
      <c r="BK439" s="4"/>
      <c r="BL439" s="4"/>
      <c r="BM439" s="4"/>
      <c r="BN439" s="4"/>
      <c r="BO439" s="4"/>
      <c r="BP439" s="4"/>
      <c r="BQ439" s="4"/>
      <c r="BR439" s="4"/>
      <c r="BS439" s="4"/>
      <c r="BT439" s="4"/>
      <c r="BU439" s="4"/>
      <c r="BV439" s="4"/>
      <c r="BW439" s="4"/>
      <c r="BX439" s="4"/>
      <c r="BY439" s="4"/>
      <c r="BZ439" s="4"/>
      <c r="CA439" s="4"/>
    </row>
    <row r="440" spans="1:79" ht="20.25" customHeight="1" thickBot="1">
      <c r="A440" s="33"/>
      <c r="B440" s="10"/>
      <c r="C440" s="182">
        <v>40</v>
      </c>
      <c r="D440" s="182">
        <v>32</v>
      </c>
      <c r="E440" s="152">
        <v>2</v>
      </c>
      <c r="F440" s="178" t="s">
        <v>119</v>
      </c>
      <c r="G440" s="152"/>
      <c r="H440" s="153">
        <v>65000</v>
      </c>
      <c r="I440" s="154">
        <v>45910</v>
      </c>
      <c r="J440" s="165"/>
      <c r="K440" s="161"/>
      <c r="L440" s="174"/>
      <c r="M440" s="22"/>
      <c r="N440" s="22"/>
      <c r="O440" s="22"/>
      <c r="P440" s="22"/>
      <c r="Q440" s="22"/>
      <c r="R440" s="6">
        <f>H440*K440</f>
        <v>0</v>
      </c>
      <c r="S440" s="6"/>
      <c r="T440" s="6"/>
      <c r="U440" s="6"/>
      <c r="V440" s="6"/>
      <c r="W440" s="6"/>
      <c r="X440" s="4"/>
      <c r="Y440" s="4" t="s">
        <v>456</v>
      </c>
      <c r="Z440" s="4"/>
      <c r="AA440" s="4" t="s">
        <v>456</v>
      </c>
      <c r="AB440" s="4">
        <f>K440</f>
        <v>0</v>
      </c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6"/>
      <c r="AR440" s="6"/>
      <c r="AS440" s="6"/>
      <c r="AT440" s="6"/>
      <c r="AU440" s="6"/>
      <c r="AV440" s="6"/>
      <c r="AW440" s="4"/>
      <c r="AX440" s="4"/>
      <c r="AY440" s="4"/>
      <c r="AZ440" s="4"/>
      <c r="BA440" s="4"/>
      <c r="BB440" s="4"/>
      <c r="BC440" s="4"/>
      <c r="BD440" s="4"/>
      <c r="BE440" s="4"/>
      <c r="BF440" s="4"/>
      <c r="BG440" s="4"/>
      <c r="BH440" s="4"/>
      <c r="BI440" s="4"/>
      <c r="BJ440" s="4"/>
      <c r="BK440" s="4"/>
      <c r="BL440" s="4"/>
      <c r="BM440" s="4"/>
      <c r="BN440" s="4"/>
      <c r="BO440" s="4"/>
      <c r="BP440" s="4"/>
      <c r="BQ440" s="4"/>
      <c r="BR440" s="4"/>
      <c r="BS440" s="4"/>
      <c r="BT440" s="4"/>
      <c r="BU440" s="4"/>
      <c r="BV440" s="4"/>
      <c r="BW440" s="4"/>
      <c r="BX440" s="4"/>
      <c r="BY440" s="4"/>
      <c r="BZ440" s="4"/>
      <c r="CA440" s="4"/>
    </row>
    <row r="441" spans="1:79" ht="5.5" customHeight="1">
      <c r="A441" s="3"/>
      <c r="B441" s="2"/>
      <c r="C441" s="3"/>
      <c r="D441" s="3"/>
      <c r="E441" s="3"/>
      <c r="F441" s="3"/>
      <c r="G441" s="3"/>
      <c r="H441" s="3"/>
      <c r="I441" s="3"/>
      <c r="J441" s="4"/>
      <c r="K441" s="107"/>
      <c r="L441" s="107"/>
      <c r="M441" s="5"/>
      <c r="N441" s="5"/>
      <c r="O441" s="5"/>
      <c r="P441" s="5"/>
      <c r="Q441" s="5"/>
      <c r="R441" s="6"/>
      <c r="S441" s="6"/>
      <c r="T441" s="6"/>
      <c r="U441" s="6"/>
      <c r="V441" s="6"/>
      <c r="W441" s="6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6"/>
      <c r="AR441" s="6"/>
      <c r="AS441" s="6"/>
      <c r="AT441" s="6"/>
      <c r="AU441" s="6"/>
      <c r="AV441" s="6"/>
      <c r="AW441" s="4"/>
      <c r="AX441" s="4"/>
      <c r="AY441" s="4"/>
      <c r="AZ441" s="4"/>
      <c r="BA441" s="4"/>
      <c r="BB441" s="4"/>
      <c r="BC441" s="4"/>
      <c r="BD441" s="4"/>
      <c r="BE441" s="4"/>
      <c r="BF441" s="4"/>
      <c r="BG441" s="4"/>
      <c r="BH441" s="4"/>
      <c r="BI441" s="4"/>
      <c r="BJ441" s="4"/>
      <c r="BK441" s="4"/>
      <c r="BL441" s="4"/>
      <c r="BM441" s="4"/>
      <c r="BN441" s="4"/>
      <c r="BO441" s="4"/>
      <c r="BP441" s="4"/>
      <c r="BQ441" s="4"/>
      <c r="BR441" s="4"/>
      <c r="BS441" s="4"/>
      <c r="BT441" s="4"/>
      <c r="BU441" s="4"/>
      <c r="BV441" s="4"/>
      <c r="BW441" s="4"/>
      <c r="BX441" s="4"/>
      <c r="BY441" s="4"/>
      <c r="BZ441" s="4"/>
      <c r="CA441" s="4"/>
    </row>
    <row r="442" spans="1:79" ht="17.25" customHeight="1">
      <c r="A442" s="206" t="s">
        <v>457</v>
      </c>
      <c r="B442" s="206"/>
      <c r="C442" s="206"/>
      <c r="D442" s="206"/>
      <c r="E442" s="206"/>
      <c r="F442" s="206"/>
      <c r="G442" s="206"/>
      <c r="H442" s="206"/>
      <c r="I442" s="206"/>
      <c r="J442" s="76"/>
      <c r="K442" s="76"/>
      <c r="L442" s="76"/>
      <c r="M442" s="26"/>
      <c r="N442" s="26"/>
      <c r="O442" s="26"/>
      <c r="P442" s="26"/>
      <c r="Q442" s="26"/>
      <c r="R442" s="6"/>
      <c r="S442" s="6"/>
      <c r="T442" s="6"/>
      <c r="U442" s="6"/>
      <c r="V442" s="6"/>
      <c r="W442" s="6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6"/>
      <c r="AR442" s="6"/>
      <c r="AS442" s="6"/>
      <c r="AT442" s="6"/>
      <c r="AU442" s="6"/>
      <c r="AV442" s="6"/>
      <c r="AW442" s="4"/>
      <c r="AX442" s="4"/>
      <c r="AY442" s="4"/>
      <c r="AZ442" s="4"/>
      <c r="BA442" s="4"/>
      <c r="BB442" s="4"/>
      <c r="BC442" s="4"/>
      <c r="BD442" s="4"/>
      <c r="BE442" s="4"/>
      <c r="BF442" s="4"/>
      <c r="BG442" s="4"/>
      <c r="BH442" s="4"/>
      <c r="BI442" s="4"/>
      <c r="BJ442" s="4"/>
      <c r="BK442" s="4"/>
      <c r="BL442" s="4"/>
      <c r="BM442" s="4"/>
      <c r="BN442" s="4"/>
      <c r="BO442" s="4"/>
      <c r="BP442" s="4"/>
      <c r="BQ442" s="4"/>
      <c r="BR442" s="4"/>
      <c r="BS442" s="4"/>
      <c r="BT442" s="4"/>
      <c r="BU442" s="4"/>
      <c r="BV442" s="4"/>
      <c r="BW442" s="4"/>
      <c r="BX442" s="4"/>
      <c r="BY442" s="4"/>
      <c r="BZ442" s="4"/>
      <c r="CA442" s="4"/>
    </row>
    <row r="443" spans="1:79" ht="11" customHeight="1">
      <c r="A443" s="19"/>
      <c r="B443" s="10"/>
      <c r="C443" s="9"/>
      <c r="D443" s="9"/>
      <c r="E443" s="9"/>
      <c r="F443" s="9"/>
      <c r="G443" s="9"/>
      <c r="H443" s="9"/>
      <c r="I443" s="9"/>
      <c r="J443" s="60"/>
      <c r="K443" s="35"/>
      <c r="L443" s="35"/>
      <c r="M443" s="35"/>
      <c r="N443" s="35"/>
      <c r="O443" s="35"/>
      <c r="P443" s="35"/>
      <c r="Q443" s="35"/>
      <c r="R443" s="6"/>
      <c r="S443" s="6"/>
      <c r="T443" s="6"/>
      <c r="U443" s="6"/>
      <c r="V443" s="6"/>
      <c r="W443" s="6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6"/>
      <c r="AR443" s="6"/>
      <c r="AS443" s="6"/>
      <c r="AT443" s="6"/>
      <c r="AU443" s="6"/>
      <c r="AV443" s="6"/>
      <c r="AW443" s="4"/>
      <c r="AX443" s="4"/>
      <c r="AY443" s="4"/>
      <c r="AZ443" s="4"/>
      <c r="BA443" s="4"/>
      <c r="BB443" s="4"/>
      <c r="BC443" s="4"/>
      <c r="BD443" s="4"/>
      <c r="BE443" s="4"/>
      <c r="BF443" s="4"/>
      <c r="BG443" s="4"/>
      <c r="BH443" s="4"/>
      <c r="BI443" s="4"/>
      <c r="BJ443" s="4"/>
      <c r="BK443" s="4"/>
      <c r="BL443" s="4"/>
      <c r="BM443" s="4"/>
      <c r="BN443" s="4"/>
      <c r="BO443" s="4"/>
      <c r="BP443" s="4"/>
      <c r="BQ443" s="4"/>
      <c r="BR443" s="4"/>
      <c r="BS443" s="4"/>
      <c r="BT443" s="4"/>
      <c r="BU443" s="4"/>
      <c r="BV443" s="4"/>
      <c r="BW443" s="4"/>
      <c r="BX443" s="4"/>
      <c r="BY443" s="4"/>
      <c r="BZ443" s="4"/>
      <c r="CA443" s="4"/>
    </row>
    <row r="444" spans="1:79" ht="29.25" customHeight="1">
      <c r="A444" s="37"/>
      <c r="B444" s="38"/>
      <c r="C444" s="37" t="s">
        <v>4</v>
      </c>
      <c r="D444" s="37" t="s">
        <v>5</v>
      </c>
      <c r="E444" s="37" t="s">
        <v>6</v>
      </c>
      <c r="F444" s="37" t="s">
        <v>7</v>
      </c>
      <c r="G444" s="37" t="s">
        <v>8</v>
      </c>
      <c r="H444" s="39" t="s">
        <v>9</v>
      </c>
      <c r="I444" s="40" t="s">
        <v>10</v>
      </c>
      <c r="J444" s="62"/>
      <c r="K444" s="42" t="s">
        <v>11</v>
      </c>
      <c r="L444" s="42"/>
      <c r="M444" s="42"/>
      <c r="N444" s="42"/>
      <c r="O444" s="42"/>
      <c r="P444" s="42"/>
      <c r="Q444" s="42"/>
      <c r="R444" s="6"/>
      <c r="S444" s="6"/>
      <c r="T444" s="6"/>
      <c r="U444" s="6"/>
      <c r="V444" s="6"/>
      <c r="W444" s="6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6"/>
      <c r="AR444" s="6"/>
      <c r="AS444" s="6"/>
      <c r="AT444" s="6"/>
      <c r="AU444" s="6"/>
      <c r="AV444" s="6"/>
      <c r="AW444" s="4"/>
      <c r="AX444" s="4"/>
      <c r="AY444" s="4"/>
      <c r="AZ444" s="4"/>
      <c r="BA444" s="4"/>
      <c r="BB444" s="4"/>
      <c r="BC444" s="4"/>
      <c r="BD444" s="4"/>
      <c r="BE444" s="4"/>
      <c r="BF444" s="4"/>
      <c r="BG444" s="4"/>
      <c r="BH444" s="4"/>
      <c r="BI444" s="4"/>
      <c r="BJ444" s="4"/>
      <c r="BK444" s="4"/>
      <c r="BL444" s="4"/>
      <c r="BM444" s="4"/>
      <c r="BN444" s="4"/>
      <c r="BO444" s="4"/>
      <c r="BP444" s="4"/>
      <c r="BQ444" s="4"/>
      <c r="BR444" s="4"/>
      <c r="BS444" s="4"/>
      <c r="BT444" s="4"/>
      <c r="BU444" s="4"/>
      <c r="BV444" s="4"/>
      <c r="BW444" s="4"/>
      <c r="BX444" s="4"/>
      <c r="BY444" s="4"/>
      <c r="BZ444" s="4"/>
      <c r="CA444" s="4"/>
    </row>
    <row r="445" spans="1:79" ht="18.5" customHeight="1" thickBot="1">
      <c r="A445" s="37"/>
      <c r="B445" s="10" t="s">
        <v>435</v>
      </c>
      <c r="C445" s="158">
        <v>13</v>
      </c>
      <c r="D445" s="158">
        <v>25</v>
      </c>
      <c r="E445" s="147">
        <v>2</v>
      </c>
      <c r="F445" s="183" t="s">
        <v>11</v>
      </c>
      <c r="G445" s="147"/>
      <c r="H445" s="148">
        <v>74000</v>
      </c>
      <c r="I445" s="149">
        <v>45911</v>
      </c>
      <c r="J445" s="184"/>
      <c r="K445" s="160"/>
      <c r="L445" s="22"/>
      <c r="M445" s="42"/>
      <c r="N445" s="42"/>
      <c r="O445" s="42"/>
      <c r="P445" s="42"/>
      <c r="Q445" s="42"/>
      <c r="R445" s="6">
        <f>H445*K445</f>
        <v>0</v>
      </c>
      <c r="S445" s="6">
        <f t="shared" ref="S445:S446" si="131">H445*L445</f>
        <v>0</v>
      </c>
      <c r="T445" s="6"/>
      <c r="U445" s="6"/>
      <c r="V445" s="6"/>
      <c r="W445" s="6"/>
      <c r="X445" s="4"/>
      <c r="Y445" s="4" t="s">
        <v>458</v>
      </c>
      <c r="Z445" s="4"/>
      <c r="AA445" s="4" t="s">
        <v>459</v>
      </c>
      <c r="AB445" s="4">
        <f>K445</f>
        <v>0</v>
      </c>
      <c r="AC445" s="4">
        <f>+L445</f>
        <v>0</v>
      </c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6"/>
      <c r="AR445" s="6"/>
      <c r="AS445" s="6"/>
      <c r="AT445" s="6"/>
      <c r="AU445" s="6"/>
      <c r="AV445" s="6"/>
      <c r="AW445" s="4"/>
      <c r="AX445" s="4"/>
      <c r="AY445" s="4"/>
      <c r="AZ445" s="4"/>
      <c r="BA445" s="4"/>
      <c r="BB445" s="4"/>
      <c r="BC445" s="4"/>
      <c r="BD445" s="4"/>
      <c r="BE445" s="4"/>
      <c r="BF445" s="4"/>
      <c r="BG445" s="4"/>
      <c r="BH445" s="4"/>
      <c r="BI445" s="4"/>
      <c r="BJ445" s="4"/>
      <c r="BK445" s="4"/>
      <c r="BL445" s="4"/>
      <c r="BM445" s="4"/>
      <c r="BN445" s="4"/>
      <c r="BO445" s="4"/>
      <c r="BP445" s="4"/>
      <c r="BQ445" s="4"/>
      <c r="BR445" s="4"/>
      <c r="BS445" s="4"/>
      <c r="BT445" s="4"/>
      <c r="BU445" s="4"/>
      <c r="BV445" s="4"/>
      <c r="BW445" s="4"/>
      <c r="BX445" s="4"/>
      <c r="BY445" s="4"/>
      <c r="BZ445" s="4"/>
      <c r="CA445" s="4"/>
    </row>
    <row r="446" spans="1:79" ht="18.5" customHeight="1" thickBot="1">
      <c r="A446" s="37"/>
      <c r="B446" s="10"/>
      <c r="C446" s="182">
        <v>20</v>
      </c>
      <c r="D446" s="182">
        <v>40</v>
      </c>
      <c r="E446" s="152">
        <v>1</v>
      </c>
      <c r="F446" s="185" t="s">
        <v>11</v>
      </c>
      <c r="G446" s="152"/>
      <c r="H446" s="153">
        <v>150000</v>
      </c>
      <c r="I446" s="154">
        <v>45912</v>
      </c>
      <c r="J446" s="186"/>
      <c r="K446" s="161"/>
      <c r="L446" s="22"/>
      <c r="M446" s="42"/>
      <c r="N446" s="42"/>
      <c r="O446" s="42"/>
      <c r="P446" s="42"/>
      <c r="Q446" s="42"/>
      <c r="R446" s="6">
        <f>H446*K446</f>
        <v>0</v>
      </c>
      <c r="S446" s="6">
        <f t="shared" si="131"/>
        <v>0</v>
      </c>
      <c r="T446" s="6"/>
      <c r="U446" s="6"/>
      <c r="V446" s="6"/>
      <c r="W446" s="6"/>
      <c r="X446" s="4"/>
      <c r="Y446" s="4" t="s">
        <v>460</v>
      </c>
      <c r="Z446" s="4"/>
      <c r="AA446" s="4" t="str">
        <f>+Y446</f>
        <v>BER40V</v>
      </c>
      <c r="AB446" s="4">
        <f>K446</f>
        <v>0</v>
      </c>
      <c r="AC446" s="4">
        <f>+L446</f>
        <v>0</v>
      </c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6"/>
      <c r="AR446" s="6"/>
      <c r="AS446" s="6"/>
      <c r="AT446" s="6"/>
      <c r="AU446" s="6"/>
      <c r="AV446" s="6"/>
      <c r="AW446" s="4"/>
      <c r="AX446" s="4"/>
      <c r="AY446" s="4"/>
      <c r="AZ446" s="4"/>
      <c r="BA446" s="4"/>
      <c r="BB446" s="4"/>
      <c r="BC446" s="4"/>
      <c r="BD446" s="4"/>
      <c r="BE446" s="4"/>
      <c r="BF446" s="4"/>
      <c r="BG446" s="4"/>
      <c r="BH446" s="4"/>
      <c r="BI446" s="4"/>
      <c r="BJ446" s="4"/>
      <c r="BK446" s="4"/>
      <c r="BL446" s="4"/>
      <c r="BM446" s="4"/>
      <c r="BN446" s="4"/>
      <c r="BO446" s="4"/>
      <c r="BP446" s="4"/>
      <c r="BQ446" s="4"/>
      <c r="BR446" s="4"/>
      <c r="BS446" s="4"/>
      <c r="BT446" s="4"/>
      <c r="BU446" s="4"/>
      <c r="BV446" s="4"/>
      <c r="BW446" s="4"/>
      <c r="BX446" s="4"/>
      <c r="BY446" s="4"/>
      <c r="BZ446" s="4"/>
      <c r="CA446" s="4"/>
    </row>
    <row r="447" spans="1:79" ht="14.25" customHeight="1">
      <c r="A447" s="33"/>
      <c r="B447" s="10"/>
      <c r="C447" s="46"/>
      <c r="D447" s="46"/>
      <c r="E447" s="47"/>
      <c r="F447" s="108"/>
      <c r="G447" s="47"/>
      <c r="H447" s="48"/>
      <c r="I447" s="49"/>
      <c r="J447" s="59"/>
      <c r="K447" s="35"/>
      <c r="L447" s="22"/>
      <c r="M447" s="22"/>
      <c r="N447" s="22"/>
      <c r="O447" s="22"/>
      <c r="P447" s="22"/>
      <c r="Q447" s="22"/>
      <c r="R447" s="6"/>
      <c r="S447" s="6"/>
      <c r="T447" s="6"/>
      <c r="U447" s="6"/>
      <c r="V447" s="6"/>
      <c r="W447" s="6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6"/>
      <c r="AR447" s="6"/>
      <c r="AS447" s="6"/>
      <c r="AT447" s="6"/>
      <c r="AU447" s="6"/>
      <c r="AV447" s="6"/>
      <c r="AW447" s="4"/>
      <c r="AX447" s="4"/>
      <c r="AY447" s="4"/>
      <c r="AZ447" s="4"/>
      <c r="BA447" s="4"/>
      <c r="BB447" s="4"/>
      <c r="BC447" s="4"/>
      <c r="BD447" s="4"/>
      <c r="BE447" s="4"/>
      <c r="BF447" s="4"/>
      <c r="BG447" s="4"/>
      <c r="BH447" s="4"/>
      <c r="BI447" s="4"/>
      <c r="BJ447" s="4"/>
      <c r="BK447" s="4"/>
      <c r="BL447" s="4"/>
      <c r="BM447" s="4"/>
      <c r="BN447" s="4"/>
      <c r="BO447" s="4"/>
      <c r="BP447" s="4"/>
      <c r="BQ447" s="4"/>
      <c r="BR447" s="4"/>
      <c r="BS447" s="4"/>
      <c r="BT447" s="4"/>
      <c r="BU447" s="4"/>
      <c r="BV447" s="4"/>
      <c r="BW447" s="4"/>
      <c r="BX447" s="4"/>
      <c r="BY447" s="4"/>
      <c r="BZ447" s="4"/>
      <c r="CA447" s="4"/>
    </row>
    <row r="448" spans="1:79" ht="18.5" customHeight="1" thickBot="1">
      <c r="A448" s="33"/>
      <c r="B448" s="10" t="s">
        <v>461</v>
      </c>
      <c r="C448" s="158">
        <v>25</v>
      </c>
      <c r="D448" s="158">
        <v>12</v>
      </c>
      <c r="E448" s="147">
        <v>2</v>
      </c>
      <c r="F448" s="183" t="s">
        <v>11</v>
      </c>
      <c r="G448" s="147"/>
      <c r="H448" s="148">
        <v>49000</v>
      </c>
      <c r="I448" s="149">
        <v>45913</v>
      </c>
      <c r="J448" s="163"/>
      <c r="K448" s="160"/>
      <c r="L448" s="22"/>
      <c r="M448" s="22"/>
      <c r="N448" s="22"/>
      <c r="O448" s="22"/>
      <c r="P448" s="22"/>
      <c r="Q448" s="22"/>
      <c r="R448" s="6">
        <f>H448*K448</f>
        <v>0</v>
      </c>
      <c r="S448" s="6">
        <f>H448*L448</f>
        <v>0</v>
      </c>
      <c r="T448" s="6"/>
      <c r="U448" s="6"/>
      <c r="V448" s="6"/>
      <c r="W448" s="6"/>
      <c r="X448" s="4"/>
      <c r="Y448" s="4" t="s">
        <v>462</v>
      </c>
      <c r="Z448" s="4"/>
      <c r="AA448" s="4" t="s">
        <v>463</v>
      </c>
      <c r="AB448" s="4">
        <f>K448</f>
        <v>0</v>
      </c>
      <c r="AC448" s="4">
        <f>+L448</f>
        <v>0</v>
      </c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6"/>
      <c r="AR448" s="6"/>
      <c r="AS448" s="6"/>
      <c r="AT448" s="6"/>
      <c r="AU448" s="6"/>
      <c r="AV448" s="6"/>
      <c r="AW448" s="4"/>
      <c r="AX448" s="4"/>
      <c r="AY448" s="4"/>
      <c r="AZ448" s="4"/>
      <c r="BA448" s="4"/>
      <c r="BB448" s="4"/>
      <c r="BC448" s="4"/>
      <c r="BD448" s="4"/>
      <c r="BE448" s="4"/>
      <c r="BF448" s="4"/>
      <c r="BG448" s="4"/>
      <c r="BH448" s="4"/>
      <c r="BI448" s="4"/>
      <c r="BJ448" s="4"/>
      <c r="BK448" s="4"/>
      <c r="BL448" s="4"/>
      <c r="BM448" s="4"/>
      <c r="BN448" s="4"/>
      <c r="BO448" s="4"/>
      <c r="BP448" s="4"/>
      <c r="BQ448" s="4"/>
      <c r="BR448" s="4"/>
      <c r="BS448" s="4"/>
      <c r="BT448" s="4"/>
      <c r="BU448" s="4"/>
      <c r="BV448" s="4"/>
      <c r="BW448" s="4"/>
      <c r="BX448" s="4"/>
      <c r="BY448" s="4"/>
      <c r="BZ448" s="4"/>
      <c r="CA448" s="4"/>
    </row>
    <row r="449" spans="1:79" ht="18.5" customHeight="1" thickBot="1">
      <c r="A449" s="33"/>
      <c r="B449" s="53"/>
      <c r="C449" s="182">
        <v>35</v>
      </c>
      <c r="D449" s="182">
        <v>21</v>
      </c>
      <c r="E449" s="152">
        <v>1</v>
      </c>
      <c r="F449" s="185" t="s">
        <v>11</v>
      </c>
      <c r="G449" s="152"/>
      <c r="H449" s="153">
        <v>99000</v>
      </c>
      <c r="I449" s="154">
        <v>45914</v>
      </c>
      <c r="J449" s="165"/>
      <c r="K449" s="161"/>
      <c r="L449" s="22"/>
      <c r="M449" s="22"/>
      <c r="N449" s="22"/>
      <c r="O449" s="22"/>
      <c r="P449" s="22"/>
      <c r="Q449" s="22"/>
      <c r="R449" s="6">
        <f>H449*K449</f>
        <v>0</v>
      </c>
      <c r="S449" s="6">
        <f>H449*L449</f>
        <v>0</v>
      </c>
      <c r="T449" s="6"/>
      <c r="U449" s="6"/>
      <c r="V449" s="6"/>
      <c r="W449" s="6"/>
      <c r="X449" s="4"/>
      <c r="Y449" s="4" t="s">
        <v>464</v>
      </c>
      <c r="Z449" s="4"/>
      <c r="AA449" s="4" t="str">
        <f>+Y449</f>
        <v>BER35B</v>
      </c>
      <c r="AB449" s="4">
        <f>K449</f>
        <v>0</v>
      </c>
      <c r="AC449" s="4">
        <f>+L449</f>
        <v>0</v>
      </c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6"/>
      <c r="AR449" s="6"/>
      <c r="AS449" s="6"/>
      <c r="AT449" s="6"/>
      <c r="AU449" s="6"/>
      <c r="AV449" s="6"/>
      <c r="AW449" s="4"/>
      <c r="AX449" s="4"/>
      <c r="AY449" s="4"/>
      <c r="AZ449" s="4"/>
      <c r="BA449" s="4"/>
      <c r="BB449" s="4"/>
      <c r="BC449" s="4"/>
      <c r="BD449" s="4"/>
      <c r="BE449" s="4"/>
      <c r="BF449" s="4"/>
      <c r="BG449" s="4"/>
      <c r="BH449" s="4"/>
      <c r="BI449" s="4"/>
      <c r="BJ449" s="4"/>
      <c r="BK449" s="4"/>
      <c r="BL449" s="4"/>
      <c r="BM449" s="4"/>
      <c r="BN449" s="4"/>
      <c r="BO449" s="4"/>
      <c r="BP449" s="4"/>
      <c r="BQ449" s="4"/>
      <c r="BR449" s="4"/>
      <c r="BS449" s="4"/>
      <c r="BT449" s="4"/>
      <c r="BU449" s="4"/>
      <c r="BV449" s="4"/>
      <c r="BW449" s="4"/>
      <c r="BX449" s="4"/>
      <c r="BY449" s="4"/>
      <c r="BZ449" s="4"/>
      <c r="CA449" s="4"/>
    </row>
    <row r="450" spans="1:79" ht="38.25" customHeight="1">
      <c r="A450" s="206" t="s">
        <v>465</v>
      </c>
      <c r="B450" s="207"/>
      <c r="C450" s="207"/>
      <c r="D450" s="207"/>
      <c r="E450" s="207"/>
      <c r="F450" s="207"/>
      <c r="G450" s="207"/>
      <c r="H450" s="207"/>
      <c r="I450" s="207"/>
      <c r="J450" s="207"/>
      <c r="K450" s="207"/>
      <c r="L450" s="207"/>
      <c r="M450" s="208"/>
      <c r="N450" s="208"/>
      <c r="O450" s="208"/>
      <c r="P450" s="208"/>
      <c r="Q450" s="208"/>
      <c r="R450" s="6"/>
      <c r="S450" s="6"/>
      <c r="T450" s="6"/>
      <c r="U450" s="6"/>
      <c r="V450" s="6"/>
      <c r="W450" s="6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  <c r="AY450" s="4"/>
      <c r="AZ450" s="4"/>
      <c r="BA450" s="4"/>
      <c r="BB450" s="4"/>
      <c r="BC450" s="4"/>
      <c r="BD450" s="4"/>
      <c r="BE450" s="4"/>
      <c r="BF450" s="4"/>
      <c r="BG450" s="4"/>
      <c r="BH450" s="4"/>
      <c r="BI450" s="4"/>
      <c r="BJ450" s="4"/>
      <c r="BK450" s="4"/>
      <c r="BL450" s="4"/>
      <c r="BM450" s="4"/>
      <c r="BN450" s="4"/>
      <c r="BO450" s="4"/>
      <c r="BP450" s="4"/>
      <c r="BQ450" s="4"/>
      <c r="BR450" s="4"/>
      <c r="BS450" s="4"/>
      <c r="BT450" s="4"/>
      <c r="BU450" s="4"/>
      <c r="BV450" s="4"/>
      <c r="BW450" s="4"/>
      <c r="BX450" s="4"/>
      <c r="BY450" s="4"/>
      <c r="BZ450" s="4"/>
      <c r="CA450" s="4"/>
    </row>
    <row r="451" spans="1:79" ht="11" customHeight="1">
      <c r="A451" s="32"/>
      <c r="B451" s="9"/>
      <c r="C451" s="60"/>
      <c r="D451" s="60"/>
      <c r="E451" s="60"/>
      <c r="F451" s="60"/>
      <c r="G451" s="60"/>
      <c r="H451" s="60"/>
      <c r="I451" s="60"/>
      <c r="J451" s="60"/>
      <c r="K451" s="35"/>
      <c r="L451" s="35"/>
      <c r="M451" s="5"/>
      <c r="N451" s="5"/>
      <c r="O451" s="5"/>
      <c r="P451" s="5"/>
      <c r="Q451" s="5"/>
      <c r="R451" s="6"/>
      <c r="S451" s="6"/>
      <c r="T451" s="6"/>
      <c r="U451" s="6"/>
      <c r="V451" s="6"/>
      <c r="W451" s="6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/>
      <c r="AZ451" s="4"/>
      <c r="BA451" s="4"/>
      <c r="BB451" s="4"/>
      <c r="BC451" s="4"/>
      <c r="BD451" s="4"/>
      <c r="BE451" s="4"/>
      <c r="BF451" s="4"/>
      <c r="BG451" s="4"/>
      <c r="BH451" s="4"/>
      <c r="BI451" s="4"/>
      <c r="BJ451" s="4"/>
      <c r="BK451" s="4"/>
      <c r="BL451" s="4"/>
      <c r="BM451" s="4"/>
      <c r="BN451" s="4"/>
      <c r="BO451" s="4"/>
      <c r="BP451" s="4"/>
      <c r="BQ451" s="4"/>
      <c r="BR451" s="4"/>
      <c r="BS451" s="4"/>
      <c r="BT451" s="4"/>
      <c r="BU451" s="4"/>
      <c r="BV451" s="4"/>
      <c r="BW451" s="4"/>
      <c r="BX451" s="4"/>
      <c r="BY451" s="4"/>
      <c r="BZ451" s="4"/>
      <c r="CA451" s="4"/>
    </row>
    <row r="452" spans="1:79" ht="19" customHeight="1">
      <c r="A452" s="205"/>
      <c r="B452" s="205"/>
      <c r="C452" s="37" t="s">
        <v>4</v>
      </c>
      <c r="D452" s="37" t="s">
        <v>5</v>
      </c>
      <c r="E452" s="37" t="s">
        <v>6</v>
      </c>
      <c r="F452" s="37" t="s">
        <v>7</v>
      </c>
      <c r="G452" s="37" t="s">
        <v>8</v>
      </c>
      <c r="H452" s="39" t="s">
        <v>9</v>
      </c>
      <c r="I452" s="40" t="s">
        <v>10</v>
      </c>
      <c r="J452" s="62"/>
      <c r="K452" s="42" t="s">
        <v>11</v>
      </c>
      <c r="L452" s="42" t="s">
        <v>12</v>
      </c>
      <c r="M452" s="5"/>
      <c r="N452" s="5"/>
      <c r="O452" s="5"/>
      <c r="P452" s="5"/>
      <c r="Q452" s="5"/>
      <c r="R452" s="6" t="s">
        <v>13</v>
      </c>
      <c r="S452" s="6" t="s">
        <v>14</v>
      </c>
      <c r="T452" s="6" t="s">
        <v>15</v>
      </c>
      <c r="U452" s="6" t="s">
        <v>16</v>
      </c>
      <c r="V452" s="6" t="s">
        <v>17</v>
      </c>
      <c r="W452" s="6" t="s">
        <v>18</v>
      </c>
      <c r="X452" s="4"/>
      <c r="Y452" s="4" t="s">
        <v>20</v>
      </c>
      <c r="Z452" s="4" t="s">
        <v>21</v>
      </c>
      <c r="AA452" s="4" t="s">
        <v>22</v>
      </c>
      <c r="AB452" s="4" t="s">
        <v>13</v>
      </c>
      <c r="AC452" s="4" t="s">
        <v>14</v>
      </c>
      <c r="AD452" s="4" t="s">
        <v>15</v>
      </c>
      <c r="AE452" s="4" t="s">
        <v>16</v>
      </c>
      <c r="AF452" s="4" t="s">
        <v>17</v>
      </c>
      <c r="AG452" s="4" t="s">
        <v>18</v>
      </c>
      <c r="AH452" s="4"/>
      <c r="AI452" s="4"/>
      <c r="AJ452" s="45"/>
      <c r="AK452" s="45"/>
      <c r="AL452" s="45"/>
      <c r="AM452" s="45"/>
      <c r="AN452" s="45"/>
      <c r="AO452" s="45"/>
      <c r="AP452" s="45"/>
      <c r="AQ452" s="45"/>
      <c r="AR452" s="45"/>
      <c r="AS452" s="45"/>
      <c r="AT452" s="45"/>
      <c r="AU452" s="45"/>
      <c r="AV452" s="45"/>
      <c r="AW452" s="4"/>
      <c r="AX452" s="4"/>
      <c r="AY452" s="4"/>
      <c r="AZ452" s="4"/>
      <c r="BA452" s="4"/>
      <c r="BB452" s="4"/>
      <c r="BC452" s="4"/>
      <c r="BD452" s="4"/>
      <c r="BE452" s="4"/>
      <c r="BF452" s="4"/>
      <c r="BG452" s="4"/>
      <c r="BH452" s="4"/>
      <c r="BI452" s="4"/>
      <c r="BJ452" s="4"/>
      <c r="BK452" s="4"/>
      <c r="BL452" s="4"/>
      <c r="BM452" s="4"/>
      <c r="BN452" s="4"/>
      <c r="BO452" s="4"/>
      <c r="BP452" s="4"/>
      <c r="BQ452" s="4"/>
      <c r="BR452" s="4"/>
      <c r="BS452" s="4"/>
      <c r="BT452" s="4"/>
      <c r="BU452" s="4"/>
      <c r="BV452" s="4"/>
      <c r="BW452" s="4"/>
      <c r="BX452" s="4"/>
      <c r="BY452" s="4"/>
      <c r="BZ452" s="4"/>
      <c r="CA452" s="4"/>
    </row>
    <row r="453" spans="1:79" ht="17" customHeight="1" thickBot="1">
      <c r="A453" s="33"/>
      <c r="B453" s="19" t="s">
        <v>102</v>
      </c>
      <c r="C453" s="46">
        <v>30</v>
      </c>
      <c r="D453" s="46">
        <v>28</v>
      </c>
      <c r="E453" s="47">
        <v>1</v>
      </c>
      <c r="F453" s="147" t="s">
        <v>25</v>
      </c>
      <c r="G453" s="147"/>
      <c r="H453" s="148">
        <v>45000</v>
      </c>
      <c r="I453" s="149">
        <v>45915</v>
      </c>
      <c r="J453" s="163"/>
      <c r="K453" s="160"/>
      <c r="L453" s="160"/>
      <c r="M453" s="5"/>
      <c r="N453" s="5"/>
      <c r="O453" s="5"/>
      <c r="P453" s="5"/>
      <c r="Q453" s="5"/>
      <c r="R453" s="6">
        <f>H453*K453</f>
        <v>0</v>
      </c>
      <c r="S453" s="6">
        <f>H453*L453</f>
        <v>0</v>
      </c>
      <c r="T453" s="6"/>
      <c r="U453" s="6"/>
      <c r="V453" s="6"/>
      <c r="W453" s="6"/>
      <c r="X453" s="4"/>
      <c r="Y453" s="4" t="s">
        <v>466</v>
      </c>
      <c r="Z453" s="4"/>
      <c r="AA453" s="4" t="str">
        <f>+Y453</f>
        <v>Z-PICG30P</v>
      </c>
      <c r="AB453" s="4">
        <f>K453</f>
        <v>0</v>
      </c>
      <c r="AC453" s="4">
        <f>+L453</f>
        <v>0</v>
      </c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6"/>
      <c r="AR453" s="6"/>
      <c r="AS453" s="6"/>
      <c r="AT453" s="6"/>
      <c r="AU453" s="6"/>
      <c r="AV453" s="6"/>
      <c r="AW453" s="4"/>
      <c r="AX453" s="4"/>
      <c r="AY453" s="4"/>
      <c r="AZ453" s="4"/>
      <c r="BA453" s="4"/>
      <c r="BB453" s="4"/>
      <c r="BC453" s="4"/>
      <c r="BD453" s="4"/>
      <c r="BE453" s="4"/>
      <c r="BF453" s="4"/>
      <c r="BG453" s="4"/>
      <c r="BH453" s="4" t="s">
        <v>467</v>
      </c>
      <c r="BI453" s="4"/>
      <c r="BJ453" s="4" t="s">
        <v>466</v>
      </c>
      <c r="BK453" s="4"/>
      <c r="BL453" s="4"/>
      <c r="BM453" s="4"/>
      <c r="BN453" s="4"/>
      <c r="BO453" s="4"/>
      <c r="BP453" s="4"/>
      <c r="BQ453" s="4"/>
      <c r="BR453" s="4"/>
      <c r="BS453" s="4"/>
      <c r="BT453" s="4"/>
      <c r="BU453" s="4"/>
      <c r="BV453" s="4"/>
      <c r="BW453" s="4"/>
      <c r="BX453" s="4"/>
      <c r="BY453" s="4"/>
      <c r="BZ453" s="4"/>
      <c r="CA453" s="4"/>
    </row>
    <row r="454" spans="1:79" ht="17" customHeight="1" thickBot="1">
      <c r="A454" s="33"/>
      <c r="B454" s="19"/>
      <c r="C454" s="158"/>
      <c r="D454" s="158"/>
      <c r="E454" s="147"/>
      <c r="F454" s="152" t="s">
        <v>11</v>
      </c>
      <c r="G454" s="152"/>
      <c r="H454" s="153">
        <v>45000</v>
      </c>
      <c r="I454" s="154">
        <v>45916</v>
      </c>
      <c r="J454" s="165"/>
      <c r="K454" s="161"/>
      <c r="L454" s="161"/>
      <c r="M454" s="5"/>
      <c r="N454" s="5"/>
      <c r="O454" s="5"/>
      <c r="P454" s="5"/>
      <c r="Q454" s="5"/>
      <c r="R454" s="6"/>
      <c r="S454" s="6"/>
      <c r="T454" s="6"/>
      <c r="U454" s="6"/>
      <c r="V454" s="6"/>
      <c r="W454" s="6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6"/>
      <c r="AR454" s="6"/>
      <c r="AS454" s="6"/>
      <c r="AT454" s="6"/>
      <c r="AU454" s="6"/>
      <c r="AV454" s="6"/>
      <c r="AW454" s="4"/>
      <c r="AX454" s="4"/>
      <c r="AY454" s="4"/>
      <c r="AZ454" s="4"/>
      <c r="BA454" s="4"/>
      <c r="BB454" s="4"/>
      <c r="BC454" s="4"/>
      <c r="BD454" s="4"/>
      <c r="BE454" s="4"/>
      <c r="BF454" s="4"/>
      <c r="BG454" s="4"/>
      <c r="BH454" s="4"/>
      <c r="BI454" s="4"/>
      <c r="BJ454" s="4"/>
      <c r="BK454" s="4"/>
      <c r="BL454" s="4"/>
      <c r="BM454" s="4"/>
      <c r="BN454" s="4"/>
      <c r="BO454" s="4"/>
      <c r="BP454" s="4"/>
      <c r="BQ454" s="4"/>
      <c r="BR454" s="4"/>
      <c r="BS454" s="4"/>
      <c r="BT454" s="4"/>
      <c r="BU454" s="4"/>
      <c r="BV454" s="4"/>
      <c r="BW454" s="4"/>
      <c r="BX454" s="4"/>
      <c r="BY454" s="4"/>
      <c r="BZ454" s="4"/>
      <c r="CA454" s="4"/>
    </row>
    <row r="455" spans="1:79" ht="17" customHeight="1" thickBot="1">
      <c r="A455" s="33"/>
      <c r="B455" s="19" t="s">
        <v>468</v>
      </c>
      <c r="C455" s="46">
        <v>35</v>
      </c>
      <c r="D455" s="46">
        <v>31</v>
      </c>
      <c r="E455" s="47">
        <v>1</v>
      </c>
      <c r="F455" s="152" t="s">
        <v>25</v>
      </c>
      <c r="G455" s="152"/>
      <c r="H455" s="153">
        <v>65000</v>
      </c>
      <c r="I455" s="154">
        <v>45917</v>
      </c>
      <c r="J455" s="165"/>
      <c r="K455" s="161"/>
      <c r="L455" s="161"/>
      <c r="M455" s="5"/>
      <c r="N455" s="5"/>
      <c r="O455" s="5"/>
      <c r="P455" s="5"/>
      <c r="Q455" s="5"/>
      <c r="R455" s="6">
        <f>H455*K455</f>
        <v>0</v>
      </c>
      <c r="S455" s="6">
        <f>H455*L455</f>
        <v>0</v>
      </c>
      <c r="T455" s="6"/>
      <c r="U455" s="6"/>
      <c r="V455" s="6"/>
      <c r="W455" s="6"/>
      <c r="X455" s="4"/>
      <c r="Y455" s="4" t="s">
        <v>469</v>
      </c>
      <c r="Z455" s="4"/>
      <c r="AA455" s="4" t="str">
        <f>+Y455</f>
        <v>Z-PICG35P</v>
      </c>
      <c r="AB455" s="4">
        <f>K455</f>
        <v>0</v>
      </c>
      <c r="AC455" s="4">
        <f>+L455</f>
        <v>0</v>
      </c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6"/>
      <c r="AR455" s="6"/>
      <c r="AS455" s="6"/>
      <c r="AT455" s="6"/>
      <c r="AU455" s="6"/>
      <c r="AV455" s="6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  <c r="BH455" s="4" t="s">
        <v>470</v>
      </c>
      <c r="BI455" s="4"/>
      <c r="BJ455" s="4" t="s">
        <v>471</v>
      </c>
      <c r="BK455" s="4"/>
      <c r="BL455" s="4"/>
      <c r="BM455" s="4"/>
      <c r="BN455" s="4"/>
      <c r="BO455" s="4"/>
      <c r="BP455" s="4"/>
      <c r="BQ455" s="4"/>
      <c r="BR455" s="4"/>
      <c r="BS455" s="4"/>
      <c r="BT455" s="4"/>
      <c r="BU455" s="4"/>
      <c r="BV455" s="4"/>
      <c r="BW455" s="4"/>
      <c r="BX455" s="4"/>
      <c r="BY455" s="4"/>
      <c r="BZ455" s="4"/>
      <c r="CA455" s="4"/>
    </row>
    <row r="456" spans="1:79" ht="17" customHeight="1" thickBot="1">
      <c r="A456" s="33"/>
      <c r="B456" s="19"/>
      <c r="C456" s="158"/>
      <c r="D456" s="158"/>
      <c r="E456" s="147"/>
      <c r="F456" s="152" t="s">
        <v>11</v>
      </c>
      <c r="G456" s="152"/>
      <c r="H456" s="153">
        <v>65000</v>
      </c>
      <c r="I456" s="154">
        <v>45918</v>
      </c>
      <c r="J456" s="165"/>
      <c r="K456" s="161"/>
      <c r="L456" s="161"/>
      <c r="M456" s="5"/>
      <c r="N456" s="5"/>
      <c r="O456" s="5"/>
      <c r="P456" s="5"/>
      <c r="Q456" s="5"/>
      <c r="R456" s="6"/>
      <c r="S456" s="6"/>
      <c r="T456" s="6"/>
      <c r="U456" s="6"/>
      <c r="V456" s="6"/>
      <c r="W456" s="6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6"/>
      <c r="AR456" s="6"/>
      <c r="AS456" s="6"/>
      <c r="AT456" s="6"/>
      <c r="AU456" s="6"/>
      <c r="AV456" s="6"/>
      <c r="AW456" s="4"/>
      <c r="AX456" s="4"/>
      <c r="AY456" s="4"/>
      <c r="AZ456" s="4"/>
      <c r="BA456" s="4"/>
      <c r="BB456" s="4"/>
      <c r="BC456" s="4"/>
      <c r="BD456" s="4"/>
      <c r="BE456" s="4"/>
      <c r="BF456" s="4"/>
      <c r="BG456" s="4"/>
      <c r="BH456" s="4"/>
      <c r="BI456" s="4"/>
      <c r="BJ456" s="4"/>
      <c r="BK456" s="4"/>
      <c r="BL456" s="4"/>
      <c r="BM456" s="4"/>
      <c r="BN456" s="4"/>
      <c r="BO456" s="4"/>
      <c r="BP456" s="4"/>
      <c r="BQ456" s="4"/>
      <c r="BR456" s="4"/>
      <c r="BS456" s="4"/>
      <c r="BT456" s="4"/>
      <c r="BU456" s="4"/>
      <c r="BV456" s="4"/>
      <c r="BW456" s="4"/>
      <c r="BX456" s="4"/>
      <c r="BY456" s="4"/>
      <c r="BZ456" s="4"/>
      <c r="CA456" s="4"/>
    </row>
    <row r="457" spans="1:79" ht="17" customHeight="1" thickBot="1">
      <c r="A457" s="33"/>
      <c r="B457" s="19" t="s">
        <v>468</v>
      </c>
      <c r="C457" s="46">
        <v>40</v>
      </c>
      <c r="D457" s="46">
        <v>36</v>
      </c>
      <c r="E457" s="47">
        <v>1</v>
      </c>
      <c r="F457" s="152" t="s">
        <v>25</v>
      </c>
      <c r="G457" s="152"/>
      <c r="H457" s="153">
        <v>85000</v>
      </c>
      <c r="I457" s="154">
        <v>45919</v>
      </c>
      <c r="J457" s="165"/>
      <c r="K457" s="161"/>
      <c r="L457" s="161"/>
      <c r="M457" s="5"/>
      <c r="N457" s="5"/>
      <c r="O457" s="5"/>
      <c r="P457" s="5"/>
      <c r="Q457" s="5"/>
      <c r="R457" s="6">
        <f>H457*K457</f>
        <v>0</v>
      </c>
      <c r="S457" s="6">
        <f>H457*L457</f>
        <v>0</v>
      </c>
      <c r="T457" s="6"/>
      <c r="U457" s="6"/>
      <c r="V457" s="6"/>
      <c r="W457" s="6"/>
      <c r="X457" s="4"/>
      <c r="Y457" s="4" t="s">
        <v>471</v>
      </c>
      <c r="Z457" s="4"/>
      <c r="AA457" s="4" t="str">
        <f>+Y457</f>
        <v>Z-PICG40P</v>
      </c>
      <c r="AB457" s="4">
        <f>K457</f>
        <v>0</v>
      </c>
      <c r="AC457" s="4">
        <f>+L457</f>
        <v>0</v>
      </c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6"/>
      <c r="AR457" s="6"/>
      <c r="AS457" s="6"/>
      <c r="AT457" s="6"/>
      <c r="AU457" s="6"/>
      <c r="AV457" s="6"/>
      <c r="AW457" s="4"/>
      <c r="AX457" s="4"/>
      <c r="AY457" s="4"/>
      <c r="AZ457" s="4"/>
      <c r="BA457" s="4"/>
      <c r="BB457" s="4"/>
      <c r="BC457" s="4"/>
      <c r="BD457" s="4"/>
      <c r="BE457" s="4"/>
      <c r="BF457" s="4"/>
      <c r="BG457" s="4"/>
      <c r="BH457" s="4" t="s">
        <v>470</v>
      </c>
      <c r="BI457" s="4"/>
      <c r="BJ457" s="4" t="s">
        <v>471</v>
      </c>
      <c r="BK457" s="4"/>
      <c r="BL457" s="4"/>
      <c r="BM457" s="4"/>
      <c r="BN457" s="4"/>
      <c r="BO457" s="4"/>
      <c r="BP457" s="4"/>
      <c r="BQ457" s="4"/>
      <c r="BR457" s="4"/>
      <c r="BS457" s="4"/>
      <c r="BT457" s="4"/>
      <c r="BU457" s="4"/>
      <c r="BV457" s="4"/>
      <c r="BW457" s="4"/>
      <c r="BX457" s="4"/>
      <c r="BY457" s="4"/>
      <c r="BZ457" s="4"/>
      <c r="CA457" s="4"/>
    </row>
    <row r="458" spans="1:79" ht="17" customHeight="1" thickBot="1">
      <c r="A458" s="33"/>
      <c r="B458" s="19"/>
      <c r="C458" s="158"/>
      <c r="D458" s="158"/>
      <c r="E458" s="147"/>
      <c r="F458" s="152" t="s">
        <v>11</v>
      </c>
      <c r="G458" s="152"/>
      <c r="H458" s="153">
        <v>85000</v>
      </c>
      <c r="I458" s="154">
        <v>45920</v>
      </c>
      <c r="J458" s="165"/>
      <c r="K458" s="161"/>
      <c r="L458" s="161"/>
      <c r="M458" s="5"/>
      <c r="N458" s="5"/>
      <c r="O458" s="5"/>
      <c r="P458" s="5"/>
      <c r="Q458" s="5"/>
      <c r="R458" s="6"/>
      <c r="S458" s="6"/>
      <c r="T458" s="6"/>
      <c r="U458" s="6"/>
      <c r="V458" s="6"/>
      <c r="W458" s="6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6"/>
      <c r="AR458" s="6"/>
      <c r="AS458" s="6"/>
      <c r="AT458" s="6"/>
      <c r="AU458" s="6"/>
      <c r="AV458" s="6"/>
      <c r="AW458" s="4"/>
      <c r="AX458" s="4"/>
      <c r="AY458" s="4"/>
      <c r="AZ458" s="4"/>
      <c r="BA458" s="4"/>
      <c r="BB458" s="4"/>
      <c r="BC458" s="4"/>
      <c r="BD458" s="4"/>
      <c r="BE458" s="4"/>
      <c r="BF458" s="4"/>
      <c r="BG458" s="4"/>
      <c r="BH458" s="4"/>
      <c r="BI458" s="4"/>
      <c r="BJ458" s="4"/>
      <c r="BK458" s="4"/>
      <c r="BL458" s="4"/>
      <c r="BM458" s="4"/>
      <c r="BN458" s="4"/>
      <c r="BO458" s="4"/>
      <c r="BP458" s="4"/>
      <c r="BQ458" s="4"/>
      <c r="BR458" s="4"/>
      <c r="BS458" s="4"/>
      <c r="BT458" s="4"/>
      <c r="BU458" s="4"/>
      <c r="BV458" s="4"/>
      <c r="BW458" s="4"/>
      <c r="BX458" s="4"/>
      <c r="BY458" s="4"/>
      <c r="BZ458" s="4"/>
      <c r="CA458" s="4"/>
    </row>
    <row r="459" spans="1:79" ht="38.25" customHeight="1">
      <c r="A459" s="206" t="s">
        <v>472</v>
      </c>
      <c r="B459" s="206"/>
      <c r="C459" s="206"/>
      <c r="D459" s="206"/>
      <c r="E459" s="206"/>
      <c r="F459" s="206"/>
      <c r="G459" s="206"/>
      <c r="H459" s="206"/>
      <c r="I459" s="206"/>
      <c r="J459" s="206"/>
      <c r="K459" s="206"/>
      <c r="L459" s="206"/>
      <c r="M459" s="208"/>
      <c r="N459" s="208"/>
      <c r="O459" s="208"/>
      <c r="P459" s="208"/>
      <c r="Q459" s="208"/>
      <c r="R459" s="6"/>
      <c r="S459" s="6"/>
      <c r="T459" s="6"/>
      <c r="U459" s="6"/>
      <c r="V459" s="6"/>
      <c r="W459" s="6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  <c r="AW459" s="4"/>
      <c r="AX459" s="4"/>
      <c r="AY459" s="4"/>
      <c r="AZ459" s="4"/>
      <c r="BA459" s="4"/>
      <c r="BB459" s="4"/>
      <c r="BC459" s="4"/>
      <c r="BD459" s="4"/>
      <c r="BE459" s="4"/>
      <c r="BF459" s="4"/>
      <c r="BG459" s="4"/>
      <c r="BH459" s="4"/>
      <c r="BI459" s="4"/>
      <c r="BJ459" s="4"/>
      <c r="BK459" s="4"/>
      <c r="BL459" s="4"/>
      <c r="BM459" s="4"/>
      <c r="BN459" s="4"/>
      <c r="BO459" s="4"/>
      <c r="BP459" s="4"/>
      <c r="BQ459" s="4"/>
      <c r="BR459" s="4"/>
      <c r="BS459" s="4"/>
      <c r="BT459" s="4"/>
      <c r="BU459" s="4"/>
      <c r="BV459" s="4"/>
      <c r="BW459" s="4"/>
      <c r="BX459" s="4"/>
      <c r="BY459" s="4"/>
      <c r="BZ459" s="4"/>
      <c r="CA459" s="4"/>
    </row>
    <row r="460" spans="1:79" ht="8" customHeight="1">
      <c r="A460" s="32"/>
      <c r="B460" s="9"/>
      <c r="C460" s="60"/>
      <c r="D460" s="60"/>
      <c r="E460" s="60"/>
      <c r="F460" s="60"/>
      <c r="G460" s="60"/>
      <c r="H460" s="60"/>
      <c r="I460" s="60"/>
      <c r="J460" s="60"/>
      <c r="K460" s="35"/>
      <c r="L460" s="35"/>
      <c r="M460" s="5"/>
      <c r="N460" s="5"/>
      <c r="O460" s="5"/>
      <c r="P460" s="5"/>
      <c r="Q460" s="5"/>
      <c r="R460" s="6"/>
      <c r="S460" s="6"/>
      <c r="T460" s="6"/>
      <c r="U460" s="6"/>
      <c r="V460" s="6"/>
      <c r="W460" s="6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  <c r="AV460" s="4"/>
      <c r="AW460" s="4"/>
      <c r="AX460" s="4"/>
      <c r="AY460" s="4"/>
      <c r="AZ460" s="4"/>
      <c r="BA460" s="4"/>
      <c r="BB460" s="4"/>
      <c r="BC460" s="4"/>
      <c r="BD460" s="4"/>
      <c r="BE460" s="4"/>
      <c r="BF460" s="4"/>
      <c r="BG460" s="4"/>
      <c r="BH460" s="4"/>
      <c r="BI460" s="4"/>
      <c r="BJ460" s="4"/>
      <c r="BK460" s="4"/>
      <c r="BL460" s="4"/>
      <c r="BM460" s="4"/>
      <c r="BN460" s="4"/>
      <c r="BO460" s="4"/>
      <c r="BP460" s="4"/>
      <c r="BQ460" s="4"/>
      <c r="BR460" s="4"/>
      <c r="BS460" s="4"/>
      <c r="BT460" s="4"/>
      <c r="BU460" s="4"/>
      <c r="BV460" s="4"/>
      <c r="BW460" s="4"/>
      <c r="BX460" s="4"/>
      <c r="BY460" s="4"/>
      <c r="BZ460" s="4"/>
      <c r="CA460" s="4"/>
    </row>
    <row r="461" spans="1:79" ht="20.5" customHeight="1">
      <c r="A461" s="205"/>
      <c r="B461" s="205"/>
      <c r="C461" s="37" t="s">
        <v>4</v>
      </c>
      <c r="D461" s="37" t="s">
        <v>5</v>
      </c>
      <c r="E461" s="37" t="s">
        <v>6</v>
      </c>
      <c r="F461" s="37" t="s">
        <v>7</v>
      </c>
      <c r="G461" s="37" t="s">
        <v>8</v>
      </c>
      <c r="H461" s="39" t="s">
        <v>9</v>
      </c>
      <c r="I461" s="40" t="s">
        <v>10</v>
      </c>
      <c r="J461" s="62"/>
      <c r="K461" s="42" t="s">
        <v>11</v>
      </c>
      <c r="L461" s="42" t="s">
        <v>12</v>
      </c>
      <c r="M461" s="5"/>
      <c r="N461" s="5"/>
      <c r="O461" s="5"/>
      <c r="P461" s="5"/>
      <c r="Q461" s="5"/>
      <c r="R461" s="6" t="s">
        <v>13</v>
      </c>
      <c r="S461" s="6" t="s">
        <v>14</v>
      </c>
      <c r="T461" s="6" t="s">
        <v>15</v>
      </c>
      <c r="U461" s="6" t="s">
        <v>16</v>
      </c>
      <c r="V461" s="6" t="s">
        <v>17</v>
      </c>
      <c r="W461" s="6" t="s">
        <v>18</v>
      </c>
      <c r="X461" s="4"/>
      <c r="Y461" s="4" t="s">
        <v>20</v>
      </c>
      <c r="Z461" s="4" t="s">
        <v>21</v>
      </c>
      <c r="AA461" s="4"/>
      <c r="AB461" s="4" t="s">
        <v>13</v>
      </c>
      <c r="AC461" s="4" t="s">
        <v>14</v>
      </c>
      <c r="AD461" s="4" t="s">
        <v>15</v>
      </c>
      <c r="AE461" s="4" t="s">
        <v>16</v>
      </c>
      <c r="AF461" s="4" t="s">
        <v>17</v>
      </c>
      <c r="AG461" s="4" t="s">
        <v>18</v>
      </c>
      <c r="AH461" s="4"/>
      <c r="AI461" s="4"/>
      <c r="AJ461" s="45"/>
      <c r="AK461" s="45"/>
      <c r="AL461" s="45"/>
      <c r="AM461" s="45"/>
      <c r="AN461" s="45"/>
      <c r="AO461" s="45"/>
      <c r="AP461" s="45"/>
      <c r="AQ461" s="45"/>
      <c r="AR461" s="45"/>
      <c r="AS461" s="45"/>
      <c r="AT461" s="45"/>
      <c r="AU461" s="45"/>
      <c r="AV461" s="45"/>
      <c r="AW461" s="4"/>
      <c r="AX461" s="4"/>
      <c r="AY461" s="4"/>
      <c r="AZ461" s="4"/>
      <c r="BA461" s="4"/>
      <c r="BB461" s="4"/>
      <c r="BC461" s="4"/>
      <c r="BD461" s="4"/>
      <c r="BE461" s="4"/>
      <c r="BF461" s="4"/>
      <c r="BG461" s="4"/>
      <c r="BH461" s="4"/>
      <c r="BI461" s="4"/>
      <c r="BJ461" s="4"/>
      <c r="BK461" s="4"/>
      <c r="BL461" s="4"/>
      <c r="BM461" s="4"/>
      <c r="BN461" s="4"/>
      <c r="BO461" s="4"/>
      <c r="BP461" s="4"/>
      <c r="BQ461" s="4"/>
      <c r="BR461" s="4"/>
      <c r="BS461" s="4"/>
      <c r="BT461" s="4"/>
      <c r="BU461" s="4"/>
      <c r="BV461" s="4"/>
      <c r="BW461" s="4"/>
      <c r="BX461" s="4"/>
      <c r="BY461" s="4"/>
      <c r="BZ461" s="4"/>
      <c r="CA461" s="4"/>
    </row>
    <row r="462" spans="1:79" ht="17" customHeight="1" thickBot="1">
      <c r="A462" s="33"/>
      <c r="B462" s="19" t="s">
        <v>102</v>
      </c>
      <c r="C462" s="46">
        <v>60</v>
      </c>
      <c r="D462" s="46">
        <v>47</v>
      </c>
      <c r="E462" s="47">
        <v>1</v>
      </c>
      <c r="F462" s="147" t="s">
        <v>25</v>
      </c>
      <c r="G462" s="147"/>
      <c r="H462" s="148">
        <v>175000</v>
      </c>
      <c r="I462" s="149">
        <v>45921</v>
      </c>
      <c r="J462" s="163"/>
      <c r="K462" s="160"/>
      <c r="L462" s="160"/>
      <c r="M462" s="5"/>
      <c r="N462" s="5"/>
      <c r="O462" s="5"/>
      <c r="P462" s="5"/>
      <c r="Q462" s="5"/>
      <c r="R462" s="6">
        <f>H462*K462</f>
        <v>0</v>
      </c>
      <c r="S462" s="6">
        <f>H462*L462</f>
        <v>0</v>
      </c>
      <c r="T462" s="6"/>
      <c r="U462" s="6"/>
      <c r="V462" s="6"/>
      <c r="W462" s="6"/>
      <c r="X462" s="4"/>
      <c r="Y462" s="4" t="s">
        <v>473</v>
      </c>
      <c r="Z462" s="4"/>
      <c r="AA462" s="4" t="str">
        <f>+Y462</f>
        <v>Z-CAR60P</v>
      </c>
      <c r="AB462" s="4">
        <f>K462</f>
        <v>0</v>
      </c>
      <c r="AC462" s="4">
        <f>+L462</f>
        <v>0</v>
      </c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6"/>
      <c r="AR462" s="6"/>
      <c r="AS462" s="6"/>
      <c r="AT462" s="6"/>
      <c r="AU462" s="6"/>
      <c r="AV462" s="6"/>
      <c r="AW462" s="4"/>
      <c r="AX462" s="4"/>
      <c r="AY462" s="4"/>
      <c r="AZ462" s="4"/>
      <c r="BA462" s="4"/>
      <c r="BB462" s="4"/>
      <c r="BC462" s="4"/>
      <c r="BD462" s="4"/>
      <c r="BE462" s="4"/>
      <c r="BF462" s="4"/>
      <c r="BG462" s="4"/>
      <c r="BH462" s="4" t="s">
        <v>467</v>
      </c>
      <c r="BI462" s="4"/>
      <c r="BJ462" s="4" t="s">
        <v>466</v>
      </c>
      <c r="BK462" s="4"/>
      <c r="BL462" s="4"/>
      <c r="BM462" s="4"/>
      <c r="BN462" s="4"/>
      <c r="BO462" s="4"/>
      <c r="BP462" s="4"/>
      <c r="BQ462" s="4"/>
      <c r="BR462" s="4"/>
      <c r="BS462" s="4"/>
      <c r="BT462" s="4"/>
      <c r="BU462" s="4"/>
      <c r="BV462" s="4"/>
      <c r="BW462" s="4"/>
      <c r="BX462" s="4"/>
      <c r="BY462" s="4"/>
      <c r="BZ462" s="4"/>
      <c r="CA462" s="4"/>
    </row>
    <row r="463" spans="1:79" ht="17" customHeight="1" thickBot="1">
      <c r="A463" s="33"/>
      <c r="B463" s="19"/>
      <c r="C463" s="158"/>
      <c r="D463" s="158"/>
      <c r="E463" s="147"/>
      <c r="F463" s="152" t="s">
        <v>11</v>
      </c>
      <c r="G463" s="152"/>
      <c r="H463" s="153">
        <v>175000</v>
      </c>
      <c r="I463" s="154">
        <v>45922</v>
      </c>
      <c r="J463" s="165"/>
      <c r="K463" s="161"/>
      <c r="L463" s="161"/>
      <c r="M463" s="5"/>
      <c r="N463" s="5"/>
      <c r="O463" s="5"/>
      <c r="P463" s="5"/>
      <c r="Q463" s="5"/>
      <c r="R463" s="6"/>
      <c r="S463" s="6"/>
      <c r="T463" s="6"/>
      <c r="U463" s="6"/>
      <c r="V463" s="6"/>
      <c r="W463" s="6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6"/>
      <c r="AR463" s="6"/>
      <c r="AS463" s="6"/>
      <c r="AT463" s="6"/>
      <c r="AU463" s="6"/>
      <c r="AV463" s="6"/>
      <c r="AW463" s="4"/>
      <c r="AX463" s="4"/>
      <c r="AY463" s="4"/>
      <c r="AZ463" s="4"/>
      <c r="BA463" s="4"/>
      <c r="BB463" s="4"/>
      <c r="BC463" s="4"/>
      <c r="BD463" s="4"/>
      <c r="BE463" s="4"/>
      <c r="BF463" s="4"/>
      <c r="BG463" s="4"/>
      <c r="BH463" s="4"/>
      <c r="BI463" s="4"/>
      <c r="BJ463" s="4"/>
      <c r="BK463" s="4"/>
      <c r="BL463" s="4"/>
      <c r="BM463" s="4"/>
      <c r="BN463" s="4"/>
      <c r="BO463" s="4"/>
      <c r="BP463" s="4"/>
      <c r="BQ463" s="4"/>
      <c r="BR463" s="4"/>
      <c r="BS463" s="4"/>
      <c r="BT463" s="4"/>
      <c r="BU463" s="4"/>
      <c r="BV463" s="4"/>
      <c r="BW463" s="4"/>
      <c r="BX463" s="4"/>
      <c r="BY463" s="4"/>
      <c r="BZ463" s="4"/>
      <c r="CA463" s="4"/>
    </row>
    <row r="464" spans="1:79" ht="17" customHeight="1" thickBot="1">
      <c r="A464" s="33"/>
      <c r="B464" s="19" t="s">
        <v>468</v>
      </c>
      <c r="C464" s="46">
        <v>80</v>
      </c>
      <c r="D464" s="46">
        <v>66</v>
      </c>
      <c r="E464" s="47">
        <v>1</v>
      </c>
      <c r="F464" s="152" t="s">
        <v>25</v>
      </c>
      <c r="G464" s="152"/>
      <c r="H464" s="153">
        <v>380000</v>
      </c>
      <c r="I464" s="154">
        <v>45923</v>
      </c>
      <c r="J464" s="165"/>
      <c r="K464" s="161"/>
      <c r="L464" s="161"/>
      <c r="M464" s="5"/>
      <c r="N464" s="5"/>
      <c r="O464" s="5"/>
      <c r="P464" s="5"/>
      <c r="Q464" s="5"/>
      <c r="R464" s="6">
        <f>H464*K464</f>
        <v>0</v>
      </c>
      <c r="S464" s="6">
        <f>H464*L464</f>
        <v>0</v>
      </c>
      <c r="T464" s="6"/>
      <c r="U464" s="6"/>
      <c r="V464" s="6"/>
      <c r="W464" s="6"/>
      <c r="X464" s="4"/>
      <c r="Y464" s="4" t="s">
        <v>474</v>
      </c>
      <c r="Z464" s="4"/>
      <c r="AA464" s="4" t="str">
        <f>+Y464</f>
        <v>Z-CAR80P</v>
      </c>
      <c r="AB464" s="4">
        <f>K464</f>
        <v>0</v>
      </c>
      <c r="AC464" s="4">
        <f>+L464</f>
        <v>0</v>
      </c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6"/>
      <c r="AR464" s="6"/>
      <c r="AS464" s="6"/>
      <c r="AT464" s="6"/>
      <c r="AU464" s="6"/>
      <c r="AV464" s="6"/>
      <c r="AW464" s="4"/>
      <c r="AX464" s="4"/>
      <c r="AY464" s="4"/>
      <c r="AZ464" s="4"/>
      <c r="BA464" s="4"/>
      <c r="BB464" s="4"/>
      <c r="BC464" s="4"/>
      <c r="BD464" s="4"/>
      <c r="BE464" s="4"/>
      <c r="BF464" s="4"/>
      <c r="BG464" s="4"/>
      <c r="BH464" s="4" t="s">
        <v>470</v>
      </c>
      <c r="BI464" s="4"/>
      <c r="BJ464" s="4" t="s">
        <v>471</v>
      </c>
      <c r="BK464" s="4"/>
      <c r="BL464" s="4"/>
      <c r="BM464" s="4"/>
      <c r="BN464" s="4"/>
      <c r="BO464" s="4"/>
      <c r="BP464" s="4"/>
      <c r="BQ464" s="4"/>
      <c r="BR464" s="4"/>
      <c r="BS464" s="4"/>
      <c r="BT464" s="4"/>
      <c r="BU464" s="4"/>
      <c r="BV464" s="4"/>
      <c r="BW464" s="4"/>
      <c r="BX464" s="4"/>
      <c r="BY464" s="4"/>
      <c r="BZ464" s="4"/>
      <c r="CA464" s="4"/>
    </row>
    <row r="465" spans="1:79" ht="17" customHeight="1" thickBot="1">
      <c r="A465" s="33"/>
      <c r="B465" s="19"/>
      <c r="C465" s="158"/>
      <c r="D465" s="158"/>
      <c r="E465" s="147"/>
      <c r="F465" s="152" t="s">
        <v>11</v>
      </c>
      <c r="G465" s="152"/>
      <c r="H465" s="153">
        <v>380000</v>
      </c>
      <c r="I465" s="154">
        <v>45924</v>
      </c>
      <c r="J465" s="165"/>
      <c r="K465" s="161"/>
      <c r="L465" s="161"/>
      <c r="M465" s="5"/>
      <c r="N465" s="5"/>
      <c r="O465" s="5"/>
      <c r="P465" s="5"/>
      <c r="Q465" s="5"/>
      <c r="R465" s="6"/>
      <c r="S465" s="6"/>
      <c r="T465" s="6"/>
      <c r="U465" s="6"/>
      <c r="V465" s="6"/>
      <c r="W465" s="6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6"/>
      <c r="AR465" s="6"/>
      <c r="AS465" s="6"/>
      <c r="AT465" s="6"/>
      <c r="AU465" s="6"/>
      <c r="AV465" s="6"/>
      <c r="AW465" s="4"/>
      <c r="AX465" s="4"/>
      <c r="AY465" s="4"/>
      <c r="AZ465" s="4"/>
      <c r="BA465" s="4"/>
      <c r="BB465" s="4"/>
      <c r="BC465" s="4"/>
      <c r="BD465" s="4"/>
      <c r="BE465" s="4"/>
      <c r="BF465" s="4"/>
      <c r="BG465" s="4"/>
      <c r="BH465" s="4"/>
      <c r="BI465" s="4"/>
      <c r="BJ465" s="4"/>
      <c r="BK465" s="4"/>
      <c r="BL465" s="4"/>
      <c r="BM465" s="4"/>
      <c r="BN465" s="4"/>
      <c r="BO465" s="4"/>
      <c r="BP465" s="4"/>
      <c r="BQ465" s="4"/>
      <c r="BR465" s="4"/>
      <c r="BS465" s="4"/>
      <c r="BT465" s="4"/>
      <c r="BU465" s="4"/>
      <c r="BV465" s="4"/>
      <c r="BW465" s="4"/>
      <c r="BX465" s="4"/>
      <c r="BY465" s="4"/>
      <c r="BZ465" s="4"/>
      <c r="CA465" s="4"/>
    </row>
    <row r="466" spans="1:79" ht="17" customHeight="1" thickBot="1">
      <c r="A466" s="33"/>
      <c r="B466" s="19" t="s">
        <v>468</v>
      </c>
      <c r="C466" s="46">
        <v>105</v>
      </c>
      <c r="D466" s="46">
        <v>80</v>
      </c>
      <c r="E466" s="47">
        <v>1</v>
      </c>
      <c r="F466" s="152" t="s">
        <v>25</v>
      </c>
      <c r="G466" s="152"/>
      <c r="H466" s="153">
        <v>640000</v>
      </c>
      <c r="I466" s="154">
        <v>45925</v>
      </c>
      <c r="J466" s="165"/>
      <c r="K466" s="161"/>
      <c r="L466" s="161"/>
      <c r="M466" s="5"/>
      <c r="N466" s="5"/>
      <c r="O466" s="5"/>
      <c r="P466" s="5"/>
      <c r="Q466" s="5"/>
      <c r="R466" s="6">
        <f>H466*K466</f>
        <v>0</v>
      </c>
      <c r="S466" s="6">
        <f>H466*L466</f>
        <v>0</v>
      </c>
      <c r="T466" s="6"/>
      <c r="U466" s="6"/>
      <c r="V466" s="6"/>
      <c r="W466" s="6"/>
      <c r="X466" s="4"/>
      <c r="Y466" s="4" t="s">
        <v>475</v>
      </c>
      <c r="Z466" s="4"/>
      <c r="AA466" s="4" t="str">
        <f>+Y466</f>
        <v>Z-CAR105P</v>
      </c>
      <c r="AB466" s="4">
        <f>K466</f>
        <v>0</v>
      </c>
      <c r="AC466" s="4">
        <f>+L466</f>
        <v>0</v>
      </c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6"/>
      <c r="AR466" s="6"/>
      <c r="AS466" s="6"/>
      <c r="AT466" s="6"/>
      <c r="AU466" s="6"/>
      <c r="AV466" s="6"/>
      <c r="AW466" s="4"/>
      <c r="AX466" s="4"/>
      <c r="AY466" s="4"/>
      <c r="AZ466" s="4"/>
      <c r="BA466" s="4"/>
      <c r="BB466" s="4"/>
      <c r="BC466" s="4"/>
      <c r="BD466" s="4"/>
      <c r="BE466" s="4"/>
      <c r="BF466" s="4"/>
      <c r="BG466" s="4"/>
      <c r="BH466" s="4" t="s">
        <v>470</v>
      </c>
      <c r="BI466" s="4"/>
      <c r="BJ466" s="4" t="s">
        <v>471</v>
      </c>
      <c r="BK466" s="4"/>
      <c r="BL466" s="4"/>
      <c r="BM466" s="4"/>
      <c r="BN466" s="4"/>
      <c r="BO466" s="4"/>
      <c r="BP466" s="4"/>
      <c r="BQ466" s="4"/>
      <c r="BR466" s="4"/>
      <c r="BS466" s="4"/>
      <c r="BT466" s="4"/>
      <c r="BU466" s="4"/>
      <c r="BV466" s="4"/>
      <c r="BW466" s="4"/>
      <c r="BX466" s="4"/>
      <c r="BY466" s="4"/>
      <c r="BZ466" s="4"/>
      <c r="CA466" s="4"/>
    </row>
    <row r="467" spans="1:79" ht="17" customHeight="1" thickBot="1">
      <c r="A467" s="33"/>
      <c r="B467" s="19"/>
      <c r="C467" s="158"/>
      <c r="D467" s="158"/>
      <c r="E467" s="147"/>
      <c r="F467" s="152" t="s">
        <v>11</v>
      </c>
      <c r="G467" s="152"/>
      <c r="H467" s="153">
        <v>640000</v>
      </c>
      <c r="I467" s="154">
        <v>45926</v>
      </c>
      <c r="J467" s="165"/>
      <c r="K467" s="161"/>
      <c r="L467" s="161"/>
      <c r="M467" s="5"/>
      <c r="N467" s="5"/>
      <c r="O467" s="5"/>
      <c r="P467" s="5"/>
      <c r="Q467" s="5"/>
      <c r="R467" s="6"/>
      <c r="S467" s="6"/>
      <c r="T467" s="6"/>
      <c r="U467" s="6"/>
      <c r="V467" s="6"/>
      <c r="W467" s="6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6"/>
      <c r="AR467" s="6"/>
      <c r="AS467" s="6"/>
      <c r="AT467" s="6"/>
      <c r="AU467" s="6"/>
      <c r="AV467" s="6"/>
      <c r="AW467" s="4"/>
      <c r="AX467" s="4"/>
      <c r="AY467" s="4"/>
      <c r="AZ467" s="4"/>
      <c r="BA467" s="4"/>
      <c r="BB467" s="4"/>
      <c r="BC467" s="4"/>
      <c r="BD467" s="4"/>
      <c r="BE467" s="4"/>
      <c r="BF467" s="4"/>
      <c r="BG467" s="4"/>
      <c r="BH467" s="4"/>
      <c r="BI467" s="4"/>
      <c r="BJ467" s="4"/>
      <c r="BK467" s="4"/>
      <c r="BL467" s="4"/>
      <c r="BM467" s="4"/>
      <c r="BN467" s="4"/>
      <c r="BO467" s="4"/>
      <c r="BP467" s="4"/>
      <c r="BQ467" s="4"/>
      <c r="BR467" s="4"/>
      <c r="BS467" s="4"/>
      <c r="BT467" s="4"/>
      <c r="BU467" s="4"/>
      <c r="BV467" s="4"/>
      <c r="BW467" s="4"/>
      <c r="BX467" s="4"/>
      <c r="BY467" s="4"/>
      <c r="BZ467" s="4"/>
      <c r="CA467" s="4"/>
    </row>
    <row r="468" spans="1:79" ht="31" customHeight="1">
      <c r="A468" s="82" t="s">
        <v>476</v>
      </c>
      <c r="B468" s="77"/>
      <c r="C468" s="78"/>
      <c r="D468" s="78"/>
      <c r="E468" s="78"/>
      <c r="F468" s="78"/>
      <c r="G468" s="78"/>
      <c r="H468" s="78"/>
      <c r="I468" s="78"/>
      <c r="J468" s="78"/>
      <c r="K468" s="78"/>
      <c r="L468" s="78"/>
      <c r="M468" s="26"/>
      <c r="N468" s="26"/>
      <c r="O468" s="26"/>
      <c r="P468" s="26"/>
      <c r="Q468" s="26"/>
      <c r="R468" s="6"/>
      <c r="S468" s="6"/>
      <c r="T468" s="6"/>
      <c r="U468" s="6"/>
      <c r="V468" s="6"/>
      <c r="W468" s="6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6"/>
      <c r="AR468" s="6"/>
      <c r="AS468" s="6"/>
      <c r="AT468" s="6"/>
      <c r="AU468" s="6"/>
      <c r="AV468" s="6"/>
      <c r="AW468" s="4"/>
      <c r="AX468" s="4"/>
      <c r="AY468" s="4"/>
      <c r="AZ468" s="4"/>
      <c r="BA468" s="4"/>
      <c r="BB468" s="4"/>
      <c r="BC468" s="4"/>
      <c r="BD468" s="4"/>
      <c r="BE468" s="4"/>
      <c r="BF468" s="4"/>
      <c r="BG468" s="4"/>
      <c r="BH468" s="4"/>
      <c r="BI468" s="4"/>
      <c r="BJ468" s="4"/>
      <c r="BK468" s="4"/>
      <c r="BL468" s="4"/>
      <c r="BM468" s="4"/>
      <c r="BN468" s="4"/>
      <c r="BO468" s="4"/>
      <c r="BP468" s="4"/>
      <c r="BQ468" s="4"/>
      <c r="BR468" s="4"/>
      <c r="BS468" s="4"/>
      <c r="BT468" s="4"/>
      <c r="BU468" s="4"/>
      <c r="BV468" s="4"/>
      <c r="BW468" s="4"/>
      <c r="BX468" s="4"/>
      <c r="BY468" s="4"/>
      <c r="BZ468" s="4"/>
      <c r="CA468" s="4"/>
    </row>
    <row r="469" spans="1:79" ht="15.5" customHeight="1">
      <c r="A469" s="19"/>
      <c r="B469" s="10"/>
      <c r="C469" s="9"/>
      <c r="D469" s="9"/>
      <c r="E469" s="9"/>
      <c r="F469" s="9"/>
      <c r="G469" s="9"/>
      <c r="H469" s="9"/>
      <c r="I469" s="9"/>
      <c r="J469" s="60"/>
      <c r="K469" s="35"/>
      <c r="L469" s="35"/>
      <c r="M469" s="5"/>
      <c r="N469" s="5"/>
      <c r="O469" s="5"/>
      <c r="P469" s="5"/>
      <c r="Q469" s="5"/>
      <c r="R469" s="6"/>
      <c r="S469" s="6"/>
      <c r="T469" s="6"/>
      <c r="U469" s="6"/>
      <c r="V469" s="6"/>
      <c r="W469" s="6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6"/>
      <c r="AR469" s="6"/>
      <c r="AS469" s="6"/>
      <c r="AT469" s="6"/>
      <c r="AU469" s="6"/>
      <c r="AV469" s="6"/>
      <c r="AW469" s="4"/>
      <c r="AX469" s="4"/>
      <c r="AY469" s="4"/>
      <c r="AZ469" s="4"/>
      <c r="BA469" s="4"/>
      <c r="BB469" s="4"/>
      <c r="BC469" s="4"/>
      <c r="BD469" s="4"/>
      <c r="BE469" s="4"/>
      <c r="BF469" s="4"/>
      <c r="BG469" s="4"/>
      <c r="BH469" s="4"/>
      <c r="BI469" s="4"/>
      <c r="BJ469" s="4"/>
      <c r="BK469" s="4"/>
      <c r="BL469" s="4"/>
      <c r="BM469" s="4"/>
      <c r="BN469" s="4"/>
      <c r="BO469" s="4"/>
      <c r="BP469" s="4"/>
      <c r="BQ469" s="4"/>
      <c r="BR469" s="4"/>
      <c r="BS469" s="4"/>
      <c r="BT469" s="4"/>
      <c r="BU469" s="4"/>
      <c r="BV469" s="4"/>
      <c r="BW469" s="4"/>
      <c r="BX469" s="4"/>
      <c r="BY469" s="4"/>
      <c r="BZ469" s="4"/>
      <c r="CA469" s="4"/>
    </row>
    <row r="470" spans="1:79" ht="20" customHeight="1">
      <c r="A470" s="37"/>
      <c r="B470" s="38"/>
      <c r="C470" s="37" t="s">
        <v>4</v>
      </c>
      <c r="D470" s="37" t="s">
        <v>5</v>
      </c>
      <c r="E470" s="37" t="s">
        <v>6</v>
      </c>
      <c r="F470" s="37" t="s">
        <v>7</v>
      </c>
      <c r="G470" s="37" t="s">
        <v>8</v>
      </c>
      <c r="H470" s="39" t="s">
        <v>9</v>
      </c>
      <c r="I470" s="40" t="s">
        <v>10</v>
      </c>
      <c r="J470" s="62"/>
      <c r="K470" s="42" t="s">
        <v>11</v>
      </c>
      <c r="L470" s="42" t="s">
        <v>12</v>
      </c>
      <c r="M470" s="5"/>
      <c r="N470" s="5"/>
      <c r="O470" s="5"/>
      <c r="P470" s="5"/>
      <c r="Q470" s="5"/>
      <c r="R470" s="6"/>
      <c r="S470" s="6"/>
      <c r="T470" s="6"/>
      <c r="U470" s="6"/>
      <c r="V470" s="6"/>
      <c r="W470" s="6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6"/>
      <c r="AR470" s="6"/>
      <c r="AS470" s="6"/>
      <c r="AT470" s="6"/>
      <c r="AU470" s="6"/>
      <c r="AV470" s="6"/>
      <c r="AW470" s="4"/>
      <c r="AX470" s="4"/>
      <c r="AY470" s="4"/>
      <c r="AZ470" s="4"/>
      <c r="BA470" s="4"/>
      <c r="BB470" s="4"/>
      <c r="BC470" s="4"/>
      <c r="BD470" s="4"/>
      <c r="BE470" s="4"/>
      <c r="BF470" s="4"/>
      <c r="BG470" s="4"/>
      <c r="BH470" s="4"/>
      <c r="BI470" s="4"/>
      <c r="BJ470" s="4"/>
      <c r="BK470" s="4"/>
      <c r="BL470" s="4"/>
      <c r="BM470" s="4"/>
      <c r="BN470" s="4"/>
      <c r="BO470" s="4"/>
      <c r="BP470" s="4"/>
      <c r="BQ470" s="4"/>
      <c r="BR470" s="4"/>
      <c r="BS470" s="4"/>
      <c r="BT470" s="4"/>
      <c r="BU470" s="4"/>
      <c r="BV470" s="4"/>
      <c r="BW470" s="4"/>
      <c r="BX470" s="4"/>
      <c r="BY470" s="4"/>
      <c r="BZ470" s="4"/>
      <c r="CA470" s="4"/>
    </row>
    <row r="471" spans="1:79" ht="17" customHeight="1" thickBot="1">
      <c r="A471" s="33"/>
      <c r="B471" s="10" t="s">
        <v>102</v>
      </c>
      <c r="C471" s="46">
        <v>50</v>
      </c>
      <c r="D471" s="46">
        <v>45</v>
      </c>
      <c r="E471" s="47">
        <v>1</v>
      </c>
      <c r="F471" s="147" t="s">
        <v>25</v>
      </c>
      <c r="G471" s="147"/>
      <c r="H471" s="148">
        <v>120000</v>
      </c>
      <c r="I471" s="149">
        <v>45929</v>
      </c>
      <c r="J471" s="163"/>
      <c r="K471" s="160"/>
      <c r="L471" s="160"/>
      <c r="M471" s="5"/>
      <c r="N471" s="5"/>
      <c r="O471" s="5"/>
      <c r="P471" s="5"/>
      <c r="Q471" s="5"/>
      <c r="R471" s="6">
        <f>H471*K471</f>
        <v>0</v>
      </c>
      <c r="S471" s="6">
        <f>H471*L471</f>
        <v>0</v>
      </c>
      <c r="T471" s="6"/>
      <c r="U471" s="6"/>
      <c r="V471" s="6"/>
      <c r="W471" s="6"/>
      <c r="X471" s="4"/>
      <c r="Y471" s="4" t="s">
        <v>477</v>
      </c>
      <c r="Z471" s="4"/>
      <c r="AA471" s="4" t="str">
        <f t="shared" ref="AA471:AA477" si="132">+Y471</f>
        <v>Z-LUG50P</v>
      </c>
      <c r="AB471" s="4">
        <f>K471</f>
        <v>0</v>
      </c>
      <c r="AC471" s="4">
        <f>+L471</f>
        <v>0</v>
      </c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6"/>
      <c r="AR471" s="6"/>
      <c r="AS471" s="6"/>
      <c r="AT471" s="6"/>
      <c r="AU471" s="6"/>
      <c r="AV471" s="6"/>
      <c r="AW471" s="4"/>
      <c r="AX471" s="4"/>
      <c r="AY471" s="4"/>
      <c r="AZ471" s="4"/>
      <c r="BA471" s="4"/>
      <c r="BB471" s="4"/>
      <c r="BC471" s="4"/>
      <c r="BD471" s="4"/>
      <c r="BE471" s="4"/>
      <c r="BF471" s="4"/>
      <c r="BG471" s="4"/>
      <c r="BH471" s="4"/>
      <c r="BI471" s="4"/>
      <c r="BJ471" s="4"/>
      <c r="BK471" s="4"/>
      <c r="BL471" s="4"/>
      <c r="BM471" s="4"/>
      <c r="BN471" s="4"/>
      <c r="BO471" s="4"/>
      <c r="BP471" s="4"/>
      <c r="BQ471" s="4"/>
      <c r="BR471" s="4"/>
      <c r="BS471" s="4"/>
      <c r="BT471" s="4"/>
      <c r="BU471" s="4"/>
      <c r="BV471" s="4"/>
      <c r="BW471" s="4"/>
      <c r="BX471" s="4"/>
      <c r="BY471" s="4"/>
      <c r="BZ471" s="4"/>
      <c r="CA471" s="4"/>
    </row>
    <row r="472" spans="1:79" ht="17" customHeight="1" thickBot="1">
      <c r="A472" s="33"/>
      <c r="B472" s="10"/>
      <c r="C472" s="158"/>
      <c r="D472" s="158"/>
      <c r="E472" s="147"/>
      <c r="F472" s="152" t="s">
        <v>11</v>
      </c>
      <c r="G472" s="152"/>
      <c r="H472" s="153">
        <v>120000</v>
      </c>
      <c r="I472" s="154">
        <v>45930</v>
      </c>
      <c r="J472" s="165"/>
      <c r="K472" s="161"/>
      <c r="L472" s="161"/>
      <c r="M472" s="5"/>
      <c r="N472" s="5"/>
      <c r="O472" s="5"/>
      <c r="P472" s="5"/>
      <c r="Q472" s="5"/>
      <c r="R472" s="6"/>
      <c r="S472" s="6"/>
      <c r="T472" s="6"/>
      <c r="U472" s="6"/>
      <c r="V472" s="6"/>
      <c r="W472" s="6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6"/>
      <c r="AR472" s="6"/>
      <c r="AS472" s="6"/>
      <c r="AT472" s="6"/>
      <c r="AU472" s="6"/>
      <c r="AV472" s="6"/>
      <c r="AW472" s="4"/>
      <c r="AX472" s="4"/>
      <c r="AY472" s="4"/>
      <c r="AZ472" s="4"/>
      <c r="BA472" s="4"/>
      <c r="BB472" s="4"/>
      <c r="BC472" s="4"/>
      <c r="BD472" s="4"/>
      <c r="BE472" s="4"/>
      <c r="BF472" s="4"/>
      <c r="BG472" s="4"/>
      <c r="BH472" s="4"/>
      <c r="BI472" s="4"/>
      <c r="BJ472" s="4"/>
      <c r="BK472" s="4"/>
      <c r="BL472" s="4"/>
      <c r="BM472" s="4"/>
      <c r="BN472" s="4"/>
      <c r="BO472" s="4"/>
      <c r="BP472" s="4"/>
      <c r="BQ472" s="4"/>
      <c r="BR472" s="4"/>
      <c r="BS472" s="4"/>
      <c r="BT472" s="4"/>
      <c r="BU472" s="4"/>
      <c r="BV472" s="4"/>
      <c r="BW472" s="4"/>
      <c r="BX472" s="4"/>
      <c r="BY472" s="4"/>
      <c r="BZ472" s="4"/>
      <c r="CA472" s="4"/>
    </row>
    <row r="473" spans="1:79" ht="17" customHeight="1" thickBot="1">
      <c r="A473" s="33"/>
      <c r="B473" s="10" t="s">
        <v>468</v>
      </c>
      <c r="C473" s="46">
        <v>60</v>
      </c>
      <c r="D473" s="46">
        <v>53</v>
      </c>
      <c r="E473" s="47">
        <v>1</v>
      </c>
      <c r="F473" s="152" t="s">
        <v>25</v>
      </c>
      <c r="G473" s="152"/>
      <c r="H473" s="153">
        <v>175000</v>
      </c>
      <c r="I473" s="154">
        <v>45931</v>
      </c>
      <c r="J473" s="165"/>
      <c r="K473" s="161"/>
      <c r="L473" s="161"/>
      <c r="M473" s="5"/>
      <c r="N473" s="5"/>
      <c r="O473" s="5"/>
      <c r="P473" s="5"/>
      <c r="Q473" s="5"/>
      <c r="R473" s="6">
        <f>H473*K473</f>
        <v>0</v>
      </c>
      <c r="S473" s="6">
        <f>H473*L473</f>
        <v>0</v>
      </c>
      <c r="T473" s="6"/>
      <c r="U473" s="6"/>
      <c r="V473" s="6"/>
      <c r="W473" s="6"/>
      <c r="X473" s="4"/>
      <c r="Y473" s="4" t="s">
        <v>478</v>
      </c>
      <c r="Z473" s="4"/>
      <c r="AA473" s="4" t="str">
        <f t="shared" si="132"/>
        <v>Z-LUG60P</v>
      </c>
      <c r="AB473" s="4">
        <f>K473</f>
        <v>0</v>
      </c>
      <c r="AC473" s="4">
        <f>+L473</f>
        <v>0</v>
      </c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6"/>
      <c r="AR473" s="6"/>
      <c r="AS473" s="6"/>
      <c r="AT473" s="6"/>
      <c r="AU473" s="6"/>
      <c r="AV473" s="6"/>
      <c r="AW473" s="4"/>
      <c r="AX473" s="4"/>
      <c r="AY473" s="4"/>
      <c r="AZ473" s="4"/>
      <c r="BA473" s="4"/>
      <c r="BB473" s="4"/>
      <c r="BC473" s="4"/>
      <c r="BD473" s="4"/>
      <c r="BE473" s="4"/>
      <c r="BF473" s="4"/>
      <c r="BG473" s="4"/>
      <c r="BH473" s="4"/>
      <c r="BI473" s="4"/>
      <c r="BJ473" s="4"/>
      <c r="BK473" s="4"/>
      <c r="BL473" s="4"/>
      <c r="BM473" s="4"/>
      <c r="BN473" s="4"/>
      <c r="BO473" s="4"/>
      <c r="BP473" s="4"/>
      <c r="BQ473" s="4"/>
      <c r="BR473" s="4"/>
      <c r="BS473" s="4"/>
      <c r="BT473" s="4"/>
      <c r="BU473" s="4"/>
      <c r="BV473" s="4"/>
      <c r="BW473" s="4"/>
      <c r="BX473" s="4"/>
      <c r="BY473" s="4"/>
      <c r="BZ473" s="4"/>
      <c r="CA473" s="4"/>
    </row>
    <row r="474" spans="1:79" ht="17" customHeight="1" thickBot="1">
      <c r="A474" s="33"/>
      <c r="B474" s="10"/>
      <c r="C474" s="158"/>
      <c r="D474" s="158"/>
      <c r="E474" s="147"/>
      <c r="F474" s="152" t="s">
        <v>11</v>
      </c>
      <c r="G474" s="152"/>
      <c r="H474" s="153">
        <v>175000</v>
      </c>
      <c r="I474" s="154">
        <v>45932</v>
      </c>
      <c r="J474" s="165"/>
      <c r="K474" s="161"/>
      <c r="L474" s="161"/>
      <c r="M474" s="5"/>
      <c r="N474" s="5"/>
      <c r="O474" s="5"/>
      <c r="P474" s="5"/>
      <c r="Q474" s="5"/>
      <c r="R474" s="6"/>
      <c r="S474" s="6"/>
      <c r="T474" s="6"/>
      <c r="U474" s="6"/>
      <c r="V474" s="6"/>
      <c r="W474" s="6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6"/>
      <c r="AR474" s="6"/>
      <c r="AS474" s="6"/>
      <c r="AT474" s="6"/>
      <c r="AU474" s="6"/>
      <c r="AV474" s="6"/>
      <c r="AW474" s="4"/>
      <c r="AX474" s="4"/>
      <c r="AY474" s="4"/>
      <c r="AZ474" s="4"/>
      <c r="BA474" s="4"/>
      <c r="BB474" s="4"/>
      <c r="BC474" s="4"/>
      <c r="BD474" s="4"/>
      <c r="BE474" s="4"/>
      <c r="BF474" s="4"/>
      <c r="BG474" s="4"/>
      <c r="BH474" s="4"/>
      <c r="BI474" s="4"/>
      <c r="BJ474" s="4"/>
      <c r="BK474" s="4"/>
      <c r="BL474" s="4"/>
      <c r="BM474" s="4"/>
      <c r="BN474" s="4"/>
      <c r="BO474" s="4"/>
      <c r="BP474" s="4"/>
      <c r="BQ474" s="4"/>
      <c r="BR474" s="4"/>
      <c r="BS474" s="4"/>
      <c r="BT474" s="4"/>
      <c r="BU474" s="4"/>
      <c r="BV474" s="4"/>
      <c r="BW474" s="4"/>
      <c r="BX474" s="4"/>
      <c r="BY474" s="4"/>
      <c r="BZ474" s="4"/>
      <c r="CA474" s="4"/>
    </row>
    <row r="475" spans="1:79" ht="17" customHeight="1" thickBot="1">
      <c r="A475" s="33"/>
      <c r="B475" s="10"/>
      <c r="C475" s="46">
        <v>70</v>
      </c>
      <c r="D475" s="46">
        <v>58</v>
      </c>
      <c r="E475" s="47">
        <v>1</v>
      </c>
      <c r="F475" s="152" t="s">
        <v>25</v>
      </c>
      <c r="G475" s="152"/>
      <c r="H475" s="153">
        <v>250000</v>
      </c>
      <c r="I475" s="154">
        <v>45933</v>
      </c>
      <c r="J475" s="165"/>
      <c r="K475" s="161"/>
      <c r="L475" s="161"/>
      <c r="M475" s="5"/>
      <c r="N475" s="5"/>
      <c r="O475" s="5"/>
      <c r="P475" s="5"/>
      <c r="Q475" s="5"/>
      <c r="R475" s="6">
        <f>H475*K475</f>
        <v>0</v>
      </c>
      <c r="S475" s="6">
        <f>H475*L475</f>
        <v>0</v>
      </c>
      <c r="T475" s="6"/>
      <c r="U475" s="6"/>
      <c r="V475" s="6"/>
      <c r="W475" s="6"/>
      <c r="X475" s="4"/>
      <c r="Y475" s="4" t="s">
        <v>479</v>
      </c>
      <c r="Z475" s="4"/>
      <c r="AA475" s="4" t="str">
        <f t="shared" si="132"/>
        <v>Z-LUG70P</v>
      </c>
      <c r="AB475" s="4">
        <f>K475</f>
        <v>0</v>
      </c>
      <c r="AC475" s="4">
        <f>+L475</f>
        <v>0</v>
      </c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6"/>
      <c r="AR475" s="6"/>
      <c r="AS475" s="6"/>
      <c r="AT475" s="6"/>
      <c r="AU475" s="6"/>
      <c r="AV475" s="6"/>
      <c r="AW475" s="4"/>
      <c r="AX475" s="4"/>
      <c r="AY475" s="4"/>
      <c r="AZ475" s="4"/>
      <c r="BA475" s="4"/>
      <c r="BB475" s="4"/>
      <c r="BC475" s="4"/>
      <c r="BD475" s="4"/>
      <c r="BE475" s="4"/>
      <c r="BF475" s="4"/>
      <c r="BG475" s="4"/>
      <c r="BH475" s="4"/>
      <c r="BI475" s="4"/>
      <c r="BJ475" s="4"/>
      <c r="BK475" s="4"/>
      <c r="BL475" s="4"/>
      <c r="BM475" s="4"/>
      <c r="BN475" s="4"/>
      <c r="BO475" s="4"/>
      <c r="BP475" s="4"/>
      <c r="BQ475" s="4"/>
      <c r="BR475" s="4"/>
      <c r="BS475" s="4"/>
      <c r="BT475" s="4"/>
      <c r="BU475" s="4"/>
      <c r="BV475" s="4"/>
      <c r="BW475" s="4"/>
      <c r="BX475" s="4"/>
      <c r="BY475" s="4"/>
      <c r="BZ475" s="4"/>
      <c r="CA475" s="4"/>
    </row>
    <row r="476" spans="1:79" ht="17" customHeight="1" thickBot="1">
      <c r="A476" s="33"/>
      <c r="B476" s="10"/>
      <c r="C476" s="158"/>
      <c r="D476" s="158"/>
      <c r="E476" s="147"/>
      <c r="F476" s="152" t="s">
        <v>11</v>
      </c>
      <c r="G476" s="152"/>
      <c r="H476" s="153">
        <v>250000</v>
      </c>
      <c r="I476" s="154">
        <v>45934</v>
      </c>
      <c r="J476" s="165"/>
      <c r="K476" s="161"/>
      <c r="L476" s="161"/>
      <c r="M476" s="5"/>
      <c r="N476" s="5"/>
      <c r="O476" s="5"/>
      <c r="P476" s="5"/>
      <c r="Q476" s="5"/>
      <c r="R476" s="6"/>
      <c r="S476" s="6"/>
      <c r="T476" s="6"/>
      <c r="U476" s="6"/>
      <c r="V476" s="6"/>
      <c r="W476" s="6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6"/>
      <c r="AR476" s="6"/>
      <c r="AS476" s="6"/>
      <c r="AT476" s="6"/>
      <c r="AU476" s="6"/>
      <c r="AV476" s="6"/>
      <c r="AW476" s="4"/>
      <c r="AX476" s="4"/>
      <c r="AY476" s="4"/>
      <c r="AZ476" s="4"/>
      <c r="BA476" s="4"/>
      <c r="BB476" s="4"/>
      <c r="BC476" s="4"/>
      <c r="BD476" s="4"/>
      <c r="BE476" s="4"/>
      <c r="BF476" s="4"/>
      <c r="BG476" s="4"/>
      <c r="BH476" s="4"/>
      <c r="BI476" s="4"/>
      <c r="BJ476" s="4"/>
      <c r="BK476" s="4"/>
      <c r="BL476" s="4"/>
      <c r="BM476" s="4"/>
      <c r="BN476" s="4"/>
      <c r="BO476" s="4"/>
      <c r="BP476" s="4"/>
      <c r="BQ476" s="4"/>
      <c r="BR476" s="4"/>
      <c r="BS476" s="4"/>
      <c r="BT476" s="4"/>
      <c r="BU476" s="4"/>
      <c r="BV476" s="4"/>
      <c r="BW476" s="4"/>
      <c r="BX476" s="4"/>
      <c r="BY476" s="4"/>
      <c r="BZ476" s="4"/>
      <c r="CA476" s="4"/>
    </row>
    <row r="477" spans="1:79" ht="17" customHeight="1" thickBot="1">
      <c r="A477" s="33"/>
      <c r="B477" s="53"/>
      <c r="C477" s="46">
        <v>80</v>
      </c>
      <c r="D477" s="46">
        <v>67</v>
      </c>
      <c r="E477" s="47">
        <v>1</v>
      </c>
      <c r="F477" s="152" t="s">
        <v>25</v>
      </c>
      <c r="G477" s="152"/>
      <c r="H477" s="153">
        <v>380000</v>
      </c>
      <c r="I477" s="154">
        <v>45935</v>
      </c>
      <c r="J477" s="165"/>
      <c r="K477" s="161"/>
      <c r="L477" s="161"/>
      <c r="M477" s="5"/>
      <c r="N477" s="5"/>
      <c r="O477" s="5"/>
      <c r="P477" s="5"/>
      <c r="Q477" s="5"/>
      <c r="R477" s="6">
        <f>H477*K477</f>
        <v>0</v>
      </c>
      <c r="S477" s="6">
        <f>H477*L477</f>
        <v>0</v>
      </c>
      <c r="T477" s="6"/>
      <c r="U477" s="6"/>
      <c r="V477" s="6"/>
      <c r="W477" s="6"/>
      <c r="X477" s="4"/>
      <c r="Y477" s="4" t="s">
        <v>480</v>
      </c>
      <c r="Z477" s="4"/>
      <c r="AA477" s="4" t="str">
        <f t="shared" si="132"/>
        <v>Z-LUG80P</v>
      </c>
      <c r="AB477" s="4">
        <f>K477</f>
        <v>0</v>
      </c>
      <c r="AC477" s="4">
        <f>+L477</f>
        <v>0</v>
      </c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6"/>
      <c r="AR477" s="6"/>
      <c r="AS477" s="6"/>
      <c r="AT477" s="6"/>
      <c r="AU477" s="6"/>
      <c r="AV477" s="6"/>
      <c r="AW477" s="4"/>
      <c r="AX477" s="4"/>
      <c r="AY477" s="4"/>
      <c r="AZ477" s="4"/>
      <c r="BA477" s="4"/>
      <c r="BB477" s="4"/>
      <c r="BC477" s="4"/>
      <c r="BD477" s="4"/>
      <c r="BE477" s="4"/>
      <c r="BF477" s="4"/>
      <c r="BG477" s="4"/>
      <c r="BH477" s="4"/>
      <c r="BI477" s="4"/>
      <c r="BJ477" s="4"/>
      <c r="BK477" s="4"/>
      <c r="BL477" s="4"/>
      <c r="BM477" s="4"/>
      <c r="BN477" s="4"/>
      <c r="BO477" s="4"/>
      <c r="BP477" s="4"/>
      <c r="BQ477" s="4"/>
      <c r="BR477" s="4"/>
      <c r="BS477" s="4"/>
      <c r="BT477" s="4"/>
      <c r="BU477" s="4"/>
      <c r="BV477" s="4"/>
      <c r="BW477" s="4"/>
      <c r="BX477" s="4"/>
      <c r="BY477" s="4"/>
      <c r="BZ477" s="4"/>
      <c r="CA477" s="4"/>
    </row>
    <row r="478" spans="1:79" ht="17" customHeight="1" thickBot="1">
      <c r="A478" s="33"/>
      <c r="B478" s="53"/>
      <c r="C478" s="158"/>
      <c r="D478" s="158"/>
      <c r="E478" s="147"/>
      <c r="F478" s="152" t="s">
        <v>11</v>
      </c>
      <c r="G478" s="152"/>
      <c r="H478" s="153">
        <v>380000</v>
      </c>
      <c r="I478" s="154">
        <v>45936</v>
      </c>
      <c r="J478" s="165"/>
      <c r="K478" s="161"/>
      <c r="L478" s="161"/>
      <c r="M478" s="5"/>
      <c r="N478" s="5"/>
      <c r="O478" s="5"/>
      <c r="P478" s="5"/>
      <c r="Q478" s="5"/>
      <c r="R478" s="6"/>
      <c r="S478" s="6"/>
      <c r="T478" s="6"/>
      <c r="U478" s="6"/>
      <c r="V478" s="6"/>
      <c r="W478" s="6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6"/>
      <c r="AR478" s="6"/>
      <c r="AS478" s="6"/>
      <c r="AT478" s="6"/>
      <c r="AU478" s="6"/>
      <c r="AV478" s="6"/>
      <c r="AW478" s="4"/>
      <c r="AX478" s="4"/>
      <c r="AY478" s="4"/>
      <c r="AZ478" s="4"/>
      <c r="BA478" s="4"/>
      <c r="BB478" s="4"/>
      <c r="BC478" s="4"/>
      <c r="BD478" s="4"/>
      <c r="BE478" s="4"/>
      <c r="BF478" s="4"/>
      <c r="BG478" s="4"/>
      <c r="BH478" s="4"/>
      <c r="BI478" s="4"/>
      <c r="BJ478" s="4"/>
      <c r="BK478" s="4"/>
      <c r="BL478" s="4"/>
      <c r="BM478" s="4"/>
      <c r="BN478" s="4"/>
      <c r="BO478" s="4"/>
      <c r="BP478" s="4"/>
      <c r="BQ478" s="4"/>
      <c r="BR478" s="4"/>
      <c r="BS478" s="4"/>
      <c r="BT478" s="4"/>
      <c r="BU478" s="4"/>
      <c r="BV478" s="4"/>
      <c r="BW478" s="4"/>
      <c r="BX478" s="4"/>
      <c r="BY478" s="4"/>
      <c r="BZ478" s="4"/>
      <c r="CA478" s="4"/>
    </row>
    <row r="479" spans="1:79" ht="14" customHeight="1">
      <c r="A479" s="82" t="s">
        <v>481</v>
      </c>
      <c r="B479" s="77"/>
      <c r="C479" s="78"/>
      <c r="D479" s="78"/>
      <c r="E479" s="78"/>
      <c r="F479" s="78"/>
      <c r="G479" s="78"/>
      <c r="H479" s="78"/>
      <c r="I479" s="78"/>
      <c r="J479" s="60"/>
      <c r="K479" s="91"/>
      <c r="L479" s="91"/>
      <c r="M479" s="5"/>
      <c r="N479" s="5"/>
      <c r="O479" s="5"/>
      <c r="P479" s="5"/>
      <c r="Q479" s="5"/>
      <c r="R479" s="6"/>
      <c r="S479" s="6"/>
      <c r="T479" s="6"/>
      <c r="U479" s="6"/>
      <c r="V479" s="6"/>
      <c r="W479" s="6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6"/>
      <c r="AR479" s="6"/>
      <c r="AS479" s="6"/>
      <c r="AT479" s="6"/>
      <c r="AU479" s="6"/>
      <c r="AV479" s="6"/>
      <c r="AW479" s="4"/>
      <c r="AX479" s="4"/>
      <c r="AY479" s="4"/>
      <c r="AZ479" s="4"/>
      <c r="BA479" s="4"/>
      <c r="BB479" s="4"/>
      <c r="BC479" s="4"/>
      <c r="BD479" s="4"/>
      <c r="BE479" s="4"/>
      <c r="BF479" s="4"/>
      <c r="BG479" s="4"/>
      <c r="BH479" s="4"/>
      <c r="BI479" s="4"/>
      <c r="BJ479" s="4"/>
      <c r="BK479" s="4"/>
      <c r="BL479" s="4"/>
      <c r="BM479" s="4"/>
      <c r="BN479" s="4"/>
      <c r="BO479" s="4"/>
      <c r="BP479" s="4"/>
      <c r="BQ479" s="4"/>
      <c r="BR479" s="4"/>
      <c r="BS479" s="4"/>
      <c r="BT479" s="4"/>
      <c r="BU479" s="4"/>
      <c r="BV479" s="4"/>
      <c r="BW479" s="4"/>
      <c r="BX479" s="4"/>
      <c r="BY479" s="4"/>
      <c r="BZ479" s="4"/>
      <c r="CA479" s="4"/>
    </row>
    <row r="480" spans="1:79" ht="7" customHeight="1">
      <c r="A480" s="19"/>
      <c r="B480" s="10"/>
      <c r="C480" s="9"/>
      <c r="D480" s="9"/>
      <c r="E480" s="9"/>
      <c r="F480" s="9"/>
      <c r="G480" s="9"/>
      <c r="H480" s="9"/>
      <c r="I480" s="9"/>
      <c r="J480" s="60"/>
      <c r="K480" s="35"/>
      <c r="L480" s="35"/>
      <c r="M480" s="5"/>
      <c r="N480" s="5"/>
      <c r="O480" s="5"/>
      <c r="P480" s="5"/>
      <c r="Q480" s="5"/>
      <c r="R480" s="6"/>
      <c r="S480" s="6"/>
      <c r="T480" s="6"/>
      <c r="U480" s="6"/>
      <c r="V480" s="6"/>
      <c r="W480" s="6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6"/>
      <c r="AR480" s="6"/>
      <c r="AS480" s="6"/>
      <c r="AT480" s="6"/>
      <c r="AU480" s="6"/>
      <c r="AV480" s="6"/>
      <c r="AW480" s="4"/>
      <c r="AX480" s="4"/>
      <c r="AY480" s="4"/>
      <c r="AZ480" s="4"/>
      <c r="BA480" s="4"/>
      <c r="BB480" s="4"/>
      <c r="BC480" s="4"/>
      <c r="BD480" s="4"/>
      <c r="BE480" s="4"/>
      <c r="BF480" s="4"/>
      <c r="BG480" s="4"/>
      <c r="BH480" s="4"/>
      <c r="BI480" s="4"/>
      <c r="BJ480" s="4"/>
      <c r="BK480" s="4"/>
      <c r="BL480" s="4"/>
      <c r="BM480" s="4"/>
      <c r="BN480" s="4"/>
      <c r="BO480" s="4"/>
      <c r="BP480" s="4"/>
      <c r="BQ480" s="4"/>
      <c r="BR480" s="4"/>
      <c r="BS480" s="4"/>
      <c r="BT480" s="4"/>
      <c r="BU480" s="4"/>
      <c r="BV480" s="4"/>
      <c r="BW480" s="4"/>
      <c r="BX480" s="4"/>
      <c r="BY480" s="4"/>
      <c r="BZ480" s="4"/>
      <c r="CA480" s="4"/>
    </row>
    <row r="481" spans="1:79" ht="20.5" customHeight="1">
      <c r="A481" s="37"/>
      <c r="B481" s="38"/>
      <c r="C481" s="37" t="s">
        <v>4</v>
      </c>
      <c r="D481" s="37" t="s">
        <v>5</v>
      </c>
      <c r="E481" s="37" t="s">
        <v>6</v>
      </c>
      <c r="F481" s="37" t="s">
        <v>7</v>
      </c>
      <c r="G481" s="37" t="s">
        <v>8</v>
      </c>
      <c r="H481" s="39" t="s">
        <v>9</v>
      </c>
      <c r="I481" s="40" t="s">
        <v>10</v>
      </c>
      <c r="J481" s="62"/>
      <c r="K481" s="42" t="s">
        <v>11</v>
      </c>
      <c r="L481" s="42" t="s">
        <v>12</v>
      </c>
      <c r="M481" s="5"/>
      <c r="N481" s="5"/>
      <c r="O481" s="5"/>
      <c r="P481" s="5"/>
      <c r="Q481" s="5"/>
      <c r="R481" s="6"/>
      <c r="S481" s="6"/>
      <c r="T481" s="6"/>
      <c r="U481" s="6"/>
      <c r="V481" s="6"/>
      <c r="W481" s="6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6"/>
      <c r="AR481" s="6"/>
      <c r="AS481" s="6"/>
      <c r="AT481" s="6"/>
      <c r="AU481" s="6"/>
      <c r="AV481" s="6"/>
      <c r="AW481" s="4"/>
      <c r="AX481" s="4"/>
      <c r="AY481" s="4"/>
      <c r="AZ481" s="4"/>
      <c r="BA481" s="4"/>
      <c r="BB481" s="4"/>
      <c r="BC481" s="4"/>
      <c r="BD481" s="4"/>
      <c r="BE481" s="4"/>
      <c r="BF481" s="4"/>
      <c r="BG481" s="4"/>
      <c r="BH481" s="4"/>
      <c r="BI481" s="4"/>
      <c r="BJ481" s="4"/>
      <c r="BK481" s="4"/>
      <c r="BL481" s="4"/>
      <c r="BM481" s="4"/>
      <c r="BN481" s="4"/>
      <c r="BO481" s="4"/>
      <c r="BP481" s="4"/>
      <c r="BQ481" s="4"/>
      <c r="BR481" s="4"/>
      <c r="BS481" s="4"/>
      <c r="BT481" s="4"/>
      <c r="BU481" s="4"/>
      <c r="BV481" s="4"/>
      <c r="BW481" s="4"/>
      <c r="BX481" s="4"/>
      <c r="BY481" s="4"/>
      <c r="BZ481" s="4"/>
      <c r="CA481" s="4"/>
    </row>
    <row r="482" spans="1:79" ht="16" customHeight="1" thickBot="1">
      <c r="A482" s="33"/>
      <c r="B482" s="269" t="s">
        <v>482</v>
      </c>
      <c r="C482" s="46">
        <v>30</v>
      </c>
      <c r="D482" s="46">
        <v>9</v>
      </c>
      <c r="E482" s="47">
        <v>2</v>
      </c>
      <c r="F482" s="147" t="s">
        <v>25</v>
      </c>
      <c r="G482" s="147"/>
      <c r="H482" s="148">
        <v>26000</v>
      </c>
      <c r="I482" s="149">
        <v>45937</v>
      </c>
      <c r="J482" s="163"/>
      <c r="K482" s="160"/>
      <c r="L482" s="160"/>
      <c r="M482" s="5"/>
      <c r="N482" s="5"/>
      <c r="O482" s="5"/>
      <c r="P482" s="5"/>
      <c r="Q482" s="5"/>
      <c r="R482" s="6">
        <f>H482*K482</f>
        <v>0</v>
      </c>
      <c r="S482" s="6">
        <f>H482*L482</f>
        <v>0</v>
      </c>
      <c r="T482" s="6"/>
      <c r="U482" s="6"/>
      <c r="V482" s="6"/>
      <c r="W482" s="6"/>
      <c r="X482" s="4"/>
      <c r="Y482" s="4" t="s">
        <v>483</v>
      </c>
      <c r="Z482" s="4" t="s">
        <v>484</v>
      </c>
      <c r="AA482" s="4" t="s">
        <v>485</v>
      </c>
      <c r="AB482" s="4">
        <f>K482</f>
        <v>0</v>
      </c>
      <c r="AC482" s="4">
        <f>+L482</f>
        <v>0</v>
      </c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6"/>
      <c r="AR482" s="6"/>
      <c r="AS482" s="6"/>
      <c r="AT482" s="6"/>
      <c r="AU482" s="6"/>
      <c r="AV482" s="6"/>
      <c r="AW482" s="4"/>
      <c r="AX482" s="4"/>
      <c r="AY482" s="4"/>
      <c r="AZ482" s="4"/>
      <c r="BA482" s="4"/>
      <c r="BB482" s="4"/>
      <c r="BC482" s="4"/>
      <c r="BD482" s="4"/>
      <c r="BE482" s="4"/>
      <c r="BF482" s="4"/>
      <c r="BG482" s="4"/>
      <c r="BH482" s="4"/>
      <c r="BI482" s="4"/>
      <c r="BJ482" s="4"/>
      <c r="BK482" s="4"/>
      <c r="BL482" s="4"/>
      <c r="BM482" s="4"/>
      <c r="BN482" s="4"/>
      <c r="BO482" s="4"/>
      <c r="BP482" s="4"/>
      <c r="BQ482" s="4"/>
      <c r="BR482" s="4"/>
      <c r="BS482" s="4"/>
      <c r="BT482" s="4"/>
      <c r="BU482" s="4"/>
      <c r="BV482" s="4"/>
      <c r="BW482" s="4"/>
      <c r="BX482" s="4"/>
      <c r="BY482" s="4"/>
      <c r="BZ482" s="4"/>
      <c r="CA482" s="4"/>
    </row>
    <row r="483" spans="1:79" ht="16" customHeight="1" thickBot="1">
      <c r="A483" s="33"/>
      <c r="B483" s="269"/>
      <c r="C483" s="158"/>
      <c r="D483" s="158"/>
      <c r="E483" s="147"/>
      <c r="F483" s="152" t="s">
        <v>11</v>
      </c>
      <c r="G483" s="152"/>
      <c r="H483" s="153">
        <v>26000</v>
      </c>
      <c r="I483" s="154">
        <v>45938</v>
      </c>
      <c r="J483" s="165"/>
      <c r="K483" s="161"/>
      <c r="L483" s="161"/>
      <c r="M483" s="5"/>
      <c r="N483" s="5"/>
      <c r="O483" s="5"/>
      <c r="P483" s="5"/>
      <c r="Q483" s="5"/>
      <c r="R483" s="6"/>
      <c r="S483" s="6"/>
      <c r="T483" s="6"/>
      <c r="U483" s="6"/>
      <c r="V483" s="6"/>
      <c r="W483" s="6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6"/>
      <c r="AR483" s="6"/>
      <c r="AS483" s="6"/>
      <c r="AT483" s="6"/>
      <c r="AU483" s="6"/>
      <c r="AV483" s="6"/>
      <c r="AW483" s="4"/>
      <c r="AX483" s="4"/>
      <c r="AY483" s="4"/>
      <c r="AZ483" s="4"/>
      <c r="BA483" s="4"/>
      <c r="BB483" s="4"/>
      <c r="BC483" s="4"/>
      <c r="BD483" s="4"/>
      <c r="BE483" s="4"/>
      <c r="BF483" s="4"/>
      <c r="BG483" s="4"/>
      <c r="BH483" s="4"/>
      <c r="BI483" s="4"/>
      <c r="BJ483" s="4"/>
      <c r="BK483" s="4"/>
      <c r="BL483" s="4"/>
      <c r="BM483" s="4"/>
      <c r="BN483" s="4"/>
      <c r="BO483" s="4"/>
      <c r="BP483" s="4"/>
      <c r="BQ483" s="4"/>
      <c r="BR483" s="4"/>
      <c r="BS483" s="4"/>
      <c r="BT483" s="4"/>
      <c r="BU483" s="4"/>
      <c r="BV483" s="4"/>
      <c r="BW483" s="4"/>
      <c r="BX483" s="4"/>
      <c r="BY483" s="4"/>
      <c r="BZ483" s="4"/>
      <c r="CA483" s="4"/>
    </row>
    <row r="484" spans="1:79" ht="16" customHeight="1" thickBot="1">
      <c r="A484" s="33"/>
      <c r="B484" s="2"/>
      <c r="C484" s="46">
        <v>35</v>
      </c>
      <c r="D484" s="46">
        <v>12</v>
      </c>
      <c r="E484" s="47">
        <v>2</v>
      </c>
      <c r="F484" s="152" t="s">
        <v>25</v>
      </c>
      <c r="G484" s="152"/>
      <c r="H484" s="153">
        <v>39000</v>
      </c>
      <c r="I484" s="154">
        <v>45939</v>
      </c>
      <c r="J484" s="165"/>
      <c r="K484" s="161"/>
      <c r="L484" s="161"/>
      <c r="M484" s="5"/>
      <c r="N484" s="5"/>
      <c r="O484" s="5"/>
      <c r="P484" s="5"/>
      <c r="Q484" s="5"/>
      <c r="R484" s="6">
        <f>H484*K484</f>
        <v>0</v>
      </c>
      <c r="S484" s="6">
        <f>H484*L484</f>
        <v>0</v>
      </c>
      <c r="T484" s="6"/>
      <c r="U484" s="6"/>
      <c r="V484" s="6"/>
      <c r="W484" s="6"/>
      <c r="X484" s="4"/>
      <c r="Y484" s="4" t="s">
        <v>486</v>
      </c>
      <c r="Z484" s="4" t="s">
        <v>487</v>
      </c>
      <c r="AA484" s="4" t="s">
        <v>488</v>
      </c>
      <c r="AB484" s="4">
        <f>K484</f>
        <v>0</v>
      </c>
      <c r="AC484" s="4">
        <f>+L484</f>
        <v>0</v>
      </c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6"/>
      <c r="AR484" s="6"/>
      <c r="AS484" s="6"/>
      <c r="AT484" s="6"/>
      <c r="AU484" s="6"/>
      <c r="AV484" s="6"/>
      <c r="AW484" s="4"/>
      <c r="AX484" s="4"/>
      <c r="AY484" s="4"/>
      <c r="AZ484" s="4"/>
      <c r="BA484" s="4"/>
      <c r="BB484" s="4"/>
      <c r="BC484" s="4"/>
      <c r="BD484" s="4"/>
      <c r="BE484" s="4"/>
      <c r="BF484" s="4"/>
      <c r="BG484" s="4"/>
      <c r="BH484" s="4"/>
      <c r="BI484" s="4"/>
      <c r="BJ484" s="4"/>
      <c r="BK484" s="4"/>
      <c r="BL484" s="4"/>
      <c r="BM484" s="4"/>
      <c r="BN484" s="4"/>
      <c r="BO484" s="4"/>
      <c r="BP484" s="4"/>
      <c r="BQ484" s="4"/>
      <c r="BR484" s="4"/>
      <c r="BS484" s="4"/>
      <c r="BT484" s="4"/>
      <c r="BU484" s="4"/>
      <c r="BV484" s="4"/>
      <c r="BW484" s="4"/>
      <c r="BX484" s="4"/>
      <c r="BY484" s="4"/>
      <c r="BZ484" s="4"/>
      <c r="CA484" s="4"/>
    </row>
    <row r="485" spans="1:79" ht="16" customHeight="1" thickBot="1">
      <c r="A485" s="33"/>
      <c r="B485" s="2"/>
      <c r="C485" s="158"/>
      <c r="D485" s="158"/>
      <c r="E485" s="147"/>
      <c r="F485" s="152" t="s">
        <v>11</v>
      </c>
      <c r="G485" s="152"/>
      <c r="H485" s="153">
        <v>39000</v>
      </c>
      <c r="I485" s="154">
        <v>45940</v>
      </c>
      <c r="J485" s="165"/>
      <c r="K485" s="161"/>
      <c r="L485" s="161"/>
      <c r="M485" s="5"/>
      <c r="N485" s="5"/>
      <c r="O485" s="5"/>
      <c r="P485" s="5"/>
      <c r="Q485" s="5"/>
      <c r="R485" s="6"/>
      <c r="S485" s="6"/>
      <c r="T485" s="6"/>
      <c r="U485" s="6"/>
      <c r="V485" s="6"/>
      <c r="W485" s="6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6"/>
      <c r="AR485" s="6"/>
      <c r="AS485" s="6"/>
      <c r="AT485" s="6"/>
      <c r="AU485" s="6"/>
      <c r="AV485" s="6"/>
      <c r="AW485" s="4"/>
      <c r="AX485" s="4"/>
      <c r="AY485" s="4"/>
      <c r="AZ485" s="4"/>
      <c r="BA485" s="4"/>
      <c r="BB485" s="4"/>
      <c r="BC485" s="4"/>
      <c r="BD485" s="4"/>
      <c r="BE485" s="4"/>
      <c r="BF485" s="4"/>
      <c r="BG485" s="4"/>
      <c r="BH485" s="4"/>
      <c r="BI485" s="4"/>
      <c r="BJ485" s="4"/>
      <c r="BK485" s="4"/>
      <c r="BL485" s="4"/>
      <c r="BM485" s="4"/>
      <c r="BN485" s="4"/>
      <c r="BO485" s="4"/>
      <c r="BP485" s="4"/>
      <c r="BQ485" s="4"/>
      <c r="BR485" s="4"/>
      <c r="BS485" s="4"/>
      <c r="BT485" s="4"/>
      <c r="BU485" s="4"/>
      <c r="BV485" s="4"/>
      <c r="BW485" s="4"/>
      <c r="BX485" s="4"/>
      <c r="BY485" s="4"/>
      <c r="BZ485" s="4"/>
      <c r="CA485" s="4"/>
    </row>
    <row r="486" spans="1:79" ht="16" customHeight="1" thickBot="1">
      <c r="A486" s="33"/>
      <c r="B486" s="2"/>
      <c r="C486" s="46">
        <v>40</v>
      </c>
      <c r="D486" s="46">
        <v>13</v>
      </c>
      <c r="E486" s="47">
        <v>1</v>
      </c>
      <c r="F486" s="152" t="s">
        <v>25</v>
      </c>
      <c r="G486" s="152"/>
      <c r="H486" s="153">
        <v>48000</v>
      </c>
      <c r="I486" s="154">
        <v>45941</v>
      </c>
      <c r="J486" s="165"/>
      <c r="K486" s="161"/>
      <c r="L486" s="161"/>
      <c r="M486" s="5"/>
      <c r="N486" s="5"/>
      <c r="O486" s="5"/>
      <c r="P486" s="5"/>
      <c r="Q486" s="5"/>
      <c r="R486" s="6">
        <f>H486*K486</f>
        <v>0</v>
      </c>
      <c r="S486" s="6">
        <f>H486*L486</f>
        <v>0</v>
      </c>
      <c r="T486" s="6"/>
      <c r="U486" s="6"/>
      <c r="V486" s="6"/>
      <c r="W486" s="6"/>
      <c r="X486" s="4"/>
      <c r="Y486" s="4" t="s">
        <v>489</v>
      </c>
      <c r="Z486" s="4" t="s">
        <v>490</v>
      </c>
      <c r="AA486" s="4" t="s">
        <v>491</v>
      </c>
      <c r="AB486" s="4">
        <f>K486</f>
        <v>0</v>
      </c>
      <c r="AC486" s="4">
        <f>+L486</f>
        <v>0</v>
      </c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6"/>
      <c r="AR486" s="6"/>
      <c r="AS486" s="6"/>
      <c r="AT486" s="6"/>
      <c r="AU486" s="6"/>
      <c r="AV486" s="6"/>
      <c r="AW486" s="4"/>
      <c r="AX486" s="4"/>
      <c r="AY486" s="4"/>
      <c r="AZ486" s="4"/>
      <c r="BA486" s="4"/>
      <c r="BB486" s="4"/>
      <c r="BC486" s="4"/>
      <c r="BD486" s="4"/>
      <c r="BE486" s="4"/>
      <c r="BF486" s="4"/>
      <c r="BG486" s="4"/>
      <c r="BH486" s="4"/>
      <c r="BI486" s="4"/>
      <c r="BJ486" s="4"/>
      <c r="BK486" s="4"/>
      <c r="BL486" s="4"/>
      <c r="BM486" s="4"/>
      <c r="BN486" s="4"/>
      <c r="BO486" s="4"/>
      <c r="BP486" s="4"/>
      <c r="BQ486" s="4"/>
      <c r="BR486" s="4"/>
      <c r="BS486" s="4"/>
      <c r="BT486" s="4"/>
      <c r="BU486" s="4"/>
      <c r="BV486" s="4"/>
      <c r="BW486" s="4"/>
      <c r="BX486" s="4"/>
      <c r="BY486" s="4"/>
      <c r="BZ486" s="4"/>
      <c r="CA486" s="4"/>
    </row>
    <row r="487" spans="1:79" ht="16" customHeight="1" thickBot="1">
      <c r="A487" s="33"/>
      <c r="B487" s="2"/>
      <c r="C487" s="158"/>
      <c r="D487" s="158"/>
      <c r="E487" s="147"/>
      <c r="F487" s="152" t="s">
        <v>11</v>
      </c>
      <c r="G487" s="152"/>
      <c r="H487" s="153">
        <v>48000</v>
      </c>
      <c r="I487" s="154">
        <v>45942</v>
      </c>
      <c r="J487" s="165"/>
      <c r="K487" s="161"/>
      <c r="L487" s="161"/>
      <c r="M487" s="5"/>
      <c r="N487" s="5"/>
      <c r="O487" s="5"/>
      <c r="P487" s="5"/>
      <c r="Q487" s="5"/>
      <c r="R487" s="6"/>
      <c r="S487" s="6"/>
      <c r="T487" s="6"/>
      <c r="U487" s="6"/>
      <c r="V487" s="6"/>
      <c r="W487" s="6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6"/>
      <c r="AR487" s="6"/>
      <c r="AS487" s="6"/>
      <c r="AT487" s="6"/>
      <c r="AU487" s="6"/>
      <c r="AV487" s="6"/>
      <c r="AW487" s="4"/>
      <c r="AX487" s="4"/>
      <c r="AY487" s="4"/>
      <c r="AZ487" s="4"/>
      <c r="BA487" s="4"/>
      <c r="BB487" s="4"/>
      <c r="BC487" s="4"/>
      <c r="BD487" s="4"/>
      <c r="BE487" s="4"/>
      <c r="BF487" s="4"/>
      <c r="BG487" s="4"/>
      <c r="BH487" s="4"/>
      <c r="BI487" s="4"/>
      <c r="BJ487" s="4"/>
      <c r="BK487" s="4"/>
      <c r="BL487" s="4"/>
      <c r="BM487" s="4"/>
      <c r="BN487" s="4"/>
      <c r="BO487" s="4"/>
      <c r="BP487" s="4"/>
      <c r="BQ487" s="4"/>
      <c r="BR487" s="4"/>
      <c r="BS487" s="4"/>
      <c r="BT487" s="4"/>
      <c r="BU487" s="4"/>
      <c r="BV487" s="4"/>
      <c r="BW487" s="4"/>
      <c r="BX487" s="4"/>
      <c r="BY487" s="4"/>
      <c r="BZ487" s="4"/>
      <c r="CA487" s="4"/>
    </row>
    <row r="488" spans="1:79" ht="16" customHeight="1" thickBot="1">
      <c r="A488" s="3"/>
      <c r="B488" s="2"/>
      <c r="C488" s="46">
        <v>45</v>
      </c>
      <c r="D488" s="46">
        <v>14</v>
      </c>
      <c r="E488" s="47">
        <v>1</v>
      </c>
      <c r="F488" s="152" t="s">
        <v>25</v>
      </c>
      <c r="G488" s="152"/>
      <c r="H488" s="153">
        <v>57000</v>
      </c>
      <c r="I488" s="154">
        <v>45943</v>
      </c>
      <c r="J488" s="165"/>
      <c r="K488" s="161"/>
      <c r="L488" s="161"/>
      <c r="M488" s="5"/>
      <c r="N488" s="5"/>
      <c r="O488" s="5"/>
      <c r="P488" s="5"/>
      <c r="Q488" s="5"/>
      <c r="R488" s="6">
        <f>H488*K488</f>
        <v>0</v>
      </c>
      <c r="S488" s="6">
        <f>H488*L488</f>
        <v>0</v>
      </c>
      <c r="T488" s="6"/>
      <c r="U488" s="6"/>
      <c r="V488" s="6"/>
      <c r="W488" s="6"/>
      <c r="X488" s="4"/>
      <c r="Y488" s="4" t="s">
        <v>492</v>
      </c>
      <c r="Z488" s="4" t="s">
        <v>493</v>
      </c>
      <c r="AA488" s="4" t="s">
        <v>494</v>
      </c>
      <c r="AB488" s="4">
        <f>K488</f>
        <v>0</v>
      </c>
      <c r="AC488" s="4">
        <f>+L488</f>
        <v>0</v>
      </c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6"/>
      <c r="AR488" s="6"/>
      <c r="AS488" s="6"/>
      <c r="AT488" s="6"/>
      <c r="AU488" s="6"/>
      <c r="AV488" s="6"/>
      <c r="AW488" s="4"/>
      <c r="AX488" s="4"/>
      <c r="AY488" s="4"/>
      <c r="AZ488" s="4"/>
      <c r="BA488" s="4"/>
      <c r="BB488" s="4"/>
      <c r="BC488" s="4"/>
      <c r="BD488" s="4"/>
      <c r="BE488" s="4"/>
      <c r="BF488" s="4"/>
      <c r="BG488" s="4"/>
      <c r="BH488" s="4"/>
      <c r="BI488" s="4"/>
      <c r="BJ488" s="4"/>
      <c r="BK488" s="4"/>
      <c r="BL488" s="4"/>
      <c r="BM488" s="4"/>
      <c r="BN488" s="4"/>
      <c r="BO488" s="4"/>
      <c r="BP488" s="4"/>
      <c r="BQ488" s="4"/>
      <c r="BR488" s="4"/>
      <c r="BS488" s="4"/>
      <c r="BT488" s="4"/>
      <c r="BU488" s="4"/>
      <c r="BV488" s="4"/>
      <c r="BW488" s="4"/>
      <c r="BX488" s="4"/>
      <c r="BY488" s="4"/>
      <c r="BZ488" s="4"/>
      <c r="CA488" s="4"/>
    </row>
    <row r="489" spans="1:79" ht="16" customHeight="1" thickBot="1">
      <c r="A489" s="3"/>
      <c r="B489" s="2"/>
      <c r="C489" s="158"/>
      <c r="D489" s="158"/>
      <c r="E489" s="147"/>
      <c r="F489" s="152" t="s">
        <v>11</v>
      </c>
      <c r="G489" s="152"/>
      <c r="H489" s="153">
        <v>57000</v>
      </c>
      <c r="I489" s="154">
        <v>45944</v>
      </c>
      <c r="J489" s="165"/>
      <c r="K489" s="161"/>
      <c r="L489" s="161"/>
      <c r="M489" s="5"/>
      <c r="N489" s="5"/>
      <c r="O489" s="5"/>
      <c r="P489" s="5"/>
      <c r="Q489" s="5"/>
      <c r="R489" s="6"/>
      <c r="S489" s="6"/>
      <c r="T489" s="6"/>
      <c r="U489" s="6"/>
      <c r="V489" s="6"/>
      <c r="W489" s="6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6"/>
      <c r="AR489" s="6"/>
      <c r="AS489" s="6"/>
      <c r="AT489" s="6"/>
      <c r="AU489" s="6"/>
      <c r="AV489" s="6"/>
      <c r="AW489" s="4"/>
      <c r="AX489" s="4"/>
      <c r="AY489" s="4"/>
      <c r="AZ489" s="4"/>
      <c r="BA489" s="4"/>
      <c r="BB489" s="4"/>
      <c r="BC489" s="4"/>
      <c r="BD489" s="4"/>
      <c r="BE489" s="4"/>
      <c r="BF489" s="4"/>
      <c r="BG489" s="4"/>
      <c r="BH489" s="4"/>
      <c r="BI489" s="4"/>
      <c r="BJ489" s="4"/>
      <c r="BK489" s="4"/>
      <c r="BL489" s="4"/>
      <c r="BM489" s="4"/>
      <c r="BN489" s="4"/>
      <c r="BO489" s="4"/>
      <c r="BP489" s="4"/>
      <c r="BQ489" s="4"/>
      <c r="BR489" s="4"/>
      <c r="BS489" s="4"/>
      <c r="BT489" s="4"/>
      <c r="BU489" s="4"/>
      <c r="BV489" s="4"/>
      <c r="BW489" s="4"/>
      <c r="BX489" s="4"/>
      <c r="BY489" s="4"/>
      <c r="BZ489" s="4"/>
      <c r="CA489" s="4"/>
    </row>
    <row r="490" spans="1:79" ht="8" customHeight="1">
      <c r="A490" s="3"/>
      <c r="B490" s="2"/>
      <c r="C490" s="46"/>
      <c r="D490" s="46"/>
      <c r="E490" s="47"/>
      <c r="F490" s="47"/>
      <c r="G490" s="47"/>
      <c r="H490" s="80"/>
      <c r="I490" s="80"/>
      <c r="J490" s="59"/>
      <c r="K490" s="79"/>
      <c r="L490" s="79"/>
      <c r="M490" s="5"/>
      <c r="N490" s="5"/>
      <c r="O490" s="5"/>
      <c r="P490" s="5"/>
      <c r="Q490" s="5"/>
      <c r="R490" s="6"/>
      <c r="S490" s="6"/>
      <c r="T490" s="6"/>
      <c r="U490" s="6"/>
      <c r="V490" s="6"/>
      <c r="W490" s="6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6"/>
      <c r="AR490" s="6"/>
      <c r="AS490" s="6"/>
      <c r="AT490" s="6"/>
      <c r="AU490" s="6"/>
      <c r="AV490" s="6"/>
      <c r="AW490" s="4"/>
      <c r="AX490" s="4"/>
      <c r="AY490" s="4"/>
      <c r="AZ490" s="4"/>
      <c r="BA490" s="4"/>
      <c r="BB490" s="4"/>
      <c r="BC490" s="4"/>
      <c r="BD490" s="4"/>
      <c r="BE490" s="4"/>
      <c r="BF490" s="4"/>
      <c r="BG490" s="4"/>
      <c r="BH490" s="4"/>
      <c r="BI490" s="4"/>
      <c r="BJ490" s="4"/>
      <c r="BK490" s="4"/>
      <c r="BL490" s="4"/>
      <c r="BM490" s="4"/>
      <c r="BN490" s="4"/>
      <c r="BO490" s="4"/>
      <c r="BP490" s="4"/>
      <c r="BQ490" s="4"/>
      <c r="BR490" s="4"/>
      <c r="BS490" s="4"/>
      <c r="BT490" s="4"/>
      <c r="BU490" s="4"/>
      <c r="BV490" s="4"/>
      <c r="BW490" s="4"/>
      <c r="BX490" s="4"/>
      <c r="BY490" s="4"/>
      <c r="BZ490" s="4"/>
      <c r="CA490" s="4"/>
    </row>
    <row r="491" spans="1:79" ht="20.25" customHeight="1">
      <c r="A491" s="206" t="s">
        <v>495</v>
      </c>
      <c r="B491" s="206"/>
      <c r="C491" s="206"/>
      <c r="D491" s="206"/>
      <c r="E491" s="206"/>
      <c r="F491" s="206"/>
      <c r="G491" s="206"/>
      <c r="H491" s="206"/>
      <c r="I491" s="206"/>
      <c r="J491" s="206"/>
      <c r="K491" s="206"/>
      <c r="L491" s="206"/>
      <c r="M491" s="25"/>
      <c r="N491" s="25"/>
      <c r="O491" s="25"/>
      <c r="P491" s="25"/>
      <c r="Q491" s="25"/>
      <c r="R491" s="6"/>
      <c r="S491" s="6"/>
      <c r="T491" s="6"/>
      <c r="U491" s="6"/>
      <c r="V491" s="6"/>
      <c r="W491" s="6"/>
      <c r="X491" s="29"/>
      <c r="Y491" s="29"/>
      <c r="Z491" s="29"/>
      <c r="AA491" s="29"/>
      <c r="AB491" s="29"/>
      <c r="AC491" s="29"/>
      <c r="AD491" s="29"/>
      <c r="AE491" s="29"/>
      <c r="AF491" s="29"/>
      <c r="AG491" s="29"/>
      <c r="AH491" s="29"/>
      <c r="AI491" s="29"/>
      <c r="AJ491" s="29"/>
      <c r="AK491" s="29"/>
      <c r="AL491" s="29"/>
      <c r="AM491" s="29"/>
      <c r="AN491" s="29"/>
      <c r="AO491" s="29"/>
      <c r="AP491" s="29"/>
      <c r="AQ491" s="6"/>
      <c r="AR491" s="6"/>
      <c r="AS491" s="6"/>
      <c r="AT491" s="6"/>
      <c r="AU491" s="6"/>
      <c r="AV491" s="6"/>
      <c r="AW491" s="29"/>
      <c r="AX491" s="29"/>
      <c r="AY491" s="4"/>
      <c r="AZ491" s="4"/>
      <c r="BA491" s="4"/>
      <c r="BB491" s="4"/>
      <c r="BC491" s="4"/>
      <c r="BD491" s="4"/>
      <c r="BE491" s="4"/>
      <c r="BF491" s="4"/>
      <c r="BG491" s="4"/>
      <c r="BH491" s="4"/>
      <c r="BI491" s="4"/>
      <c r="BJ491" s="4"/>
      <c r="BK491" s="4"/>
      <c r="BL491" s="4"/>
      <c r="BM491" s="4"/>
      <c r="BN491" s="4"/>
      <c r="BO491" s="4"/>
      <c r="BP491" s="4"/>
      <c r="BQ491" s="4"/>
      <c r="BR491" s="4"/>
      <c r="BS491" s="4"/>
      <c r="BT491" s="4"/>
      <c r="BU491" s="4"/>
      <c r="BV491" s="4"/>
      <c r="BW491" s="4"/>
      <c r="BX491" s="4"/>
      <c r="BY491" s="4"/>
      <c r="BZ491" s="4"/>
      <c r="CA491" s="4"/>
    </row>
    <row r="492" spans="1:79" ht="7" customHeight="1">
      <c r="A492" s="19"/>
      <c r="B492" s="10"/>
      <c r="C492" s="9"/>
      <c r="D492" s="9"/>
      <c r="E492" s="9"/>
      <c r="F492" s="9"/>
      <c r="G492" s="9"/>
      <c r="H492" s="9"/>
      <c r="I492" s="9"/>
      <c r="J492" s="60"/>
      <c r="K492" s="35"/>
      <c r="L492" s="35"/>
      <c r="M492" s="25"/>
      <c r="N492" s="25"/>
      <c r="O492" s="25"/>
      <c r="P492" s="25"/>
      <c r="Q492" s="25"/>
      <c r="R492" s="6"/>
      <c r="S492" s="6"/>
      <c r="T492" s="6"/>
      <c r="U492" s="6"/>
      <c r="V492" s="6"/>
      <c r="W492" s="6"/>
      <c r="X492" s="29"/>
      <c r="Y492" s="29"/>
      <c r="Z492" s="29"/>
      <c r="AA492" s="29"/>
      <c r="AB492" s="29"/>
      <c r="AC492" s="29"/>
      <c r="AD492" s="29"/>
      <c r="AE492" s="29"/>
      <c r="AF492" s="29"/>
      <c r="AG492" s="29"/>
      <c r="AH492" s="29"/>
      <c r="AI492" s="29"/>
      <c r="AJ492" s="29"/>
      <c r="AK492" s="29"/>
      <c r="AL492" s="29"/>
      <c r="AM492" s="29"/>
      <c r="AN492" s="29"/>
      <c r="AO492" s="29"/>
      <c r="AP492" s="29"/>
      <c r="AQ492" s="6"/>
      <c r="AR492" s="6"/>
      <c r="AS492" s="6"/>
      <c r="AT492" s="6"/>
      <c r="AU492" s="6"/>
      <c r="AV492" s="6"/>
      <c r="AW492" s="29"/>
      <c r="AX492" s="29"/>
      <c r="AY492" s="4"/>
      <c r="AZ492" s="4"/>
      <c r="BA492" s="4"/>
      <c r="BB492" s="4"/>
      <c r="BC492" s="4"/>
      <c r="BD492" s="4"/>
      <c r="BE492" s="4"/>
      <c r="BF492" s="4"/>
      <c r="BG492" s="4"/>
      <c r="BH492" s="4"/>
      <c r="BI492" s="4"/>
      <c r="BJ492" s="4"/>
      <c r="BK492" s="4"/>
      <c r="BL492" s="4"/>
      <c r="BM492" s="4"/>
      <c r="BN492" s="4"/>
      <c r="BO492" s="4"/>
      <c r="BP492" s="4"/>
      <c r="BQ492" s="4"/>
      <c r="BR492" s="4"/>
      <c r="BS492" s="4"/>
      <c r="BT492" s="4"/>
      <c r="BU492" s="4"/>
      <c r="BV492" s="4"/>
      <c r="BW492" s="4"/>
      <c r="BX492" s="4"/>
      <c r="BY492" s="4"/>
      <c r="BZ492" s="4"/>
      <c r="CA492" s="4"/>
    </row>
    <row r="493" spans="1:79" ht="24" customHeight="1">
      <c r="A493" s="37"/>
      <c r="B493" s="38"/>
      <c r="C493" s="37" t="s">
        <v>4</v>
      </c>
      <c r="D493" s="37" t="s">
        <v>5</v>
      </c>
      <c r="E493" s="37" t="s">
        <v>6</v>
      </c>
      <c r="F493" s="37" t="s">
        <v>7</v>
      </c>
      <c r="G493" s="37" t="s">
        <v>8</v>
      </c>
      <c r="H493" s="39" t="s">
        <v>9</v>
      </c>
      <c r="I493" s="40" t="s">
        <v>10</v>
      </c>
      <c r="J493" s="62"/>
      <c r="K493" s="42" t="s">
        <v>11</v>
      </c>
      <c r="L493" s="42" t="s">
        <v>12</v>
      </c>
      <c r="M493" s="25"/>
      <c r="N493" s="25"/>
      <c r="O493" s="25"/>
      <c r="P493" s="25"/>
      <c r="Q493" s="25"/>
      <c r="R493" s="6"/>
      <c r="S493" s="6"/>
      <c r="T493" s="6"/>
      <c r="U493" s="6"/>
      <c r="V493" s="6"/>
      <c r="W493" s="6"/>
      <c r="X493" s="29"/>
      <c r="Y493" s="29"/>
      <c r="Z493" s="29"/>
      <c r="AA493" s="29"/>
      <c r="AB493" s="29"/>
      <c r="AC493" s="29"/>
      <c r="AD493" s="29"/>
      <c r="AE493" s="29"/>
      <c r="AF493" s="29"/>
      <c r="AG493" s="29"/>
      <c r="AH493" s="29"/>
      <c r="AI493" s="29"/>
      <c r="AJ493" s="29"/>
      <c r="AK493" s="29"/>
      <c r="AL493" s="29"/>
      <c r="AM493" s="29"/>
      <c r="AN493" s="29"/>
      <c r="AO493" s="29"/>
      <c r="AP493" s="29"/>
      <c r="AQ493" s="6"/>
      <c r="AR493" s="6"/>
      <c r="AS493" s="6"/>
      <c r="AT493" s="6"/>
      <c r="AU493" s="6"/>
      <c r="AV493" s="6"/>
      <c r="AW493" s="29"/>
      <c r="AX493" s="29"/>
      <c r="AY493" s="4"/>
      <c r="AZ493" s="4"/>
      <c r="BA493" s="4"/>
      <c r="BB493" s="4"/>
      <c r="BC493" s="4"/>
      <c r="BD493" s="4"/>
      <c r="BE493" s="4"/>
      <c r="BF493" s="4"/>
      <c r="BG493" s="4"/>
      <c r="BH493" s="4"/>
      <c r="BI493" s="4"/>
      <c r="BJ493" s="4"/>
      <c r="BK493" s="4"/>
      <c r="BL493" s="4"/>
      <c r="BM493" s="4"/>
      <c r="BN493" s="4"/>
      <c r="BO493" s="4"/>
      <c r="BP493" s="4"/>
      <c r="BQ493" s="4"/>
      <c r="BR493" s="4"/>
      <c r="BS493" s="4"/>
      <c r="BT493" s="4"/>
      <c r="BU493" s="4"/>
      <c r="BV493" s="4"/>
      <c r="BW493" s="4"/>
      <c r="BX493" s="4"/>
      <c r="BY493" s="4"/>
      <c r="BZ493" s="4"/>
      <c r="CA493" s="4"/>
    </row>
    <row r="494" spans="1:79" s="202" customFormat="1" ht="10" customHeight="1">
      <c r="A494" s="37"/>
      <c r="B494" s="205" t="s">
        <v>496</v>
      </c>
      <c r="C494" s="37" t="s">
        <v>323</v>
      </c>
      <c r="D494" s="37"/>
      <c r="E494" s="37"/>
      <c r="F494" s="37"/>
      <c r="G494" s="37"/>
      <c r="H494" s="109"/>
      <c r="I494" s="61"/>
      <c r="J494" s="62"/>
      <c r="K494" s="42"/>
      <c r="L494" s="42"/>
      <c r="M494" s="110"/>
      <c r="N494" s="110"/>
      <c r="O494" s="110"/>
      <c r="P494" s="110"/>
      <c r="Q494" s="110"/>
      <c r="R494" s="111"/>
      <c r="S494" s="111"/>
      <c r="T494" s="111"/>
      <c r="U494" s="111"/>
      <c r="V494" s="111"/>
      <c r="W494" s="111"/>
      <c r="X494" s="112"/>
      <c r="Y494" s="112"/>
      <c r="Z494" s="112"/>
      <c r="AA494" s="112"/>
      <c r="AB494" s="112"/>
      <c r="AC494" s="112"/>
      <c r="AD494" s="112"/>
      <c r="AE494" s="112"/>
      <c r="AF494" s="112"/>
      <c r="AG494" s="112"/>
      <c r="AH494" s="112"/>
      <c r="AI494" s="112"/>
      <c r="AJ494" s="112"/>
      <c r="AK494" s="112"/>
      <c r="AL494" s="112"/>
      <c r="AM494" s="112"/>
      <c r="AN494" s="112"/>
      <c r="AO494" s="112"/>
      <c r="AP494" s="112"/>
      <c r="AQ494" s="111"/>
      <c r="AR494" s="111"/>
      <c r="AS494" s="111"/>
      <c r="AT494" s="111"/>
      <c r="AU494" s="111"/>
      <c r="AV494" s="111"/>
      <c r="AW494" s="112"/>
      <c r="AX494" s="112"/>
      <c r="AY494" s="4"/>
      <c r="AZ494" s="4"/>
      <c r="BA494" s="113"/>
      <c r="BB494" s="113"/>
      <c r="BC494" s="113"/>
      <c r="BD494" s="113"/>
      <c r="BE494" s="113"/>
      <c r="BF494" s="113"/>
      <c r="BG494" s="113"/>
      <c r="BH494" s="113"/>
      <c r="BI494" s="113"/>
      <c r="BJ494" s="113"/>
      <c r="BK494" s="113"/>
      <c r="BL494" s="113"/>
      <c r="BM494" s="113"/>
      <c r="BN494" s="113"/>
      <c r="BO494" s="113"/>
      <c r="BP494" s="113"/>
      <c r="BQ494" s="113"/>
      <c r="BR494" s="113"/>
      <c r="BS494" s="113"/>
      <c r="BT494" s="113"/>
      <c r="BU494" s="113"/>
      <c r="BV494" s="113"/>
      <c r="BW494" s="113"/>
      <c r="BX494" s="113"/>
      <c r="BY494" s="113"/>
      <c r="BZ494" s="113"/>
      <c r="CA494" s="113"/>
    </row>
    <row r="495" spans="1:79" s="199" customFormat="1" ht="16" customHeight="1" thickBot="1">
      <c r="A495" s="33"/>
      <c r="B495" s="205"/>
      <c r="C495" s="46">
        <v>26</v>
      </c>
      <c r="D495" s="46">
        <v>23</v>
      </c>
      <c r="E495" s="47">
        <v>2</v>
      </c>
      <c r="F495" s="147" t="s">
        <v>25</v>
      </c>
      <c r="G495" s="159" t="s">
        <v>29</v>
      </c>
      <c r="H495" s="148">
        <v>50000</v>
      </c>
      <c r="I495" s="149">
        <v>45491</v>
      </c>
      <c r="J495" s="163"/>
      <c r="K495" s="160"/>
      <c r="L495" s="160"/>
      <c r="M495" s="51"/>
      <c r="N495" s="51"/>
      <c r="O495" s="51"/>
      <c r="P495" s="51"/>
      <c r="Q495" s="51"/>
      <c r="R495" s="114">
        <f>H495*K495</f>
        <v>0</v>
      </c>
      <c r="S495" s="114">
        <f>H495*L495</f>
        <v>0</v>
      </c>
      <c r="T495" s="114"/>
      <c r="U495" s="114"/>
      <c r="V495" s="114"/>
      <c r="W495" s="114"/>
      <c r="X495" s="36"/>
      <c r="Y495" s="36" t="s">
        <v>497</v>
      </c>
      <c r="Z495" s="36" t="s">
        <v>498</v>
      </c>
      <c r="AA495" s="36" t="s">
        <v>499</v>
      </c>
      <c r="AB495" s="36">
        <f>K495</f>
        <v>0</v>
      </c>
      <c r="AC495" s="36">
        <f>+L495</f>
        <v>0</v>
      </c>
      <c r="AD495" s="115"/>
      <c r="AE495" s="115"/>
      <c r="AF495" s="115"/>
      <c r="AG495" s="115"/>
      <c r="AH495" s="115"/>
      <c r="AI495" s="115"/>
      <c r="AJ495" s="36"/>
      <c r="AK495" s="4"/>
      <c r="AL495" s="36"/>
      <c r="AM495" s="4"/>
      <c r="AN495" s="36"/>
      <c r="AO495" s="36"/>
      <c r="AP495" s="4"/>
      <c r="AQ495" s="114"/>
      <c r="AR495" s="114"/>
      <c r="AS495" s="114"/>
      <c r="AT495" s="114"/>
      <c r="AU495" s="114"/>
      <c r="AV495" s="114"/>
      <c r="AW495" s="115"/>
      <c r="AX495" s="115"/>
      <c r="AY495" s="4"/>
      <c r="AZ495" s="4"/>
      <c r="BA495" s="36"/>
      <c r="BB495" s="36"/>
      <c r="BC495" s="36"/>
      <c r="BD495" s="36"/>
      <c r="BE495" s="36"/>
      <c r="BF495" s="36"/>
      <c r="BG495" s="36"/>
      <c r="BH495" s="36" t="s">
        <v>500</v>
      </c>
      <c r="BI495" s="36"/>
      <c r="BJ495" s="36" t="s">
        <v>501</v>
      </c>
      <c r="BK495" s="36"/>
      <c r="BL495" s="36"/>
      <c r="BM495" s="36"/>
      <c r="BN495" s="36"/>
      <c r="BO495" s="36"/>
      <c r="BP495" s="36"/>
      <c r="BQ495" s="36"/>
      <c r="BR495" s="36"/>
      <c r="BS495" s="36"/>
      <c r="BT495" s="36"/>
      <c r="BU495" s="36"/>
      <c r="BV495" s="36"/>
      <c r="BW495" s="36"/>
      <c r="BX495" s="36"/>
      <c r="BY495" s="36"/>
      <c r="BZ495" s="36"/>
      <c r="CA495" s="36"/>
    </row>
    <row r="496" spans="1:79" s="199" customFormat="1" ht="16" customHeight="1" thickBot="1">
      <c r="A496" s="33"/>
      <c r="B496" s="37"/>
      <c r="C496" s="158"/>
      <c r="D496" s="158"/>
      <c r="E496" s="147"/>
      <c r="F496" s="152" t="s">
        <v>11</v>
      </c>
      <c r="G496" s="153"/>
      <c r="H496" s="153">
        <v>50000</v>
      </c>
      <c r="I496" s="154">
        <v>45945</v>
      </c>
      <c r="J496" s="165"/>
      <c r="K496" s="161"/>
      <c r="L496" s="161"/>
      <c r="M496" s="51"/>
      <c r="N496" s="51"/>
      <c r="O496" s="51"/>
      <c r="P496" s="51"/>
      <c r="Q496" s="51"/>
      <c r="R496" s="114"/>
      <c r="S496" s="114"/>
      <c r="T496" s="114"/>
      <c r="U496" s="114"/>
      <c r="V496" s="114"/>
      <c r="W496" s="114"/>
      <c r="X496" s="36"/>
      <c r="Y496" s="36"/>
      <c r="Z496" s="36"/>
      <c r="AA496" s="36"/>
      <c r="AB496" s="36"/>
      <c r="AC496" s="36"/>
      <c r="AD496" s="115"/>
      <c r="AE496" s="115"/>
      <c r="AF496" s="115"/>
      <c r="AG496" s="115"/>
      <c r="AH496" s="115"/>
      <c r="AI496" s="115"/>
      <c r="AJ496" s="36"/>
      <c r="AK496" s="4"/>
      <c r="AL496" s="36"/>
      <c r="AM496" s="4"/>
      <c r="AN496" s="36"/>
      <c r="AO496" s="36"/>
      <c r="AP496" s="4"/>
      <c r="AQ496" s="114"/>
      <c r="AR496" s="114"/>
      <c r="AS496" s="114"/>
      <c r="AT496" s="114"/>
      <c r="AU496" s="114"/>
      <c r="AV496" s="114"/>
      <c r="AW496" s="115"/>
      <c r="AX496" s="115"/>
      <c r="AY496" s="4"/>
      <c r="AZ496" s="4"/>
      <c r="BA496" s="36"/>
      <c r="BB496" s="36"/>
      <c r="BC496" s="36"/>
      <c r="BD496" s="36"/>
      <c r="BE496" s="36"/>
      <c r="BF496" s="36"/>
      <c r="BG496" s="36"/>
      <c r="BH496" s="36"/>
      <c r="BI496" s="36"/>
      <c r="BJ496" s="36"/>
      <c r="BK496" s="36"/>
      <c r="BL496" s="36"/>
      <c r="BM496" s="36"/>
      <c r="BN496" s="36"/>
      <c r="BO496" s="36"/>
      <c r="BP496" s="36"/>
      <c r="BQ496" s="36"/>
      <c r="BR496" s="36"/>
      <c r="BS496" s="36"/>
      <c r="BT496" s="36"/>
      <c r="BU496" s="36"/>
      <c r="BV496" s="36"/>
      <c r="BW496" s="36"/>
      <c r="BX496" s="36"/>
      <c r="BY496" s="36"/>
      <c r="BZ496" s="36"/>
      <c r="CA496" s="36"/>
    </row>
    <row r="497" spans="1:79" ht="15" customHeight="1">
      <c r="A497" s="94"/>
      <c r="B497" s="95"/>
      <c r="C497" s="94" t="s">
        <v>326</v>
      </c>
      <c r="D497" s="94"/>
      <c r="E497" s="94"/>
      <c r="F497" s="94"/>
      <c r="G497" s="116"/>
      <c r="H497" s="96"/>
      <c r="I497" s="97"/>
      <c r="J497" s="95"/>
      <c r="K497" s="99"/>
      <c r="L497" s="99"/>
      <c r="M497" s="25"/>
      <c r="N497" s="25"/>
      <c r="O497" s="25"/>
      <c r="P497" s="25"/>
      <c r="Q497" s="25"/>
      <c r="R497" s="6"/>
      <c r="S497" s="6"/>
      <c r="T497" s="6"/>
      <c r="U497" s="6"/>
      <c r="V497" s="6"/>
      <c r="W497" s="6"/>
      <c r="X497" s="29"/>
      <c r="Y497" s="29"/>
      <c r="Z497" s="29"/>
      <c r="AA497" s="29"/>
      <c r="AB497" s="29"/>
      <c r="AC497" s="29"/>
      <c r="AD497" s="29"/>
      <c r="AE497" s="29"/>
      <c r="AF497" s="29"/>
      <c r="AG497" s="29"/>
      <c r="AH497" s="29"/>
      <c r="AI497" s="29"/>
      <c r="AJ497" s="29"/>
      <c r="AK497" s="29"/>
      <c r="AL497" s="29"/>
      <c r="AM497" s="29"/>
      <c r="AN497" s="29"/>
      <c r="AO497" s="29"/>
      <c r="AP497" s="29"/>
      <c r="AQ497" s="6"/>
      <c r="AR497" s="6"/>
      <c r="AS497" s="6"/>
      <c r="AT497" s="6"/>
      <c r="AU497" s="6"/>
      <c r="AV497" s="6"/>
      <c r="AW497" s="29"/>
      <c r="AX497" s="29"/>
      <c r="AY497" s="4"/>
      <c r="AZ497" s="4"/>
      <c r="BA497" s="4"/>
      <c r="BB497" s="4"/>
      <c r="BC497" s="4"/>
      <c r="BD497" s="4"/>
      <c r="BE497" s="4"/>
      <c r="BF497" s="4"/>
      <c r="BG497" s="4"/>
      <c r="BH497" s="4"/>
      <c r="BI497" s="4"/>
      <c r="BJ497" s="4"/>
      <c r="BK497" s="4"/>
      <c r="BL497" s="4"/>
      <c r="BM497" s="4"/>
      <c r="BN497" s="4"/>
      <c r="BO497" s="4"/>
      <c r="BP497" s="4"/>
      <c r="BQ497" s="4"/>
      <c r="BR497" s="4"/>
      <c r="BS497" s="4"/>
      <c r="BT497" s="4"/>
      <c r="BU497" s="4"/>
      <c r="BV497" s="4"/>
      <c r="BW497" s="4"/>
      <c r="BX497" s="4"/>
      <c r="BY497" s="4"/>
      <c r="BZ497" s="4"/>
      <c r="CA497" s="4"/>
    </row>
    <row r="498" spans="1:79" s="199" customFormat="1" ht="16" customHeight="1" thickBot="1">
      <c r="A498" s="33"/>
      <c r="B498" s="53"/>
      <c r="C498" s="46">
        <v>39</v>
      </c>
      <c r="D498" s="46">
        <v>28</v>
      </c>
      <c r="E498" s="47">
        <v>1</v>
      </c>
      <c r="F498" s="147" t="s">
        <v>25</v>
      </c>
      <c r="G498" s="159" t="s">
        <v>29</v>
      </c>
      <c r="H498" s="148">
        <v>70000</v>
      </c>
      <c r="I498" s="149">
        <v>45492</v>
      </c>
      <c r="J498" s="163"/>
      <c r="K498" s="160"/>
      <c r="L498" s="160"/>
      <c r="M498" s="51"/>
      <c r="N498" s="51"/>
      <c r="O498" s="51"/>
      <c r="P498" s="51"/>
      <c r="Q498" s="51"/>
      <c r="R498" s="114">
        <f>H498*K498</f>
        <v>0</v>
      </c>
      <c r="S498" s="114">
        <f>H498*L498</f>
        <v>0</v>
      </c>
      <c r="T498" s="114"/>
      <c r="U498" s="114"/>
      <c r="V498" s="114"/>
      <c r="W498" s="114"/>
      <c r="X498" s="36"/>
      <c r="Y498" s="36" t="s">
        <v>502</v>
      </c>
      <c r="Z498" s="36" t="s">
        <v>503</v>
      </c>
      <c r="AA498" s="36" t="s">
        <v>504</v>
      </c>
      <c r="AB498" s="36">
        <f>K498</f>
        <v>0</v>
      </c>
      <c r="AC498" s="36">
        <f>+L498</f>
        <v>0</v>
      </c>
      <c r="AD498" s="115"/>
      <c r="AE498" s="115"/>
      <c r="AF498" s="115"/>
      <c r="AG498" s="115"/>
      <c r="AH498" s="115"/>
      <c r="AI498" s="115"/>
      <c r="AJ498" s="36"/>
      <c r="AK498" s="4"/>
      <c r="AL498" s="36"/>
      <c r="AM498" s="4"/>
      <c r="AN498" s="36"/>
      <c r="AO498" s="36"/>
      <c r="AP498" s="4"/>
      <c r="AQ498" s="114"/>
      <c r="AR498" s="114"/>
      <c r="AS498" s="114"/>
      <c r="AT498" s="114"/>
      <c r="AU498" s="114"/>
      <c r="AV498" s="114"/>
      <c r="AW498" s="115"/>
      <c r="AX498" s="115"/>
      <c r="AY498" s="4"/>
      <c r="AZ498" s="4"/>
      <c r="BA498" s="36"/>
      <c r="BB498" s="36"/>
      <c r="BC498" s="36"/>
      <c r="BD498" s="36"/>
      <c r="BE498" s="36"/>
      <c r="BF498" s="36"/>
      <c r="BG498" s="36"/>
      <c r="BH498" s="36" t="s">
        <v>505</v>
      </c>
      <c r="BI498" s="36"/>
      <c r="BJ498" s="36" t="s">
        <v>506</v>
      </c>
      <c r="BK498" s="36"/>
      <c r="BL498" s="36"/>
      <c r="BM498" s="36"/>
      <c r="BN498" s="36"/>
      <c r="BO498" s="36"/>
      <c r="BP498" s="36"/>
      <c r="BQ498" s="36"/>
      <c r="BR498" s="36"/>
      <c r="BS498" s="36"/>
      <c r="BT498" s="36"/>
      <c r="BU498" s="36"/>
      <c r="BV498" s="36"/>
      <c r="BW498" s="36"/>
      <c r="BX498" s="36"/>
      <c r="BY498" s="36"/>
      <c r="BZ498" s="36"/>
      <c r="CA498" s="36"/>
    </row>
    <row r="499" spans="1:79" s="199" customFormat="1" ht="16" customHeight="1" thickBot="1">
      <c r="A499" s="33"/>
      <c r="B499" s="53"/>
      <c r="C499" s="158"/>
      <c r="D499" s="158"/>
      <c r="E499" s="147"/>
      <c r="F499" s="152" t="s">
        <v>11</v>
      </c>
      <c r="G499" s="153"/>
      <c r="H499" s="153">
        <v>70000</v>
      </c>
      <c r="I499" s="154">
        <v>45946</v>
      </c>
      <c r="J499" s="165"/>
      <c r="K499" s="161"/>
      <c r="L499" s="161"/>
      <c r="M499" s="51"/>
      <c r="N499" s="51"/>
      <c r="O499" s="51"/>
      <c r="P499" s="51"/>
      <c r="Q499" s="51"/>
      <c r="R499" s="114"/>
      <c r="S499" s="114"/>
      <c r="T499" s="114"/>
      <c r="U499" s="114"/>
      <c r="V499" s="114"/>
      <c r="W499" s="114"/>
      <c r="X499" s="36"/>
      <c r="Y499" s="36"/>
      <c r="Z499" s="36"/>
      <c r="AA499" s="36"/>
      <c r="AB499" s="36"/>
      <c r="AC499" s="36"/>
      <c r="AD499" s="115"/>
      <c r="AE499" s="115"/>
      <c r="AF499" s="115"/>
      <c r="AG499" s="115"/>
      <c r="AH499" s="115"/>
      <c r="AI499" s="115"/>
      <c r="AJ499" s="36"/>
      <c r="AK499" s="4"/>
      <c r="AL499" s="36"/>
      <c r="AM499" s="4"/>
      <c r="AN499" s="36"/>
      <c r="AO499" s="36"/>
      <c r="AP499" s="4"/>
      <c r="AQ499" s="114"/>
      <c r="AR499" s="114"/>
      <c r="AS499" s="114"/>
      <c r="AT499" s="114"/>
      <c r="AU499" s="114"/>
      <c r="AV499" s="114"/>
      <c r="AW499" s="115"/>
      <c r="AX499" s="115"/>
      <c r="AY499" s="4"/>
      <c r="AZ499" s="4"/>
      <c r="BA499" s="36"/>
      <c r="BB499" s="36"/>
      <c r="BC499" s="36"/>
      <c r="BD499" s="36"/>
      <c r="BE499" s="36"/>
      <c r="BF499" s="36"/>
      <c r="BG499" s="36"/>
      <c r="BH499" s="36"/>
      <c r="BI499" s="36"/>
      <c r="BJ499" s="36"/>
      <c r="BK499" s="36"/>
      <c r="BL499" s="36"/>
      <c r="BM499" s="36"/>
      <c r="BN499" s="36"/>
      <c r="BO499" s="36"/>
      <c r="BP499" s="36"/>
      <c r="BQ499" s="36"/>
      <c r="BR499" s="36"/>
      <c r="BS499" s="36"/>
      <c r="BT499" s="36"/>
      <c r="BU499" s="36"/>
      <c r="BV499" s="36"/>
      <c r="BW499" s="36"/>
      <c r="BX499" s="36"/>
      <c r="BY499" s="36"/>
      <c r="BZ499" s="36"/>
      <c r="CA499" s="36"/>
    </row>
    <row r="500" spans="1:79" ht="15" customHeight="1">
      <c r="A500" s="94"/>
      <c r="B500" s="95"/>
      <c r="C500" s="94" t="s">
        <v>329</v>
      </c>
      <c r="D500" s="94"/>
      <c r="E500" s="94"/>
      <c r="F500" s="94"/>
      <c r="G500" s="116"/>
      <c r="H500" s="96"/>
      <c r="I500" s="97"/>
      <c r="J500" s="95"/>
      <c r="K500" s="99"/>
      <c r="L500" s="99"/>
      <c r="M500" s="25"/>
      <c r="N500" s="25"/>
      <c r="O500" s="25"/>
      <c r="P500" s="25"/>
      <c r="Q500" s="25"/>
      <c r="R500" s="6"/>
      <c r="S500" s="6"/>
      <c r="T500" s="6"/>
      <c r="U500" s="6"/>
      <c r="V500" s="6"/>
      <c r="W500" s="6"/>
      <c r="X500" s="29"/>
      <c r="Y500" s="29"/>
      <c r="Z500" s="29"/>
      <c r="AA500" s="29"/>
      <c r="AB500" s="29"/>
      <c r="AC500" s="29"/>
      <c r="AD500" s="29"/>
      <c r="AE500" s="29"/>
      <c r="AF500" s="29"/>
      <c r="AG500" s="29"/>
      <c r="AH500" s="29"/>
      <c r="AI500" s="29"/>
      <c r="AJ500" s="29"/>
      <c r="AK500" s="29"/>
      <c r="AL500" s="29"/>
      <c r="AM500" s="29"/>
      <c r="AN500" s="29"/>
      <c r="AO500" s="29"/>
      <c r="AP500" s="29"/>
      <c r="AQ500" s="6"/>
      <c r="AR500" s="6"/>
      <c r="AS500" s="6"/>
      <c r="AT500" s="6"/>
      <c r="AU500" s="6"/>
      <c r="AV500" s="6"/>
      <c r="AW500" s="29"/>
      <c r="AX500" s="29"/>
      <c r="AY500" s="4"/>
      <c r="AZ500" s="4"/>
      <c r="BA500" s="4"/>
      <c r="BB500" s="4"/>
      <c r="BC500" s="4"/>
      <c r="BD500" s="4"/>
      <c r="BE500" s="4"/>
      <c r="BF500" s="4"/>
      <c r="BG500" s="4"/>
      <c r="BH500" s="4"/>
      <c r="BI500" s="4"/>
      <c r="BJ500" s="4"/>
      <c r="BK500" s="4"/>
      <c r="BL500" s="4"/>
      <c r="BM500" s="4"/>
      <c r="BN500" s="4"/>
      <c r="BO500" s="4"/>
      <c r="BP500" s="4"/>
      <c r="BQ500" s="4"/>
      <c r="BR500" s="4"/>
      <c r="BS500" s="4"/>
      <c r="BT500" s="4"/>
      <c r="BU500" s="4"/>
      <c r="BV500" s="4"/>
      <c r="BW500" s="4"/>
      <c r="BX500" s="4"/>
      <c r="BY500" s="4"/>
      <c r="BZ500" s="4"/>
      <c r="CA500" s="4"/>
    </row>
    <row r="501" spans="1:79" ht="16" customHeight="1" thickBot="1">
      <c r="A501" s="33"/>
      <c r="B501" s="53"/>
      <c r="C501" s="46">
        <v>38</v>
      </c>
      <c r="D501" s="46">
        <v>34</v>
      </c>
      <c r="E501" s="47">
        <v>1</v>
      </c>
      <c r="F501" s="147" t="s">
        <v>25</v>
      </c>
      <c r="G501" s="159" t="s">
        <v>29</v>
      </c>
      <c r="H501" s="148">
        <v>82000</v>
      </c>
      <c r="I501" s="149">
        <v>45947</v>
      </c>
      <c r="J501" s="163"/>
      <c r="K501" s="160"/>
      <c r="L501" s="160"/>
      <c r="M501" s="25"/>
      <c r="N501" s="25"/>
      <c r="O501" s="25"/>
      <c r="P501" s="25"/>
      <c r="Q501" s="25"/>
      <c r="R501" s="6">
        <f>H501*K501</f>
        <v>0</v>
      </c>
      <c r="S501" s="6">
        <f>H501*L501</f>
        <v>0</v>
      </c>
      <c r="T501" s="6"/>
      <c r="U501" s="6"/>
      <c r="V501" s="6"/>
      <c r="W501" s="6"/>
      <c r="X501" s="4"/>
      <c r="Y501" s="4" t="s">
        <v>507</v>
      </c>
      <c r="Z501" s="4" t="s">
        <v>508</v>
      </c>
      <c r="AA501" s="4" t="s">
        <v>509</v>
      </c>
      <c r="AB501" s="4">
        <f>K501</f>
        <v>0</v>
      </c>
      <c r="AC501" s="4">
        <f>+L501</f>
        <v>0</v>
      </c>
      <c r="AD501" s="29"/>
      <c r="AE501" s="29"/>
      <c r="AF501" s="29"/>
      <c r="AG501" s="29"/>
      <c r="AH501" s="29"/>
      <c r="AI501" s="29"/>
      <c r="AJ501" s="4"/>
      <c r="AK501" s="4"/>
      <c r="AL501" s="4"/>
      <c r="AM501" s="4"/>
      <c r="AN501" s="4"/>
      <c r="AO501" s="4"/>
      <c r="AP501" s="4"/>
      <c r="AQ501" s="6"/>
      <c r="AR501" s="6"/>
      <c r="AS501" s="6"/>
      <c r="AT501" s="6"/>
      <c r="AU501" s="6"/>
      <c r="AV501" s="6"/>
      <c r="AW501" s="29"/>
      <c r="AX501" s="29"/>
      <c r="AY501" s="4"/>
      <c r="AZ501" s="4"/>
      <c r="BA501" s="4"/>
      <c r="BB501" s="4"/>
      <c r="BC501" s="4"/>
      <c r="BD501" s="4"/>
      <c r="BE501" s="4"/>
      <c r="BF501" s="4"/>
      <c r="BG501" s="4"/>
      <c r="BH501" s="4" t="s">
        <v>510</v>
      </c>
      <c r="BI501" s="4"/>
      <c r="BJ501" s="4" t="s">
        <v>511</v>
      </c>
      <c r="BK501" s="4"/>
      <c r="BL501" s="4"/>
      <c r="BM501" s="4"/>
      <c r="BN501" s="4"/>
      <c r="BO501" s="4"/>
      <c r="BP501" s="4"/>
      <c r="BQ501" s="4"/>
      <c r="BR501" s="4"/>
      <c r="BS501" s="4"/>
      <c r="BT501" s="4"/>
      <c r="BU501" s="4"/>
      <c r="BV501" s="4"/>
      <c r="BW501" s="4"/>
      <c r="BX501" s="4"/>
      <c r="BY501" s="4"/>
      <c r="BZ501" s="4"/>
      <c r="CA501" s="4"/>
    </row>
    <row r="502" spans="1:79" ht="16" customHeight="1" thickBot="1">
      <c r="A502" s="33"/>
      <c r="B502" s="53"/>
      <c r="C502" s="158"/>
      <c r="D502" s="158"/>
      <c r="E502" s="147"/>
      <c r="F502" s="152" t="s">
        <v>11</v>
      </c>
      <c r="G502" s="153"/>
      <c r="H502" s="153">
        <v>82000</v>
      </c>
      <c r="I502" s="154">
        <v>45948</v>
      </c>
      <c r="J502" s="165"/>
      <c r="K502" s="161"/>
      <c r="L502" s="161"/>
      <c r="M502" s="25"/>
      <c r="N502" s="25"/>
      <c r="O502" s="25"/>
      <c r="P502" s="25"/>
      <c r="Q502" s="25"/>
      <c r="R502" s="6"/>
      <c r="S502" s="6"/>
      <c r="T502" s="6"/>
      <c r="U502" s="6"/>
      <c r="V502" s="6"/>
      <c r="W502" s="6"/>
      <c r="X502" s="4"/>
      <c r="Y502" s="4"/>
      <c r="Z502" s="4"/>
      <c r="AA502" s="4"/>
      <c r="AB502" s="4"/>
      <c r="AC502" s="4"/>
      <c r="AD502" s="29"/>
      <c r="AE502" s="29"/>
      <c r="AF502" s="29"/>
      <c r="AG502" s="29"/>
      <c r="AH502" s="29"/>
      <c r="AI502" s="29"/>
      <c r="AJ502" s="4"/>
      <c r="AK502" s="4"/>
      <c r="AL502" s="4"/>
      <c r="AM502" s="4"/>
      <c r="AN502" s="4"/>
      <c r="AO502" s="4"/>
      <c r="AP502" s="4"/>
      <c r="AQ502" s="6"/>
      <c r="AR502" s="6"/>
      <c r="AS502" s="6"/>
      <c r="AT502" s="6"/>
      <c r="AU502" s="6"/>
      <c r="AV502" s="6"/>
      <c r="AW502" s="29"/>
      <c r="AX502" s="29"/>
      <c r="AY502" s="4"/>
      <c r="AZ502" s="4"/>
      <c r="BA502" s="4"/>
      <c r="BB502" s="4"/>
      <c r="BC502" s="4"/>
      <c r="BD502" s="4"/>
      <c r="BE502" s="4"/>
      <c r="BF502" s="4"/>
      <c r="BG502" s="4"/>
      <c r="BH502" s="4"/>
      <c r="BI502" s="4"/>
      <c r="BJ502" s="4"/>
      <c r="BK502" s="4"/>
      <c r="BL502" s="4"/>
      <c r="BM502" s="4"/>
      <c r="BN502" s="4"/>
      <c r="BO502" s="4"/>
      <c r="BP502" s="4"/>
      <c r="BQ502" s="4"/>
      <c r="BR502" s="4"/>
      <c r="BS502" s="4"/>
      <c r="BT502" s="4"/>
      <c r="BU502" s="4"/>
      <c r="BV502" s="4"/>
      <c r="BW502" s="4"/>
      <c r="BX502" s="4"/>
      <c r="BY502" s="4"/>
      <c r="BZ502" s="4"/>
      <c r="CA502" s="4"/>
    </row>
    <row r="503" spans="1:79" ht="7" customHeight="1">
      <c r="A503" s="3"/>
      <c r="B503" s="2"/>
      <c r="C503" s="46"/>
      <c r="D503" s="46"/>
      <c r="E503" s="47"/>
      <c r="F503" s="47"/>
      <c r="G503" s="47"/>
      <c r="H503" s="80"/>
      <c r="I503" s="80"/>
      <c r="J503" s="59"/>
      <c r="K503" s="79"/>
      <c r="L503" s="79"/>
      <c r="M503" s="5"/>
      <c r="N503" s="5"/>
      <c r="O503" s="5"/>
      <c r="P503" s="5"/>
      <c r="Q503" s="5"/>
      <c r="R503" s="6"/>
      <c r="S503" s="6"/>
      <c r="T503" s="6"/>
      <c r="U503" s="6"/>
      <c r="V503" s="6"/>
      <c r="W503" s="6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6"/>
      <c r="AR503" s="6"/>
      <c r="AS503" s="6"/>
      <c r="AT503" s="6"/>
      <c r="AU503" s="6"/>
      <c r="AV503" s="6"/>
      <c r="AW503" s="4"/>
      <c r="AX503" s="4"/>
      <c r="AY503" s="4"/>
      <c r="AZ503" s="4"/>
      <c r="BA503" s="4"/>
      <c r="BB503" s="4"/>
      <c r="BC503" s="4"/>
      <c r="BD503" s="4"/>
      <c r="BE503" s="4"/>
      <c r="BF503" s="4"/>
      <c r="BG503" s="4"/>
      <c r="BH503" s="4"/>
      <c r="BI503" s="4"/>
      <c r="BJ503" s="4"/>
      <c r="BK503" s="4"/>
      <c r="BL503" s="4"/>
      <c r="BM503" s="4"/>
      <c r="BN503" s="4"/>
      <c r="BO503" s="4"/>
      <c r="BP503" s="4"/>
      <c r="BQ503" s="4"/>
      <c r="BR503" s="4"/>
      <c r="BS503" s="4"/>
      <c r="BT503" s="4"/>
      <c r="BU503" s="4"/>
      <c r="BV503" s="4"/>
      <c r="BW503" s="4"/>
      <c r="BX503" s="4"/>
      <c r="BY503" s="4"/>
      <c r="BZ503" s="4"/>
      <c r="CA503" s="4"/>
    </row>
    <row r="504" spans="1:79" ht="20.25" customHeight="1">
      <c r="A504" s="206" t="s">
        <v>512</v>
      </c>
      <c r="B504" s="206"/>
      <c r="C504" s="206"/>
      <c r="D504" s="206"/>
      <c r="E504" s="206"/>
      <c r="F504" s="206"/>
      <c r="G504" s="206"/>
      <c r="H504" s="206"/>
      <c r="I504" s="206"/>
      <c r="J504" s="206"/>
      <c r="K504" s="206"/>
      <c r="L504" s="206"/>
      <c r="M504" s="206"/>
      <c r="N504" s="117"/>
      <c r="O504" s="117"/>
      <c r="P504" s="117"/>
      <c r="Q504" s="117"/>
      <c r="R504" s="6"/>
      <c r="S504" s="6"/>
      <c r="T504" s="6"/>
      <c r="U504" s="6"/>
      <c r="V504" s="6"/>
      <c r="W504" s="6"/>
      <c r="X504" s="29"/>
      <c r="Y504" s="29"/>
      <c r="Z504" s="29"/>
      <c r="AA504" s="29"/>
      <c r="AB504" s="29"/>
      <c r="AC504" s="29"/>
      <c r="AD504" s="29"/>
      <c r="AE504" s="29"/>
      <c r="AF504" s="29"/>
      <c r="AG504" s="29"/>
      <c r="AH504" s="29"/>
      <c r="AI504" s="29"/>
      <c r="AJ504" s="29"/>
      <c r="AK504" s="29"/>
      <c r="AL504" s="29"/>
      <c r="AM504" s="29"/>
      <c r="AN504" s="29"/>
      <c r="AO504" s="29"/>
      <c r="AP504" s="29"/>
      <c r="AQ504" s="29"/>
      <c r="AR504" s="29"/>
      <c r="AS504" s="29"/>
      <c r="AT504" s="29"/>
      <c r="AU504" s="29"/>
      <c r="AV504" s="29"/>
      <c r="AW504" s="29"/>
      <c r="AX504" s="29"/>
      <c r="AY504" s="4"/>
      <c r="AZ504" s="4"/>
      <c r="BA504" s="29"/>
      <c r="BB504" s="29"/>
      <c r="BC504" s="29"/>
      <c r="BD504" s="29"/>
      <c r="BE504" s="29"/>
      <c r="BF504" s="29"/>
      <c r="BG504" s="29"/>
      <c r="BH504" s="29"/>
      <c r="BI504" s="29"/>
      <c r="BJ504" s="29"/>
      <c r="BK504" s="29"/>
      <c r="BL504" s="29"/>
      <c r="BM504" s="29"/>
      <c r="BN504" s="29"/>
      <c r="BO504" s="29"/>
      <c r="BP504" s="29"/>
      <c r="BQ504" s="29"/>
      <c r="BR504" s="29"/>
      <c r="BS504" s="29"/>
      <c r="BT504" s="29"/>
      <c r="BU504" s="29"/>
      <c r="BV504" s="29"/>
      <c r="BW504" s="4"/>
      <c r="BX504" s="4"/>
      <c r="BY504" s="4"/>
      <c r="BZ504" s="4"/>
      <c r="CA504" s="4"/>
    </row>
    <row r="505" spans="1:79" ht="14.5" customHeight="1">
      <c r="A505" s="19"/>
      <c r="B505" s="10"/>
      <c r="C505" s="19"/>
      <c r="D505" s="19"/>
      <c r="E505" s="19"/>
      <c r="F505" s="19"/>
      <c r="G505" s="19"/>
      <c r="H505" s="19"/>
      <c r="I505" s="33"/>
      <c r="J505" s="34"/>
      <c r="K505" s="35"/>
      <c r="L505" s="35"/>
      <c r="M505" s="35"/>
      <c r="N505" s="35"/>
      <c r="O505" s="21"/>
      <c r="P505" s="21"/>
      <c r="Q505" s="21"/>
      <c r="R505" s="6"/>
      <c r="S505" s="6"/>
      <c r="T505" s="6"/>
      <c r="U505" s="6"/>
      <c r="V505" s="6"/>
      <c r="W505" s="6"/>
      <c r="X505" s="29"/>
      <c r="Y505" s="29"/>
      <c r="Z505" s="29"/>
      <c r="AA505" s="29"/>
      <c r="AB505" s="29"/>
      <c r="AC505" s="29"/>
      <c r="AD505" s="29"/>
      <c r="AE505" s="29"/>
      <c r="AF505" s="29"/>
      <c r="AG505" s="29"/>
      <c r="AH505" s="29"/>
      <c r="AI505" s="29"/>
      <c r="AJ505" s="29"/>
      <c r="AK505" s="29"/>
      <c r="AL505" s="29"/>
      <c r="AM505" s="29"/>
      <c r="AN505" s="29"/>
      <c r="AO505" s="29"/>
      <c r="AP505" s="29"/>
      <c r="AQ505" s="29"/>
      <c r="AR505" s="29"/>
      <c r="AS505" s="29"/>
      <c r="AT505" s="29"/>
      <c r="AU505" s="29"/>
      <c r="AV505" s="29"/>
      <c r="AW505" s="29"/>
      <c r="AX505" s="29"/>
      <c r="AY505" s="4"/>
      <c r="AZ505" s="4"/>
      <c r="BA505" s="29"/>
      <c r="BB505" s="29"/>
      <c r="BC505" s="29"/>
      <c r="BD505" s="29"/>
      <c r="BE505" s="29"/>
      <c r="BF505" s="29"/>
      <c r="BG505" s="29"/>
      <c r="BH505" s="29"/>
      <c r="BI505" s="29"/>
      <c r="BJ505" s="29"/>
      <c r="BK505" s="29"/>
      <c r="BL505" s="29"/>
      <c r="BM505" s="29"/>
      <c r="BN505" s="29"/>
      <c r="BO505" s="29"/>
      <c r="BP505" s="29"/>
      <c r="BQ505" s="29"/>
      <c r="BR505" s="29"/>
      <c r="BS505" s="29"/>
      <c r="BT505" s="29"/>
      <c r="BU505" s="29"/>
      <c r="BV505" s="29"/>
      <c r="BW505" s="4"/>
      <c r="BX505" s="4"/>
      <c r="BY505" s="4"/>
      <c r="BZ505" s="4"/>
      <c r="CA505" s="4"/>
    </row>
    <row r="506" spans="1:79" ht="25" customHeight="1">
      <c r="A506" s="37"/>
      <c r="B506" s="38"/>
      <c r="C506" s="37" t="s">
        <v>4</v>
      </c>
      <c r="D506" s="37" t="s">
        <v>5</v>
      </c>
      <c r="E506" s="37" t="s">
        <v>6</v>
      </c>
      <c r="F506" s="37" t="s">
        <v>7</v>
      </c>
      <c r="G506" s="37" t="s">
        <v>8</v>
      </c>
      <c r="H506" s="39" t="s">
        <v>9</v>
      </c>
      <c r="I506" s="40" t="s">
        <v>10</v>
      </c>
      <c r="J506" s="41"/>
      <c r="K506" s="42" t="s">
        <v>11</v>
      </c>
      <c r="L506" s="42" t="s">
        <v>12</v>
      </c>
      <c r="M506" s="42"/>
      <c r="N506" s="42"/>
      <c r="O506" s="43"/>
      <c r="P506" s="43"/>
      <c r="Q506" s="43"/>
      <c r="R506" s="6" t="s">
        <v>13</v>
      </c>
      <c r="S506" s="6" t="s">
        <v>14</v>
      </c>
      <c r="T506" s="6" t="s">
        <v>15</v>
      </c>
      <c r="U506" s="6" t="s">
        <v>16</v>
      </c>
      <c r="V506" s="6" t="s">
        <v>17</v>
      </c>
      <c r="W506" s="6" t="s">
        <v>18</v>
      </c>
      <c r="X506" s="6" t="s">
        <v>19</v>
      </c>
      <c r="Y506" s="29" t="s">
        <v>20</v>
      </c>
      <c r="Z506" s="29" t="s">
        <v>21</v>
      </c>
      <c r="AA506" s="4" t="s">
        <v>22</v>
      </c>
      <c r="AB506" s="29" t="s">
        <v>13</v>
      </c>
      <c r="AC506" s="29" t="s">
        <v>14</v>
      </c>
      <c r="AD506" s="29" t="s">
        <v>15</v>
      </c>
      <c r="AE506" s="29" t="s">
        <v>16</v>
      </c>
      <c r="AF506" s="29" t="s">
        <v>17</v>
      </c>
      <c r="AG506" s="29" t="s">
        <v>18</v>
      </c>
      <c r="AH506" s="29"/>
      <c r="AI506" s="29"/>
      <c r="AJ506" s="118"/>
      <c r="AK506" s="118"/>
      <c r="AL506" s="118"/>
      <c r="AM506" s="118"/>
      <c r="AN506" s="118"/>
      <c r="AO506" s="118"/>
      <c r="AP506" s="118"/>
      <c r="AQ506" s="118"/>
      <c r="AR506" s="118"/>
      <c r="AS506" s="118"/>
      <c r="AT506" s="118"/>
      <c r="AU506" s="118"/>
      <c r="AV506" s="118"/>
      <c r="AW506" s="29"/>
      <c r="AX506" s="29"/>
      <c r="AY506" s="4"/>
      <c r="AZ506" s="4"/>
      <c r="BA506" s="29"/>
      <c r="BB506" s="29"/>
      <c r="BC506" s="29"/>
      <c r="BD506" s="29"/>
      <c r="BE506" s="29"/>
      <c r="BF506" s="29"/>
      <c r="BG506" s="29"/>
      <c r="BH506" s="29"/>
      <c r="BI506" s="29"/>
      <c r="BJ506" s="29"/>
      <c r="BK506" s="29"/>
      <c r="BL506" s="29"/>
      <c r="BM506" s="29"/>
      <c r="BN506" s="29"/>
      <c r="BO506" s="29"/>
      <c r="BP506" s="29"/>
      <c r="BQ506" s="29"/>
      <c r="BR506" s="29"/>
      <c r="BS506" s="29"/>
      <c r="BT506" s="29"/>
      <c r="BU506" s="29"/>
      <c r="BV506" s="29"/>
      <c r="BW506" s="4"/>
      <c r="BX506" s="4"/>
      <c r="BY506" s="4"/>
      <c r="BZ506" s="4"/>
      <c r="CA506" s="4"/>
    </row>
    <row r="507" spans="1:79" ht="16" customHeight="1" thickBot="1">
      <c r="A507" s="33"/>
      <c r="B507" s="10" t="s">
        <v>102</v>
      </c>
      <c r="C507" s="46">
        <v>50</v>
      </c>
      <c r="D507" s="46">
        <v>39</v>
      </c>
      <c r="E507" s="47">
        <v>1</v>
      </c>
      <c r="F507" s="147" t="s">
        <v>25</v>
      </c>
      <c r="G507" s="147"/>
      <c r="H507" s="148">
        <v>140000</v>
      </c>
      <c r="I507" s="149">
        <v>45959</v>
      </c>
      <c r="J507" s="150"/>
      <c r="K507" s="160"/>
      <c r="L507" s="160"/>
      <c r="M507" s="22"/>
      <c r="N507" s="22"/>
      <c r="O507" s="51"/>
      <c r="P507" s="51"/>
      <c r="Q507" s="51"/>
      <c r="R507" s="6">
        <f>H507*K507</f>
        <v>0</v>
      </c>
      <c r="S507" s="6">
        <f>H507*L507</f>
        <v>0</v>
      </c>
      <c r="T507" s="6"/>
      <c r="U507" s="6"/>
      <c r="V507" s="6"/>
      <c r="W507" s="6"/>
      <c r="X507" s="29"/>
      <c r="Y507" s="29" t="s">
        <v>513</v>
      </c>
      <c r="Z507" s="29"/>
      <c r="AA507" s="4" t="str">
        <f>+Y507</f>
        <v>KR50P</v>
      </c>
      <c r="AB507" s="4">
        <f>K507</f>
        <v>0</v>
      </c>
      <c r="AC507" s="4">
        <f>+L507</f>
        <v>0</v>
      </c>
      <c r="AD507" s="29"/>
      <c r="AE507" s="29"/>
      <c r="AF507" s="29"/>
      <c r="AG507" s="29"/>
      <c r="AH507" s="29"/>
      <c r="AI507" s="29"/>
      <c r="AJ507" s="4"/>
      <c r="AK507" s="4"/>
      <c r="AL507" s="4"/>
      <c r="AM507" s="4"/>
      <c r="AN507" s="4"/>
      <c r="AO507" s="4"/>
      <c r="AP507" s="4"/>
      <c r="AQ507" s="6"/>
      <c r="AR507" s="6"/>
      <c r="AS507" s="6"/>
      <c r="AT507" s="6"/>
      <c r="AU507" s="6"/>
      <c r="AV507" s="6"/>
      <c r="AW507" s="29"/>
      <c r="AX507" s="29"/>
      <c r="AY507" s="4"/>
      <c r="AZ507" s="4"/>
      <c r="BA507" s="29"/>
      <c r="BB507" s="29"/>
      <c r="BC507" s="29"/>
      <c r="BD507" s="29"/>
      <c r="BE507" s="29"/>
      <c r="BF507" s="29"/>
      <c r="BG507" s="29"/>
      <c r="BH507" s="29"/>
      <c r="BI507" s="29"/>
      <c r="BJ507" s="29"/>
      <c r="BK507" s="29"/>
      <c r="BL507" s="29"/>
      <c r="BM507" s="29"/>
      <c r="BN507" s="29"/>
      <c r="BO507" s="29"/>
      <c r="BP507" s="29"/>
      <c r="BQ507" s="29"/>
      <c r="BR507" s="29"/>
      <c r="BS507" s="29"/>
      <c r="BT507" s="29"/>
      <c r="BU507" s="29"/>
      <c r="BV507" s="29"/>
      <c r="BW507" s="4"/>
      <c r="BX507" s="4"/>
      <c r="BY507" s="4"/>
      <c r="BZ507" s="4"/>
      <c r="CA507" s="4"/>
    </row>
    <row r="508" spans="1:79" ht="16" customHeight="1" thickBot="1">
      <c r="A508" s="33"/>
      <c r="B508" s="10"/>
      <c r="C508" s="158"/>
      <c r="D508" s="158"/>
      <c r="E508" s="147"/>
      <c r="F508" s="152" t="s">
        <v>11</v>
      </c>
      <c r="G508" s="152"/>
      <c r="H508" s="153">
        <v>140000</v>
      </c>
      <c r="I508" s="154">
        <v>45960</v>
      </c>
      <c r="J508" s="155"/>
      <c r="K508" s="161"/>
      <c r="L508" s="161"/>
      <c r="M508" s="22"/>
      <c r="N508" s="22"/>
      <c r="O508" s="51"/>
      <c r="P508" s="51"/>
      <c r="Q508" s="51"/>
      <c r="R508" s="6"/>
      <c r="S508" s="6"/>
      <c r="T508" s="6"/>
      <c r="U508" s="6"/>
      <c r="V508" s="6"/>
      <c r="W508" s="6"/>
      <c r="X508" s="29"/>
      <c r="Y508" s="29"/>
      <c r="Z508" s="29"/>
      <c r="AA508" s="4"/>
      <c r="AB508" s="4"/>
      <c r="AC508" s="4"/>
      <c r="AD508" s="29"/>
      <c r="AE508" s="29"/>
      <c r="AF508" s="29"/>
      <c r="AG508" s="29"/>
      <c r="AH508" s="29"/>
      <c r="AI508" s="29"/>
      <c r="AJ508" s="4"/>
      <c r="AK508" s="4"/>
      <c r="AL508" s="4"/>
      <c r="AM508" s="4"/>
      <c r="AN508" s="4"/>
      <c r="AO508" s="4"/>
      <c r="AP508" s="4"/>
      <c r="AQ508" s="6"/>
      <c r="AR508" s="6"/>
      <c r="AS508" s="6"/>
      <c r="AT508" s="6"/>
      <c r="AU508" s="6"/>
      <c r="AV508" s="6"/>
      <c r="AW508" s="29"/>
      <c r="AX508" s="29"/>
      <c r="AY508" s="4"/>
      <c r="AZ508" s="4"/>
      <c r="BA508" s="29"/>
      <c r="BB508" s="29"/>
      <c r="BC508" s="29"/>
      <c r="BD508" s="29"/>
      <c r="BE508" s="29"/>
      <c r="BF508" s="29"/>
      <c r="BG508" s="29"/>
      <c r="BH508" s="29"/>
      <c r="BI508" s="29"/>
      <c r="BJ508" s="29"/>
      <c r="BK508" s="29"/>
      <c r="BL508" s="29"/>
      <c r="BM508" s="29"/>
      <c r="BN508" s="29"/>
      <c r="BO508" s="29"/>
      <c r="BP508" s="29"/>
      <c r="BQ508" s="29"/>
      <c r="BR508" s="29"/>
      <c r="BS508" s="29"/>
      <c r="BT508" s="29"/>
      <c r="BU508" s="29"/>
      <c r="BV508" s="29"/>
      <c r="BW508" s="4"/>
      <c r="BX508" s="4"/>
      <c r="BY508" s="4"/>
      <c r="BZ508" s="4"/>
      <c r="CA508" s="4"/>
    </row>
    <row r="509" spans="1:79" ht="16" customHeight="1" thickBot="1">
      <c r="A509" s="33"/>
      <c r="B509" s="53"/>
      <c r="C509" s="46">
        <v>70</v>
      </c>
      <c r="D509" s="46">
        <v>53</v>
      </c>
      <c r="E509" s="47">
        <v>1</v>
      </c>
      <c r="F509" s="152" t="s">
        <v>25</v>
      </c>
      <c r="G509" s="152"/>
      <c r="H509" s="153">
        <v>310000</v>
      </c>
      <c r="I509" s="154">
        <v>45961</v>
      </c>
      <c r="J509" s="155"/>
      <c r="K509" s="161"/>
      <c r="L509" s="161"/>
      <c r="M509" s="79"/>
      <c r="N509" s="79"/>
      <c r="O509" s="51"/>
      <c r="P509" s="51"/>
      <c r="Q509" s="51"/>
      <c r="R509" s="6">
        <f>H509*K509</f>
        <v>0</v>
      </c>
      <c r="S509" s="6">
        <f>H509*L509</f>
        <v>0</v>
      </c>
      <c r="T509" s="6"/>
      <c r="U509" s="6"/>
      <c r="V509" s="6"/>
      <c r="W509" s="6"/>
      <c r="X509" s="29"/>
      <c r="Y509" s="29" t="s">
        <v>514</v>
      </c>
      <c r="Z509" s="29"/>
      <c r="AA509" s="4" t="str">
        <f>+Y509</f>
        <v>KR70P</v>
      </c>
      <c r="AB509" s="4">
        <f>K509</f>
        <v>0</v>
      </c>
      <c r="AC509" s="4">
        <f>+L509</f>
        <v>0</v>
      </c>
      <c r="AD509" s="29"/>
      <c r="AE509" s="29"/>
      <c r="AF509" s="29"/>
      <c r="AG509" s="29"/>
      <c r="AH509" s="29"/>
      <c r="AI509" s="29"/>
      <c r="AJ509" s="4"/>
      <c r="AK509" s="4"/>
      <c r="AL509" s="4"/>
      <c r="AM509" s="4"/>
      <c r="AN509" s="4"/>
      <c r="AO509" s="4"/>
      <c r="AP509" s="4"/>
      <c r="AQ509" s="6"/>
      <c r="AR509" s="6"/>
      <c r="AS509" s="6"/>
      <c r="AT509" s="6"/>
      <c r="AU509" s="6"/>
      <c r="AV509" s="6"/>
      <c r="AW509" s="29"/>
      <c r="AX509" s="29"/>
      <c r="AY509" s="4"/>
      <c r="AZ509" s="4"/>
      <c r="BA509" s="29"/>
      <c r="BB509" s="29"/>
      <c r="BC509" s="29"/>
      <c r="BD509" s="29"/>
      <c r="BE509" s="29"/>
      <c r="BF509" s="29"/>
      <c r="BG509" s="29"/>
      <c r="BH509" s="29"/>
      <c r="BI509" s="29"/>
      <c r="BJ509" s="29"/>
      <c r="BK509" s="29"/>
      <c r="BL509" s="29"/>
      <c r="BM509" s="29"/>
      <c r="BN509" s="29"/>
      <c r="BO509" s="29"/>
      <c r="BP509" s="29"/>
      <c r="BQ509" s="29"/>
      <c r="BR509" s="29"/>
      <c r="BS509" s="29"/>
      <c r="BT509" s="29"/>
      <c r="BU509" s="29"/>
      <c r="BV509" s="29"/>
      <c r="BW509" s="4"/>
      <c r="BX509" s="4"/>
      <c r="BY509" s="4"/>
      <c r="BZ509" s="4"/>
      <c r="CA509" s="4"/>
    </row>
    <row r="510" spans="1:79" ht="16" customHeight="1" thickBot="1">
      <c r="A510" s="33"/>
      <c r="B510" s="53"/>
      <c r="C510" s="158"/>
      <c r="D510" s="158"/>
      <c r="E510" s="147"/>
      <c r="F510" s="152" t="s">
        <v>11</v>
      </c>
      <c r="G510" s="152"/>
      <c r="H510" s="153">
        <v>310000</v>
      </c>
      <c r="I510" s="154">
        <v>45962</v>
      </c>
      <c r="J510" s="155"/>
      <c r="K510" s="161"/>
      <c r="L510" s="161"/>
      <c r="M510" s="79"/>
      <c r="N510" s="79"/>
      <c r="O510" s="51"/>
      <c r="P510" s="51"/>
      <c r="Q510" s="51"/>
      <c r="R510" s="6"/>
      <c r="S510" s="6"/>
      <c r="T510" s="6"/>
      <c r="U510" s="6"/>
      <c r="V510" s="6"/>
      <c r="W510" s="6"/>
      <c r="X510" s="29"/>
      <c r="Y510" s="29"/>
      <c r="Z510" s="29"/>
      <c r="AA510" s="4"/>
      <c r="AB510" s="4"/>
      <c r="AC510" s="4"/>
      <c r="AD510" s="29"/>
      <c r="AE510" s="29"/>
      <c r="AF510" s="29"/>
      <c r="AG510" s="29"/>
      <c r="AH510" s="29"/>
      <c r="AI510" s="29"/>
      <c r="AJ510" s="4"/>
      <c r="AK510" s="4"/>
      <c r="AL510" s="4"/>
      <c r="AM510" s="4"/>
      <c r="AN510" s="4"/>
      <c r="AO510" s="4"/>
      <c r="AP510" s="4"/>
      <c r="AQ510" s="6"/>
      <c r="AR510" s="6"/>
      <c r="AS510" s="6"/>
      <c r="AT510" s="6"/>
      <c r="AU510" s="6"/>
      <c r="AV510" s="6"/>
      <c r="AW510" s="29"/>
      <c r="AX510" s="29"/>
      <c r="AY510" s="4"/>
      <c r="AZ510" s="4"/>
      <c r="BA510" s="29"/>
      <c r="BB510" s="29"/>
      <c r="BC510" s="29"/>
      <c r="BD510" s="29"/>
      <c r="BE510" s="29"/>
      <c r="BF510" s="29"/>
      <c r="BG510" s="29"/>
      <c r="BH510" s="29"/>
      <c r="BI510" s="29"/>
      <c r="BJ510" s="29"/>
      <c r="BK510" s="29"/>
      <c r="BL510" s="29"/>
      <c r="BM510" s="29"/>
      <c r="BN510" s="29"/>
      <c r="BO510" s="29"/>
      <c r="BP510" s="29"/>
      <c r="BQ510" s="29"/>
      <c r="BR510" s="29"/>
      <c r="BS510" s="29"/>
      <c r="BT510" s="29"/>
      <c r="BU510" s="29"/>
      <c r="BV510" s="29"/>
      <c r="BW510" s="4"/>
      <c r="BX510" s="4"/>
      <c r="BY510" s="4"/>
      <c r="BZ510" s="4"/>
      <c r="CA510" s="4"/>
    </row>
    <row r="511" spans="1:79" ht="12" customHeight="1">
      <c r="A511" s="33"/>
      <c r="B511" s="53"/>
      <c r="C511" s="46"/>
      <c r="D511" s="46"/>
      <c r="E511" s="47"/>
      <c r="F511" s="47"/>
      <c r="G511" s="47"/>
      <c r="H511" s="48"/>
      <c r="I511" s="49"/>
      <c r="J511" s="50"/>
      <c r="K511" s="56"/>
      <c r="L511" s="56"/>
      <c r="M511" s="79"/>
      <c r="N511" s="79"/>
      <c r="O511" s="51"/>
      <c r="P511" s="51"/>
      <c r="Q511" s="51"/>
      <c r="R511" s="6"/>
      <c r="S511" s="6"/>
      <c r="T511" s="6"/>
      <c r="U511" s="6"/>
      <c r="V511" s="6"/>
      <c r="W511" s="6"/>
      <c r="X511" s="29"/>
      <c r="Y511" s="29"/>
      <c r="Z511" s="29"/>
      <c r="AA511" s="29"/>
      <c r="AB511" s="4"/>
      <c r="AC511" s="4"/>
      <c r="AD511" s="29"/>
      <c r="AE511" s="29"/>
      <c r="AF511" s="29"/>
      <c r="AG511" s="29"/>
      <c r="AH511" s="29"/>
      <c r="AI511" s="29"/>
      <c r="AJ511" s="4"/>
      <c r="AK511" s="4"/>
      <c r="AL511" s="4"/>
      <c r="AM511" s="4"/>
      <c r="AN511" s="4"/>
      <c r="AO511" s="4"/>
      <c r="AP511" s="4"/>
      <c r="AQ511" s="6"/>
      <c r="AR511" s="6"/>
      <c r="AS511" s="6"/>
      <c r="AT511" s="6"/>
      <c r="AU511" s="6"/>
      <c r="AV511" s="6"/>
      <c r="AW511" s="29"/>
      <c r="AX511" s="29"/>
      <c r="AY511" s="4"/>
      <c r="AZ511" s="4"/>
      <c r="BA511" s="29"/>
      <c r="BB511" s="29"/>
      <c r="BC511" s="29"/>
      <c r="BD511" s="29"/>
      <c r="BE511" s="29"/>
      <c r="BF511" s="29"/>
      <c r="BG511" s="29"/>
      <c r="BH511" s="29"/>
      <c r="BI511" s="29"/>
      <c r="BJ511" s="29"/>
      <c r="BK511" s="29"/>
      <c r="BL511" s="29"/>
      <c r="BM511" s="29"/>
      <c r="BN511" s="29"/>
      <c r="BO511" s="29"/>
      <c r="BP511" s="29"/>
      <c r="BQ511" s="29"/>
      <c r="BR511" s="29"/>
      <c r="BS511" s="29"/>
      <c r="BT511" s="29"/>
      <c r="BU511" s="29"/>
      <c r="BV511" s="29"/>
      <c r="BW511" s="4"/>
      <c r="BX511" s="4"/>
      <c r="BY511" s="4"/>
      <c r="BZ511" s="4"/>
      <c r="CA511" s="4"/>
    </row>
    <row r="512" spans="1:79" ht="16" customHeight="1" thickBot="1">
      <c r="A512" s="33"/>
      <c r="B512" s="53" t="s">
        <v>203</v>
      </c>
      <c r="C512" s="46">
        <v>60</v>
      </c>
      <c r="D512" s="46">
        <v>68</v>
      </c>
      <c r="E512" s="47">
        <v>1</v>
      </c>
      <c r="F512" s="147" t="s">
        <v>25</v>
      </c>
      <c r="G512" s="147"/>
      <c r="H512" s="148">
        <v>310000</v>
      </c>
      <c r="I512" s="149">
        <v>45963</v>
      </c>
      <c r="J512" s="150"/>
      <c r="K512" s="160"/>
      <c r="L512" s="160"/>
      <c r="M512" s="79"/>
      <c r="N512" s="79"/>
      <c r="O512" s="51"/>
      <c r="P512" s="51"/>
      <c r="Q512" s="51"/>
      <c r="R512" s="6">
        <f>H512*K512</f>
        <v>0</v>
      </c>
      <c r="S512" s="6">
        <f>H512*L512</f>
        <v>0</v>
      </c>
      <c r="T512" s="6"/>
      <c r="U512" s="6"/>
      <c r="V512" s="6"/>
      <c r="W512" s="6"/>
      <c r="X512" s="29"/>
      <c r="Y512" s="29" t="s">
        <v>515</v>
      </c>
      <c r="Z512" s="29"/>
      <c r="AA512" s="4" t="str">
        <f>+Y512</f>
        <v>KR60P</v>
      </c>
      <c r="AB512" s="4">
        <f>K512</f>
        <v>0</v>
      </c>
      <c r="AC512" s="4">
        <f>+L512</f>
        <v>0</v>
      </c>
      <c r="AD512" s="29"/>
      <c r="AE512" s="29"/>
      <c r="AF512" s="29"/>
      <c r="AG512" s="29"/>
      <c r="AH512" s="29"/>
      <c r="AI512" s="29"/>
      <c r="AJ512" s="4"/>
      <c r="AK512" s="4"/>
      <c r="AL512" s="4"/>
      <c r="AM512" s="4"/>
      <c r="AN512" s="4"/>
      <c r="AO512" s="4"/>
      <c r="AP512" s="4"/>
      <c r="AQ512" s="6"/>
      <c r="AR512" s="6"/>
      <c r="AS512" s="6"/>
      <c r="AT512" s="6"/>
      <c r="AU512" s="6"/>
      <c r="AV512" s="6"/>
      <c r="AW512" s="29"/>
      <c r="AX512" s="29"/>
      <c r="AY512" s="4"/>
      <c r="AZ512" s="4"/>
      <c r="BA512" s="29"/>
      <c r="BB512" s="29"/>
      <c r="BC512" s="29"/>
      <c r="BD512" s="29"/>
      <c r="BE512" s="29"/>
      <c r="BF512" s="29"/>
      <c r="BG512" s="29"/>
      <c r="BH512" s="29"/>
      <c r="BI512" s="29"/>
      <c r="BJ512" s="29"/>
      <c r="BK512" s="29"/>
      <c r="BL512" s="29"/>
      <c r="BM512" s="29"/>
      <c r="BN512" s="29"/>
      <c r="BO512" s="29"/>
      <c r="BP512" s="29"/>
      <c r="BQ512" s="29"/>
      <c r="BR512" s="29"/>
      <c r="BS512" s="29"/>
      <c r="BT512" s="29"/>
      <c r="BU512" s="29"/>
      <c r="BV512" s="29"/>
      <c r="BW512" s="4"/>
      <c r="BX512" s="4"/>
      <c r="BY512" s="4"/>
      <c r="BZ512" s="4"/>
      <c r="CA512" s="4"/>
    </row>
    <row r="513" spans="1:79" ht="16" customHeight="1" thickBot="1">
      <c r="A513" s="33"/>
      <c r="B513" s="53"/>
      <c r="C513" s="158"/>
      <c r="D513" s="158"/>
      <c r="E513" s="147"/>
      <c r="F513" s="152" t="s">
        <v>11</v>
      </c>
      <c r="G513" s="152"/>
      <c r="H513" s="153">
        <v>310000</v>
      </c>
      <c r="I513" s="154">
        <v>45964</v>
      </c>
      <c r="J513" s="155"/>
      <c r="K513" s="161"/>
      <c r="L513" s="161"/>
      <c r="M513" s="79"/>
      <c r="N513" s="79"/>
      <c r="O513" s="51"/>
      <c r="P513" s="51"/>
      <c r="Q513" s="51"/>
      <c r="R513" s="6"/>
      <c r="S513" s="6"/>
      <c r="T513" s="6"/>
      <c r="U513" s="6"/>
      <c r="V513" s="6"/>
      <c r="W513" s="6"/>
      <c r="X513" s="29"/>
      <c r="Y513" s="29"/>
      <c r="Z513" s="29"/>
      <c r="AA513" s="4"/>
      <c r="AB513" s="4"/>
      <c r="AC513" s="4"/>
      <c r="AD513" s="29"/>
      <c r="AE513" s="29"/>
      <c r="AF513" s="29"/>
      <c r="AG513" s="29"/>
      <c r="AH513" s="29"/>
      <c r="AI513" s="29"/>
      <c r="AJ513" s="4"/>
      <c r="AK513" s="4"/>
      <c r="AL513" s="4"/>
      <c r="AM513" s="4"/>
      <c r="AN513" s="4"/>
      <c r="AO513" s="4"/>
      <c r="AP513" s="4"/>
      <c r="AQ513" s="6"/>
      <c r="AR513" s="6"/>
      <c r="AS513" s="6"/>
      <c r="AT513" s="6"/>
      <c r="AU513" s="6"/>
      <c r="AV513" s="6"/>
      <c r="AW513" s="29"/>
      <c r="AX513" s="29"/>
      <c r="AY513" s="4"/>
      <c r="AZ513" s="4"/>
      <c r="BA513" s="29"/>
      <c r="BB513" s="29"/>
      <c r="BC513" s="29"/>
      <c r="BD513" s="29"/>
      <c r="BE513" s="29"/>
      <c r="BF513" s="29"/>
      <c r="BG513" s="29"/>
      <c r="BH513" s="29"/>
      <c r="BI513" s="29"/>
      <c r="BJ513" s="29"/>
      <c r="BK513" s="29"/>
      <c r="BL513" s="29"/>
      <c r="BM513" s="29"/>
      <c r="BN513" s="29"/>
      <c r="BO513" s="29"/>
      <c r="BP513" s="29"/>
      <c r="BQ513" s="29"/>
      <c r="BR513" s="29"/>
      <c r="BS513" s="29"/>
      <c r="BT513" s="29"/>
      <c r="BU513" s="29"/>
      <c r="BV513" s="29"/>
      <c r="BW513" s="4"/>
      <c r="BX513" s="4"/>
      <c r="BY513" s="4"/>
      <c r="BZ513" s="4"/>
      <c r="CA513" s="4"/>
    </row>
    <row r="514" spans="1:79" ht="16.5" customHeight="1">
      <c r="A514" s="3"/>
      <c r="B514" s="2"/>
      <c r="C514" s="46"/>
      <c r="D514" s="46"/>
      <c r="E514" s="47"/>
      <c r="F514" s="47"/>
      <c r="G514" s="47"/>
      <c r="H514" s="80"/>
      <c r="I514" s="80"/>
      <c r="J514" s="59"/>
      <c r="K514" s="79"/>
      <c r="L514" s="79"/>
      <c r="M514" s="5"/>
      <c r="N514" s="5"/>
      <c r="O514" s="5"/>
      <c r="P514" s="5"/>
      <c r="Q514" s="5"/>
      <c r="R514" s="6"/>
      <c r="S514" s="6"/>
      <c r="T514" s="6"/>
      <c r="U514" s="6"/>
      <c r="V514" s="6"/>
      <c r="W514" s="6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6"/>
      <c r="AR514" s="6"/>
      <c r="AS514" s="6"/>
      <c r="AT514" s="6"/>
      <c r="AU514" s="6"/>
      <c r="AV514" s="6"/>
      <c r="AW514" s="4"/>
      <c r="AX514" s="4"/>
      <c r="AY514" s="4"/>
      <c r="AZ514" s="4"/>
      <c r="BA514" s="4"/>
      <c r="BB514" s="4"/>
      <c r="BC514" s="4"/>
      <c r="BD514" s="4"/>
      <c r="BE514" s="4"/>
      <c r="BF514" s="4"/>
      <c r="BG514" s="4"/>
      <c r="BH514" s="4"/>
      <c r="BI514" s="4"/>
      <c r="BJ514" s="4"/>
      <c r="BK514" s="4"/>
      <c r="BL514" s="4"/>
      <c r="BM514" s="4"/>
      <c r="BN514" s="4"/>
      <c r="BO514" s="4"/>
      <c r="BP514" s="4"/>
      <c r="BQ514" s="4"/>
      <c r="BR514" s="4"/>
      <c r="BS514" s="4"/>
      <c r="BT514" s="4"/>
      <c r="BU514" s="4"/>
      <c r="BV514" s="4"/>
      <c r="BW514" s="4"/>
      <c r="BX514" s="4"/>
      <c r="BY514" s="4"/>
      <c r="BZ514" s="4"/>
      <c r="CA514" s="4"/>
    </row>
    <row r="515" spans="1:79" ht="14.5" customHeight="1">
      <c r="A515" s="206" t="s">
        <v>516</v>
      </c>
      <c r="B515" s="206"/>
      <c r="C515" s="206"/>
      <c r="D515" s="206"/>
      <c r="E515" s="206"/>
      <c r="F515" s="206"/>
      <c r="G515" s="206"/>
      <c r="H515" s="206"/>
      <c r="I515" s="206"/>
      <c r="J515" s="206"/>
      <c r="K515" s="206"/>
      <c r="L515" s="206"/>
      <c r="M515" s="117"/>
      <c r="N515" s="117"/>
      <c r="O515" s="117"/>
      <c r="P515" s="117"/>
      <c r="Q515" s="117"/>
      <c r="R515" s="6"/>
      <c r="S515" s="6"/>
      <c r="T515" s="6"/>
      <c r="U515" s="6"/>
      <c r="V515" s="6"/>
      <c r="W515" s="6"/>
      <c r="X515" s="29"/>
      <c r="Y515" s="29"/>
      <c r="Z515" s="29"/>
      <c r="AA515" s="29"/>
      <c r="AB515" s="29"/>
      <c r="AC515" s="29"/>
      <c r="AD515" s="29"/>
      <c r="AE515" s="29"/>
      <c r="AF515" s="29"/>
      <c r="AG515" s="29"/>
      <c r="AH515" s="29"/>
      <c r="AI515" s="29"/>
      <c r="AJ515" s="29"/>
      <c r="AK515" s="29"/>
      <c r="AL515" s="29"/>
      <c r="AM515" s="29"/>
      <c r="AN515" s="29"/>
      <c r="AO515" s="29"/>
      <c r="AP515" s="29"/>
      <c r="AQ515" s="29"/>
      <c r="AR515" s="29"/>
      <c r="AS515" s="29"/>
      <c r="AT515" s="29"/>
      <c r="AU515" s="29"/>
      <c r="AV515" s="29"/>
      <c r="AW515" s="29"/>
      <c r="AX515" s="29"/>
      <c r="AY515" s="4"/>
      <c r="AZ515" s="4"/>
      <c r="BA515" s="29"/>
      <c r="BB515" s="29"/>
      <c r="BC515" s="29"/>
      <c r="BD515" s="29"/>
      <c r="BE515" s="29"/>
      <c r="BF515" s="29"/>
      <c r="BG515" s="29"/>
      <c r="BH515" s="29"/>
      <c r="BI515" s="29"/>
      <c r="BJ515" s="29"/>
      <c r="BK515" s="29"/>
      <c r="BL515" s="29"/>
      <c r="BM515" s="29"/>
      <c r="BN515" s="29"/>
      <c r="BO515" s="29"/>
      <c r="BP515" s="29"/>
      <c r="BQ515" s="29"/>
      <c r="BR515" s="29"/>
      <c r="BS515" s="29"/>
      <c r="BT515" s="29"/>
      <c r="BU515" s="29"/>
      <c r="BV515" s="29"/>
      <c r="BW515" s="4"/>
      <c r="BX515" s="4"/>
      <c r="BY515" s="4"/>
      <c r="BZ515" s="4"/>
      <c r="CA515" s="4"/>
    </row>
    <row r="516" spans="1:79" ht="8.5" customHeight="1">
      <c r="A516" s="19"/>
      <c r="B516" s="10"/>
      <c r="C516" s="19"/>
      <c r="D516" s="19"/>
      <c r="E516" s="19"/>
      <c r="F516" s="19"/>
      <c r="G516" s="19"/>
      <c r="H516" s="19"/>
      <c r="I516" s="33"/>
      <c r="J516" s="34"/>
      <c r="K516" s="35"/>
      <c r="L516" s="35"/>
      <c r="M516" s="35"/>
      <c r="N516" s="35"/>
      <c r="O516" s="21"/>
      <c r="P516" s="21"/>
      <c r="Q516" s="21"/>
      <c r="R516" s="6"/>
      <c r="S516" s="6"/>
      <c r="T516" s="6"/>
      <c r="U516" s="6"/>
      <c r="V516" s="6"/>
      <c r="W516" s="6"/>
      <c r="X516" s="29"/>
      <c r="Y516" s="29"/>
      <c r="Z516" s="29"/>
      <c r="AA516" s="29"/>
      <c r="AB516" s="29"/>
      <c r="AC516" s="29"/>
      <c r="AD516" s="29"/>
      <c r="AE516" s="29"/>
      <c r="AF516" s="29"/>
      <c r="AG516" s="29"/>
      <c r="AH516" s="29"/>
      <c r="AI516" s="29"/>
      <c r="AJ516" s="29"/>
      <c r="AK516" s="29"/>
      <c r="AL516" s="29"/>
      <c r="AM516" s="29"/>
      <c r="AN516" s="29"/>
      <c r="AO516" s="29"/>
      <c r="AP516" s="29"/>
      <c r="AQ516" s="29"/>
      <c r="AR516" s="29"/>
      <c r="AS516" s="29"/>
      <c r="AT516" s="29"/>
      <c r="AU516" s="29"/>
      <c r="AV516" s="29"/>
      <c r="AW516" s="29"/>
      <c r="AX516" s="29"/>
      <c r="AY516" s="4"/>
      <c r="AZ516" s="4"/>
      <c r="BA516" s="29"/>
      <c r="BB516" s="29"/>
      <c r="BC516" s="29"/>
      <c r="BD516" s="29"/>
      <c r="BE516" s="29"/>
      <c r="BF516" s="29"/>
      <c r="BG516" s="29"/>
      <c r="BH516" s="29"/>
      <c r="BI516" s="29"/>
      <c r="BJ516" s="29"/>
      <c r="BK516" s="29"/>
      <c r="BL516" s="29"/>
      <c r="BM516" s="29"/>
      <c r="BN516" s="29"/>
      <c r="BO516" s="29"/>
      <c r="BP516" s="29"/>
      <c r="BQ516" s="29"/>
      <c r="BR516" s="29"/>
      <c r="BS516" s="29"/>
      <c r="BT516" s="29"/>
      <c r="BU516" s="29"/>
      <c r="BV516" s="29"/>
      <c r="BW516" s="4"/>
      <c r="BX516" s="4"/>
      <c r="BY516" s="4"/>
      <c r="BZ516" s="4"/>
      <c r="CA516" s="4"/>
    </row>
    <row r="517" spans="1:79" ht="22" customHeight="1">
      <c r="A517" s="37"/>
      <c r="B517" s="38"/>
      <c r="C517" s="37" t="s">
        <v>4</v>
      </c>
      <c r="D517" s="37" t="s">
        <v>5</v>
      </c>
      <c r="E517" s="37" t="s">
        <v>6</v>
      </c>
      <c r="F517" s="37" t="s">
        <v>7</v>
      </c>
      <c r="G517" s="37" t="s">
        <v>8</v>
      </c>
      <c r="H517" s="39" t="s">
        <v>9</v>
      </c>
      <c r="I517" s="40" t="s">
        <v>10</v>
      </c>
      <c r="J517" s="41"/>
      <c r="K517" s="42" t="s">
        <v>11</v>
      </c>
      <c r="L517" s="42" t="s">
        <v>12</v>
      </c>
      <c r="M517" s="42"/>
      <c r="N517" s="42"/>
      <c r="O517" s="43"/>
      <c r="P517" s="43"/>
      <c r="Q517" s="43"/>
      <c r="R517" s="6" t="s">
        <v>13</v>
      </c>
      <c r="S517" s="6" t="s">
        <v>14</v>
      </c>
      <c r="T517" s="6" t="s">
        <v>15</v>
      </c>
      <c r="U517" s="6" t="s">
        <v>16</v>
      </c>
      <c r="V517" s="6" t="s">
        <v>17</v>
      </c>
      <c r="W517" s="6" t="s">
        <v>18</v>
      </c>
      <c r="X517" s="6" t="s">
        <v>19</v>
      </c>
      <c r="Y517" s="29" t="s">
        <v>20</v>
      </c>
      <c r="Z517" s="29" t="s">
        <v>21</v>
      </c>
      <c r="AA517" s="4" t="s">
        <v>22</v>
      </c>
      <c r="AB517" s="29" t="s">
        <v>13</v>
      </c>
      <c r="AC517" s="29" t="s">
        <v>14</v>
      </c>
      <c r="AD517" s="29" t="s">
        <v>15</v>
      </c>
      <c r="AE517" s="29" t="s">
        <v>16</v>
      </c>
      <c r="AF517" s="29" t="s">
        <v>17</v>
      </c>
      <c r="AG517" s="29" t="s">
        <v>18</v>
      </c>
      <c r="AH517" s="29"/>
      <c r="AI517" s="29"/>
      <c r="AJ517" s="118"/>
      <c r="AK517" s="118"/>
      <c r="AL517" s="118"/>
      <c r="AM517" s="118"/>
      <c r="AN517" s="118"/>
      <c r="AO517" s="118"/>
      <c r="AP517" s="118"/>
      <c r="AQ517" s="118"/>
      <c r="AR517" s="118"/>
      <c r="AS517" s="118"/>
      <c r="AT517" s="118"/>
      <c r="AU517" s="118"/>
      <c r="AV517" s="118"/>
      <c r="AW517" s="29"/>
      <c r="AX517" s="29"/>
      <c r="AY517" s="4"/>
      <c r="AZ517" s="4"/>
      <c r="BA517" s="29"/>
      <c r="BB517" s="29"/>
      <c r="BC517" s="29"/>
      <c r="BD517" s="29"/>
      <c r="BE517" s="29"/>
      <c r="BF517" s="29"/>
      <c r="BG517" s="29"/>
      <c r="BH517" s="29"/>
      <c r="BI517" s="29"/>
      <c r="BJ517" s="29"/>
      <c r="BK517" s="29"/>
      <c r="BL517" s="29"/>
      <c r="BM517" s="29"/>
      <c r="BN517" s="29"/>
      <c r="BO517" s="29"/>
      <c r="BP517" s="29"/>
      <c r="BQ517" s="29"/>
      <c r="BR517" s="29"/>
      <c r="BS517" s="29"/>
      <c r="BT517" s="29"/>
      <c r="BU517" s="29"/>
      <c r="BV517" s="29"/>
      <c r="BW517" s="4"/>
      <c r="BX517" s="4"/>
      <c r="BY517" s="4"/>
      <c r="BZ517" s="4"/>
      <c r="CA517" s="4"/>
    </row>
    <row r="518" spans="1:79" ht="16" customHeight="1" thickBot="1">
      <c r="A518" s="33"/>
      <c r="B518" s="10" t="s">
        <v>102</v>
      </c>
      <c r="C518" s="46">
        <v>50</v>
      </c>
      <c r="D518" s="46">
        <v>39</v>
      </c>
      <c r="E518" s="47">
        <v>1</v>
      </c>
      <c r="F518" s="147" t="s">
        <v>25</v>
      </c>
      <c r="G518" s="147"/>
      <c r="H518" s="148">
        <v>145000</v>
      </c>
      <c r="I518" s="149">
        <v>45965</v>
      </c>
      <c r="J518" s="150"/>
      <c r="K518" s="160"/>
      <c r="L518" s="160"/>
      <c r="M518" s="22"/>
      <c r="N518" s="22"/>
      <c r="O518" s="51"/>
      <c r="P518" s="51"/>
      <c r="Q518" s="51"/>
      <c r="R518" s="6">
        <f>H518*K518</f>
        <v>0</v>
      </c>
      <c r="S518" s="6">
        <f>H518*L518</f>
        <v>0</v>
      </c>
      <c r="T518" s="6"/>
      <c r="U518" s="6"/>
      <c r="V518" s="6"/>
      <c r="W518" s="6"/>
      <c r="X518" s="29"/>
      <c r="Y518" s="29" t="s">
        <v>517</v>
      </c>
      <c r="Z518" s="29"/>
      <c r="AA518" s="4" t="str">
        <f>+Y518</f>
        <v>FR50P</v>
      </c>
      <c r="AB518" s="4">
        <f>K518</f>
        <v>0</v>
      </c>
      <c r="AC518" s="4">
        <f>+L518</f>
        <v>0</v>
      </c>
      <c r="AD518" s="29"/>
      <c r="AE518" s="29"/>
      <c r="AF518" s="29"/>
      <c r="AG518" s="29"/>
      <c r="AH518" s="29"/>
      <c r="AI518" s="29"/>
      <c r="AJ518" s="4"/>
      <c r="AK518" s="4"/>
      <c r="AL518" s="4"/>
      <c r="AM518" s="4"/>
      <c r="AN518" s="4"/>
      <c r="AO518" s="4"/>
      <c r="AP518" s="4"/>
      <c r="AQ518" s="6"/>
      <c r="AR518" s="6"/>
      <c r="AS518" s="6"/>
      <c r="AT518" s="6"/>
      <c r="AU518" s="6"/>
      <c r="AV518" s="6"/>
      <c r="AW518" s="29"/>
      <c r="AX518" s="29"/>
      <c r="AY518" s="4"/>
      <c r="AZ518" s="4"/>
      <c r="BA518" s="29"/>
      <c r="BB518" s="29"/>
      <c r="BC518" s="29"/>
      <c r="BD518" s="29"/>
      <c r="BE518" s="29"/>
      <c r="BF518" s="29"/>
      <c r="BG518" s="29"/>
      <c r="BH518" s="29"/>
      <c r="BI518" s="29"/>
      <c r="BJ518" s="29"/>
      <c r="BK518" s="29"/>
      <c r="BL518" s="29"/>
      <c r="BM518" s="29"/>
      <c r="BN518" s="29"/>
      <c r="BO518" s="29"/>
      <c r="BP518" s="29"/>
      <c r="BQ518" s="29"/>
      <c r="BR518" s="29"/>
      <c r="BS518" s="29"/>
      <c r="BT518" s="29"/>
      <c r="BU518" s="29"/>
      <c r="BV518" s="29"/>
      <c r="BW518" s="4"/>
      <c r="BX518" s="4"/>
      <c r="BY518" s="4"/>
      <c r="BZ518" s="4"/>
      <c r="CA518" s="4"/>
    </row>
    <row r="519" spans="1:79" ht="16" customHeight="1" thickBot="1">
      <c r="A519" s="33"/>
      <c r="B519" s="10"/>
      <c r="C519" s="158"/>
      <c r="D519" s="158"/>
      <c r="E519" s="147"/>
      <c r="F519" s="152" t="s">
        <v>11</v>
      </c>
      <c r="G519" s="152"/>
      <c r="H519" s="153">
        <v>145000</v>
      </c>
      <c r="I519" s="154">
        <v>45966</v>
      </c>
      <c r="J519" s="155"/>
      <c r="K519" s="161"/>
      <c r="L519" s="161"/>
      <c r="M519" s="22"/>
      <c r="N519" s="22"/>
      <c r="O519" s="51"/>
      <c r="P519" s="51"/>
      <c r="Q519" s="51"/>
      <c r="R519" s="6"/>
      <c r="S519" s="6"/>
      <c r="T519" s="6"/>
      <c r="U519" s="6"/>
      <c r="V519" s="6"/>
      <c r="W519" s="6"/>
      <c r="X519" s="29"/>
      <c r="Y519" s="29"/>
      <c r="Z519" s="29"/>
      <c r="AA519" s="4"/>
      <c r="AB519" s="4"/>
      <c r="AC519" s="4"/>
      <c r="AD519" s="29"/>
      <c r="AE519" s="29"/>
      <c r="AF519" s="29"/>
      <c r="AG519" s="29"/>
      <c r="AH519" s="29"/>
      <c r="AI519" s="29"/>
      <c r="AJ519" s="4"/>
      <c r="AK519" s="4"/>
      <c r="AL519" s="4"/>
      <c r="AM519" s="4"/>
      <c r="AN519" s="4"/>
      <c r="AO519" s="4"/>
      <c r="AP519" s="4"/>
      <c r="AQ519" s="6"/>
      <c r="AR519" s="6"/>
      <c r="AS519" s="6"/>
      <c r="AT519" s="6"/>
      <c r="AU519" s="6"/>
      <c r="AV519" s="6"/>
      <c r="AW519" s="29"/>
      <c r="AX519" s="29"/>
      <c r="AY519" s="4"/>
      <c r="AZ519" s="4"/>
      <c r="BA519" s="29"/>
      <c r="BB519" s="29"/>
      <c r="BC519" s="29"/>
      <c r="BD519" s="29"/>
      <c r="BE519" s="29"/>
      <c r="BF519" s="29"/>
      <c r="BG519" s="29"/>
      <c r="BH519" s="29"/>
      <c r="BI519" s="29"/>
      <c r="BJ519" s="29"/>
      <c r="BK519" s="29"/>
      <c r="BL519" s="29"/>
      <c r="BM519" s="29"/>
      <c r="BN519" s="29"/>
      <c r="BO519" s="29"/>
      <c r="BP519" s="29"/>
      <c r="BQ519" s="29"/>
      <c r="BR519" s="29"/>
      <c r="BS519" s="29"/>
      <c r="BT519" s="29"/>
      <c r="BU519" s="29"/>
      <c r="BV519" s="29"/>
      <c r="BW519" s="4"/>
      <c r="BX519" s="4"/>
      <c r="BY519" s="4"/>
      <c r="BZ519" s="4"/>
      <c r="CA519" s="4"/>
    </row>
    <row r="520" spans="1:79" ht="16" customHeight="1" thickBot="1">
      <c r="A520" s="33"/>
      <c r="B520" s="53"/>
      <c r="C520" s="46">
        <v>70</v>
      </c>
      <c r="D520" s="46">
        <v>53</v>
      </c>
      <c r="E520" s="47">
        <v>1</v>
      </c>
      <c r="F520" s="152" t="s">
        <v>25</v>
      </c>
      <c r="G520" s="152"/>
      <c r="H520" s="153">
        <v>300000</v>
      </c>
      <c r="I520" s="154">
        <v>45967</v>
      </c>
      <c r="J520" s="155"/>
      <c r="K520" s="161"/>
      <c r="L520" s="161"/>
      <c r="M520" s="79"/>
      <c r="N520" s="79"/>
      <c r="O520" s="51"/>
      <c r="P520" s="51"/>
      <c r="Q520" s="51"/>
      <c r="R520" s="6">
        <f>H520*K520</f>
        <v>0</v>
      </c>
      <c r="S520" s="6">
        <f>H520*L520</f>
        <v>0</v>
      </c>
      <c r="T520" s="6"/>
      <c r="U520" s="6"/>
      <c r="V520" s="6"/>
      <c r="W520" s="6"/>
      <c r="X520" s="29"/>
      <c r="Y520" s="29" t="s">
        <v>518</v>
      </c>
      <c r="Z520" s="29"/>
      <c r="AA520" s="4" t="str">
        <f>+Y520</f>
        <v>FR70P</v>
      </c>
      <c r="AB520" s="4">
        <f>K520</f>
        <v>0</v>
      </c>
      <c r="AC520" s="4">
        <f>+L520</f>
        <v>0</v>
      </c>
      <c r="AD520" s="29"/>
      <c r="AE520" s="29"/>
      <c r="AF520" s="29"/>
      <c r="AG520" s="29"/>
      <c r="AH520" s="29"/>
      <c r="AI520" s="29"/>
      <c r="AJ520" s="4"/>
      <c r="AK520" s="4"/>
      <c r="AL520" s="4"/>
      <c r="AM520" s="4"/>
      <c r="AN520" s="4"/>
      <c r="AO520" s="4"/>
      <c r="AP520" s="4"/>
      <c r="AQ520" s="6"/>
      <c r="AR520" s="6"/>
      <c r="AS520" s="6"/>
      <c r="AT520" s="6"/>
      <c r="AU520" s="6"/>
      <c r="AV520" s="6"/>
      <c r="AW520" s="29"/>
      <c r="AX520" s="29"/>
      <c r="AY520" s="4"/>
      <c r="AZ520" s="4"/>
      <c r="BA520" s="29"/>
      <c r="BB520" s="29"/>
      <c r="BC520" s="29"/>
      <c r="BD520" s="29"/>
      <c r="BE520" s="29"/>
      <c r="BF520" s="29"/>
      <c r="BG520" s="29"/>
      <c r="BH520" s="29"/>
      <c r="BI520" s="29"/>
      <c r="BJ520" s="29"/>
      <c r="BK520" s="29"/>
      <c r="BL520" s="29"/>
      <c r="BM520" s="29"/>
      <c r="BN520" s="29"/>
      <c r="BO520" s="29"/>
      <c r="BP520" s="29"/>
      <c r="BQ520" s="29"/>
      <c r="BR520" s="29"/>
      <c r="BS520" s="29"/>
      <c r="BT520" s="29"/>
      <c r="BU520" s="29"/>
      <c r="BV520" s="29"/>
      <c r="BW520" s="4"/>
      <c r="BX520" s="4"/>
      <c r="BY520" s="4"/>
      <c r="BZ520" s="4"/>
      <c r="CA520" s="4"/>
    </row>
    <row r="521" spans="1:79" ht="16" customHeight="1" thickBot="1">
      <c r="A521" s="33"/>
      <c r="B521" s="53"/>
      <c r="C521" s="158"/>
      <c r="D521" s="158"/>
      <c r="E521" s="147"/>
      <c r="F521" s="152" t="s">
        <v>11</v>
      </c>
      <c r="G521" s="152"/>
      <c r="H521" s="153">
        <v>300000</v>
      </c>
      <c r="I521" s="154">
        <v>45968</v>
      </c>
      <c r="J521" s="155"/>
      <c r="K521" s="161"/>
      <c r="L521" s="161"/>
      <c r="M521" s="79"/>
      <c r="N521" s="79"/>
      <c r="O521" s="51"/>
      <c r="P521" s="51"/>
      <c r="Q521" s="51"/>
      <c r="R521" s="6"/>
      <c r="S521" s="6"/>
      <c r="T521" s="6"/>
      <c r="U521" s="6"/>
      <c r="V521" s="6"/>
      <c r="W521" s="6"/>
      <c r="X521" s="29"/>
      <c r="Y521" s="29"/>
      <c r="Z521" s="29"/>
      <c r="AA521" s="4"/>
      <c r="AB521" s="4"/>
      <c r="AC521" s="4"/>
      <c r="AD521" s="29"/>
      <c r="AE521" s="29"/>
      <c r="AF521" s="29"/>
      <c r="AG521" s="29"/>
      <c r="AH521" s="29"/>
      <c r="AI521" s="29"/>
      <c r="AJ521" s="4"/>
      <c r="AK521" s="4"/>
      <c r="AL521" s="4"/>
      <c r="AM521" s="4"/>
      <c r="AN521" s="4"/>
      <c r="AO521" s="4"/>
      <c r="AP521" s="4"/>
      <c r="AQ521" s="6"/>
      <c r="AR521" s="6"/>
      <c r="AS521" s="6"/>
      <c r="AT521" s="6"/>
      <c r="AU521" s="6"/>
      <c r="AV521" s="6"/>
      <c r="AW521" s="29"/>
      <c r="AX521" s="29"/>
      <c r="AY521" s="4"/>
      <c r="AZ521" s="4"/>
      <c r="BA521" s="29"/>
      <c r="BB521" s="29"/>
      <c r="BC521" s="29"/>
      <c r="BD521" s="29"/>
      <c r="BE521" s="29"/>
      <c r="BF521" s="29"/>
      <c r="BG521" s="29"/>
      <c r="BH521" s="29"/>
      <c r="BI521" s="29"/>
      <c r="BJ521" s="29"/>
      <c r="BK521" s="29"/>
      <c r="BL521" s="29"/>
      <c r="BM521" s="29"/>
      <c r="BN521" s="29"/>
      <c r="BO521" s="29"/>
      <c r="BP521" s="29"/>
      <c r="BQ521" s="29"/>
      <c r="BR521" s="29"/>
      <c r="BS521" s="29"/>
      <c r="BT521" s="29"/>
      <c r="BU521" s="29"/>
      <c r="BV521" s="29"/>
      <c r="BW521" s="4"/>
      <c r="BX521" s="4"/>
      <c r="BY521" s="4"/>
      <c r="BZ521" s="4"/>
      <c r="CA521" s="4"/>
    </row>
    <row r="522" spans="1:79" ht="12" customHeight="1">
      <c r="A522" s="33"/>
      <c r="B522" s="53"/>
      <c r="C522" s="46"/>
      <c r="D522" s="46"/>
      <c r="E522" s="47"/>
      <c r="F522" s="47"/>
      <c r="G522" s="47"/>
      <c r="H522" s="48"/>
      <c r="I522" s="49"/>
      <c r="J522" s="50"/>
      <c r="K522" s="56"/>
      <c r="L522" s="56"/>
      <c r="M522" s="79"/>
      <c r="N522" s="79"/>
      <c r="O522" s="51"/>
      <c r="P522" s="51"/>
      <c r="Q522" s="51"/>
      <c r="R522" s="6"/>
      <c r="S522" s="6"/>
      <c r="T522" s="6"/>
      <c r="U522" s="6"/>
      <c r="V522" s="6"/>
      <c r="W522" s="6"/>
      <c r="X522" s="29"/>
      <c r="Y522" s="29"/>
      <c r="Z522" s="29"/>
      <c r="AA522" s="29"/>
      <c r="AB522" s="4"/>
      <c r="AC522" s="4"/>
      <c r="AD522" s="29"/>
      <c r="AE522" s="29"/>
      <c r="AF522" s="29"/>
      <c r="AG522" s="29"/>
      <c r="AH522" s="29"/>
      <c r="AI522" s="29"/>
      <c r="AJ522" s="4"/>
      <c r="AK522" s="4"/>
      <c r="AL522" s="4"/>
      <c r="AM522" s="4"/>
      <c r="AN522" s="4"/>
      <c r="AO522" s="4"/>
      <c r="AP522" s="4"/>
      <c r="AQ522" s="6"/>
      <c r="AR522" s="6"/>
      <c r="AS522" s="6"/>
      <c r="AT522" s="6"/>
      <c r="AU522" s="6"/>
      <c r="AV522" s="6"/>
      <c r="AW522" s="29"/>
      <c r="AX522" s="29"/>
      <c r="AY522" s="4"/>
      <c r="AZ522" s="4"/>
      <c r="BA522" s="29"/>
      <c r="BB522" s="29"/>
      <c r="BC522" s="29"/>
      <c r="BD522" s="29"/>
      <c r="BE522" s="29"/>
      <c r="BF522" s="29"/>
      <c r="BG522" s="29"/>
      <c r="BH522" s="29"/>
      <c r="BI522" s="29"/>
      <c r="BJ522" s="29"/>
      <c r="BK522" s="29"/>
      <c r="BL522" s="29"/>
      <c r="BM522" s="29"/>
      <c r="BN522" s="29"/>
      <c r="BO522" s="29"/>
      <c r="BP522" s="29"/>
      <c r="BQ522" s="29"/>
      <c r="BR522" s="29"/>
      <c r="BS522" s="29"/>
      <c r="BT522" s="29"/>
      <c r="BU522" s="29"/>
      <c r="BV522" s="29"/>
      <c r="BW522" s="4"/>
      <c r="BX522" s="4"/>
      <c r="BY522" s="4"/>
      <c r="BZ522" s="4"/>
      <c r="CA522" s="4"/>
    </row>
    <row r="523" spans="1:79" ht="16" customHeight="1" thickBot="1">
      <c r="A523" s="33"/>
      <c r="B523" s="53" t="s">
        <v>203</v>
      </c>
      <c r="C523" s="46">
        <v>60</v>
      </c>
      <c r="D523" s="46">
        <v>68</v>
      </c>
      <c r="E523" s="47">
        <v>1</v>
      </c>
      <c r="F523" s="147" t="s">
        <v>25</v>
      </c>
      <c r="G523" s="147"/>
      <c r="H523" s="148">
        <v>300000</v>
      </c>
      <c r="I523" s="149">
        <v>45969</v>
      </c>
      <c r="J523" s="150"/>
      <c r="K523" s="160"/>
      <c r="L523" s="160"/>
      <c r="M523" s="79"/>
      <c r="N523" s="79"/>
      <c r="O523" s="51"/>
      <c r="P523" s="51"/>
      <c r="Q523" s="51"/>
      <c r="R523" s="6">
        <f>H523*K523</f>
        <v>0</v>
      </c>
      <c r="S523" s="6">
        <f>H523*L523</f>
        <v>0</v>
      </c>
      <c r="T523" s="6"/>
      <c r="U523" s="6"/>
      <c r="V523" s="6"/>
      <c r="W523" s="6"/>
      <c r="X523" s="29"/>
      <c r="Y523" s="29" t="s">
        <v>519</v>
      </c>
      <c r="Z523" s="29"/>
      <c r="AA523" s="29" t="s">
        <v>519</v>
      </c>
      <c r="AB523" s="4">
        <f>K523</f>
        <v>0</v>
      </c>
      <c r="AC523" s="4">
        <f>+L523</f>
        <v>0</v>
      </c>
      <c r="AD523" s="29"/>
      <c r="AE523" s="29"/>
      <c r="AF523" s="29"/>
      <c r="AG523" s="29"/>
      <c r="AH523" s="29"/>
      <c r="AI523" s="29"/>
      <c r="AJ523" s="4"/>
      <c r="AK523" s="4"/>
      <c r="AL523" s="4"/>
      <c r="AM523" s="4"/>
      <c r="AN523" s="4"/>
      <c r="AO523" s="4"/>
      <c r="AP523" s="4"/>
      <c r="AQ523" s="6"/>
      <c r="AR523" s="6"/>
      <c r="AS523" s="6"/>
      <c r="AT523" s="6"/>
      <c r="AU523" s="6"/>
      <c r="AV523" s="6"/>
      <c r="AW523" s="29"/>
      <c r="AX523" s="29"/>
      <c r="AY523" s="4"/>
      <c r="AZ523" s="4"/>
      <c r="BA523" s="29"/>
      <c r="BB523" s="29"/>
      <c r="BC523" s="29"/>
      <c r="BD523" s="29"/>
      <c r="BE523" s="29"/>
      <c r="BF523" s="29"/>
      <c r="BG523" s="29"/>
      <c r="BH523" s="29"/>
      <c r="BI523" s="29"/>
      <c r="BJ523" s="29"/>
      <c r="BK523" s="29"/>
      <c r="BL523" s="29"/>
      <c r="BM523" s="29"/>
      <c r="BN523" s="29"/>
      <c r="BO523" s="29"/>
      <c r="BP523" s="29"/>
      <c r="BQ523" s="29"/>
      <c r="BR523" s="29"/>
      <c r="BS523" s="29"/>
      <c r="BT523" s="29"/>
      <c r="BU523" s="29"/>
      <c r="BV523" s="29"/>
      <c r="BW523" s="4"/>
      <c r="BX523" s="4"/>
      <c r="BY523" s="4"/>
      <c r="BZ523" s="4"/>
      <c r="CA523" s="4"/>
    </row>
    <row r="524" spans="1:79" ht="16" customHeight="1" thickBot="1">
      <c r="A524" s="33"/>
      <c r="B524" s="53"/>
      <c r="C524" s="158"/>
      <c r="D524" s="158"/>
      <c r="E524" s="147"/>
      <c r="F524" s="152" t="s">
        <v>11</v>
      </c>
      <c r="G524" s="152"/>
      <c r="H524" s="153">
        <v>300000</v>
      </c>
      <c r="I524" s="154">
        <v>45970</v>
      </c>
      <c r="J524" s="155"/>
      <c r="K524" s="161"/>
      <c r="L524" s="161"/>
      <c r="M524" s="79"/>
      <c r="N524" s="79"/>
      <c r="O524" s="51"/>
      <c r="P524" s="51"/>
      <c r="Q524" s="51"/>
      <c r="R524" s="6"/>
      <c r="S524" s="6"/>
      <c r="T524" s="6"/>
      <c r="U524" s="6"/>
      <c r="V524" s="6"/>
      <c r="W524" s="6"/>
      <c r="X524" s="29"/>
      <c r="Y524" s="29"/>
      <c r="Z524" s="29"/>
      <c r="AA524" s="29"/>
      <c r="AB524" s="4"/>
      <c r="AC524" s="4"/>
      <c r="AD524" s="29"/>
      <c r="AE524" s="29"/>
      <c r="AF524" s="29"/>
      <c r="AG524" s="29"/>
      <c r="AH524" s="29"/>
      <c r="AI524" s="29"/>
      <c r="AJ524" s="4"/>
      <c r="AK524" s="4"/>
      <c r="AL524" s="4"/>
      <c r="AM524" s="4"/>
      <c r="AN524" s="4"/>
      <c r="AO524" s="4"/>
      <c r="AP524" s="4"/>
      <c r="AQ524" s="6"/>
      <c r="AR524" s="6"/>
      <c r="AS524" s="6"/>
      <c r="AT524" s="6"/>
      <c r="AU524" s="6"/>
      <c r="AV524" s="6"/>
      <c r="AW524" s="29"/>
      <c r="AX524" s="29"/>
      <c r="AY524" s="4"/>
      <c r="AZ524" s="4"/>
      <c r="BA524" s="29"/>
      <c r="BB524" s="29"/>
      <c r="BC524" s="29"/>
      <c r="BD524" s="29"/>
      <c r="BE524" s="29"/>
      <c r="BF524" s="29"/>
      <c r="BG524" s="29"/>
      <c r="BH524" s="29"/>
      <c r="BI524" s="29"/>
      <c r="BJ524" s="29"/>
      <c r="BK524" s="29"/>
      <c r="BL524" s="29"/>
      <c r="BM524" s="29"/>
      <c r="BN524" s="29"/>
      <c r="BO524" s="29"/>
      <c r="BP524" s="29"/>
      <c r="BQ524" s="29"/>
      <c r="BR524" s="29"/>
      <c r="BS524" s="29"/>
      <c r="BT524" s="29"/>
      <c r="BU524" s="29"/>
      <c r="BV524" s="29"/>
      <c r="BW524" s="4"/>
      <c r="BX524" s="4"/>
      <c r="BY524" s="4"/>
      <c r="BZ524" s="4"/>
      <c r="CA524" s="4"/>
    </row>
    <row r="525" spans="1:79" ht="8.5" customHeight="1">
      <c r="A525" s="33"/>
      <c r="B525" s="53"/>
      <c r="C525" s="46"/>
      <c r="D525" s="46"/>
      <c r="E525" s="47"/>
      <c r="F525" s="47"/>
      <c r="G525" s="47"/>
      <c r="H525" s="80"/>
      <c r="I525" s="80"/>
      <c r="J525" s="50"/>
      <c r="K525" s="79"/>
      <c r="L525" s="79"/>
      <c r="M525" s="79"/>
      <c r="N525" s="79"/>
      <c r="O525" s="51"/>
      <c r="P525" s="51"/>
      <c r="Q525" s="51"/>
      <c r="R525" s="6"/>
      <c r="S525" s="6"/>
      <c r="T525" s="6"/>
      <c r="U525" s="6"/>
      <c r="V525" s="6"/>
      <c r="W525" s="6"/>
      <c r="X525" s="4"/>
      <c r="Y525" s="4"/>
      <c r="Z525" s="4"/>
      <c r="AA525" s="4">
        <f>+Y525</f>
        <v>0</v>
      </c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6"/>
      <c r="AR525" s="6"/>
      <c r="AS525" s="6"/>
      <c r="AT525" s="6"/>
      <c r="AU525" s="6"/>
      <c r="AV525" s="6"/>
      <c r="AW525" s="4"/>
      <c r="AX525" s="4"/>
      <c r="AY525" s="4"/>
      <c r="AZ525" s="4"/>
      <c r="BA525" s="4"/>
      <c r="BB525" s="4"/>
      <c r="BC525" s="4"/>
      <c r="BD525" s="4"/>
      <c r="BE525" s="4"/>
      <c r="BF525" s="4"/>
      <c r="BG525" s="4"/>
      <c r="BH525" s="4"/>
      <c r="BI525" s="4"/>
      <c r="BJ525" s="4"/>
      <c r="BK525" s="4"/>
      <c r="BL525" s="4"/>
      <c r="BM525" s="4"/>
      <c r="BN525" s="4"/>
      <c r="BO525" s="4"/>
      <c r="BP525" s="4"/>
      <c r="BQ525" s="4"/>
      <c r="BR525" s="4"/>
      <c r="BS525" s="4"/>
      <c r="BT525" s="4"/>
      <c r="BU525" s="4"/>
      <c r="BV525" s="4"/>
      <c r="BW525" s="4"/>
      <c r="BX525" s="4"/>
      <c r="BY525" s="4"/>
      <c r="BZ525" s="4"/>
      <c r="CA525" s="4"/>
    </row>
    <row r="526" spans="1:79" ht="11.5" customHeight="1">
      <c r="A526" s="9" t="s">
        <v>520</v>
      </c>
      <c r="B526" s="10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6"/>
      <c r="S526" s="6"/>
      <c r="T526" s="6"/>
      <c r="U526" s="6"/>
      <c r="V526" s="6"/>
      <c r="W526" s="6"/>
      <c r="X526" s="29"/>
      <c r="Y526" s="29"/>
      <c r="Z526" s="29"/>
      <c r="AA526" s="29"/>
      <c r="AB526" s="29"/>
      <c r="AC526" s="29"/>
      <c r="AD526" s="29"/>
      <c r="AE526" s="29"/>
      <c r="AF526" s="29"/>
      <c r="AG526" s="29"/>
      <c r="AH526" s="29"/>
      <c r="AI526" s="29"/>
      <c r="AJ526" s="29"/>
      <c r="AK526" s="29"/>
      <c r="AL526" s="29"/>
      <c r="AM526" s="29"/>
      <c r="AN526" s="29"/>
      <c r="AO526" s="29"/>
      <c r="AP526" s="29"/>
      <c r="AQ526" s="29"/>
      <c r="AR526" s="29"/>
      <c r="AS526" s="29"/>
      <c r="AT526" s="29"/>
      <c r="AU526" s="29"/>
      <c r="AV526" s="29"/>
      <c r="AW526" s="29"/>
      <c r="AX526" s="29"/>
      <c r="AY526" s="4"/>
      <c r="AZ526" s="4"/>
      <c r="BA526" s="29"/>
      <c r="BB526" s="29"/>
      <c r="BC526" s="29"/>
      <c r="BD526" s="29"/>
      <c r="BE526" s="29"/>
      <c r="BF526" s="29"/>
      <c r="BG526" s="29"/>
      <c r="BH526" s="29"/>
      <c r="BI526" s="29"/>
      <c r="BJ526" s="29"/>
      <c r="BK526" s="29"/>
      <c r="BL526" s="29"/>
      <c r="BM526" s="29"/>
      <c r="BN526" s="29"/>
      <c r="BO526" s="29"/>
      <c r="BP526" s="29"/>
      <c r="BQ526" s="29"/>
      <c r="BR526" s="29"/>
      <c r="BS526" s="29"/>
      <c r="BT526" s="29"/>
      <c r="BU526" s="29"/>
      <c r="BV526" s="29"/>
      <c r="BW526" s="4"/>
      <c r="BX526" s="4"/>
      <c r="BY526" s="4"/>
      <c r="BZ526" s="4"/>
      <c r="CA526" s="4"/>
    </row>
    <row r="527" spans="1:79" ht="20.25" customHeight="1">
      <c r="A527" s="19"/>
      <c r="B527" s="10"/>
      <c r="C527" s="19"/>
      <c r="D527" s="19"/>
      <c r="E527" s="19"/>
      <c r="F527" s="19"/>
      <c r="G527" s="19"/>
      <c r="H527" s="19"/>
      <c r="I527" s="33"/>
      <c r="J527" s="34"/>
      <c r="K527" s="35"/>
      <c r="L527" s="35"/>
      <c r="M527" s="35"/>
      <c r="N527" s="35"/>
      <c r="O527" s="21"/>
      <c r="P527" s="21"/>
      <c r="Q527" s="21"/>
      <c r="R527" s="6"/>
      <c r="S527" s="6"/>
      <c r="T527" s="6"/>
      <c r="U527" s="6"/>
      <c r="V527" s="6"/>
      <c r="W527" s="6"/>
      <c r="X527" s="29"/>
      <c r="Y527" s="29"/>
      <c r="Z527" s="29"/>
      <c r="AA527" s="29"/>
      <c r="AB527" s="29"/>
      <c r="AC527" s="29"/>
      <c r="AD527" s="29"/>
      <c r="AE527" s="29"/>
      <c r="AF527" s="29"/>
      <c r="AG527" s="29"/>
      <c r="AH527" s="29"/>
      <c r="AI527" s="29"/>
      <c r="AJ527" s="29"/>
      <c r="AK527" s="29"/>
      <c r="AL527" s="29"/>
      <c r="AM527" s="29"/>
      <c r="AN527" s="29"/>
      <c r="AO527" s="29"/>
      <c r="AP527" s="29"/>
      <c r="AQ527" s="29"/>
      <c r="AR527" s="29"/>
      <c r="AS527" s="29"/>
      <c r="AT527" s="29"/>
      <c r="AU527" s="29"/>
      <c r="AV527" s="29"/>
      <c r="AW527" s="29"/>
      <c r="AX527" s="29"/>
      <c r="AY527" s="4"/>
      <c r="AZ527" s="4"/>
      <c r="BA527" s="29"/>
      <c r="BB527" s="29"/>
      <c r="BC527" s="29"/>
      <c r="BD527" s="29"/>
      <c r="BE527" s="29"/>
      <c r="BF527" s="29"/>
      <c r="BG527" s="29"/>
      <c r="BH527" s="29"/>
      <c r="BI527" s="29"/>
      <c r="BJ527" s="29"/>
      <c r="BK527" s="29"/>
      <c r="BL527" s="29"/>
      <c r="BM527" s="29"/>
      <c r="BN527" s="29"/>
      <c r="BO527" s="29"/>
      <c r="BP527" s="29"/>
      <c r="BQ527" s="29"/>
      <c r="BR527" s="29"/>
      <c r="BS527" s="29"/>
      <c r="BT527" s="29"/>
      <c r="BU527" s="29"/>
      <c r="BV527" s="29"/>
      <c r="BW527" s="4"/>
      <c r="BX527" s="4"/>
      <c r="BY527" s="4"/>
      <c r="BZ527" s="4"/>
      <c r="CA527" s="4"/>
    </row>
    <row r="528" spans="1:79" ht="24.5" customHeight="1">
      <c r="A528" s="37"/>
      <c r="B528" s="38"/>
      <c r="C528" s="37" t="s">
        <v>4</v>
      </c>
      <c r="D528" s="37" t="s">
        <v>5</v>
      </c>
      <c r="E528" s="37" t="s">
        <v>6</v>
      </c>
      <c r="F528" s="37" t="s">
        <v>7</v>
      </c>
      <c r="G528" s="37" t="s">
        <v>8</v>
      </c>
      <c r="H528" s="39" t="s">
        <v>9</v>
      </c>
      <c r="I528" s="40" t="s">
        <v>10</v>
      </c>
      <c r="J528" s="41"/>
      <c r="K528" s="42" t="s">
        <v>11</v>
      </c>
      <c r="L528" s="42" t="s">
        <v>12</v>
      </c>
      <c r="M528" s="42"/>
      <c r="N528" s="42"/>
      <c r="O528" s="43"/>
      <c r="P528" s="43"/>
      <c r="Q528" s="43"/>
      <c r="R528" s="6" t="s">
        <v>13</v>
      </c>
      <c r="S528" s="6" t="s">
        <v>14</v>
      </c>
      <c r="T528" s="6" t="s">
        <v>15</v>
      </c>
      <c r="U528" s="6" t="s">
        <v>16</v>
      </c>
      <c r="V528" s="6" t="s">
        <v>17</v>
      </c>
      <c r="W528" s="6" t="s">
        <v>18</v>
      </c>
      <c r="X528" s="6" t="s">
        <v>19</v>
      </c>
      <c r="Y528" s="29" t="s">
        <v>20</v>
      </c>
      <c r="Z528" s="29" t="s">
        <v>21</v>
      </c>
      <c r="AA528" s="4" t="s">
        <v>22</v>
      </c>
      <c r="AB528" s="29" t="s">
        <v>13</v>
      </c>
      <c r="AC528" s="29" t="s">
        <v>14</v>
      </c>
      <c r="AD528" s="29" t="s">
        <v>15</v>
      </c>
      <c r="AE528" s="29" t="s">
        <v>16</v>
      </c>
      <c r="AF528" s="29" t="s">
        <v>17</v>
      </c>
      <c r="AG528" s="29" t="s">
        <v>18</v>
      </c>
      <c r="AH528" s="29"/>
      <c r="AI528" s="29"/>
      <c r="AJ528" s="118"/>
      <c r="AK528" s="118"/>
      <c r="AL528" s="118"/>
      <c r="AM528" s="118"/>
      <c r="AN528" s="118"/>
      <c r="AO528" s="118"/>
      <c r="AP528" s="118"/>
      <c r="AQ528" s="118"/>
      <c r="AR528" s="118"/>
      <c r="AS528" s="118"/>
      <c r="AT528" s="118"/>
      <c r="AU528" s="118"/>
      <c r="AV528" s="118"/>
      <c r="AW528" s="29"/>
      <c r="AX528" s="29"/>
      <c r="AY528" s="4"/>
      <c r="AZ528" s="4"/>
      <c r="BA528" s="29"/>
      <c r="BB528" s="29"/>
      <c r="BC528" s="29"/>
      <c r="BD528" s="29"/>
      <c r="BE528" s="29"/>
      <c r="BF528" s="29"/>
      <c r="BG528" s="29"/>
      <c r="BH528" s="29"/>
      <c r="BI528" s="29"/>
      <c r="BJ528" s="29"/>
      <c r="BK528" s="29"/>
      <c r="BL528" s="29"/>
      <c r="BM528" s="29"/>
      <c r="BN528" s="29"/>
      <c r="BO528" s="29"/>
      <c r="BP528" s="29"/>
      <c r="BQ528" s="29"/>
      <c r="BR528" s="29"/>
      <c r="BS528" s="29"/>
      <c r="BT528" s="29"/>
      <c r="BU528" s="29"/>
      <c r="BV528" s="29"/>
      <c r="BW528" s="4"/>
      <c r="BX528" s="4"/>
      <c r="BY528" s="4"/>
      <c r="BZ528" s="4"/>
      <c r="CA528" s="4"/>
    </row>
    <row r="529" spans="1:79" ht="16" customHeight="1" thickBot="1">
      <c r="A529" s="33"/>
      <c r="B529" s="10" t="s">
        <v>521</v>
      </c>
      <c r="C529" s="46">
        <v>50</v>
      </c>
      <c r="D529" s="46">
        <v>8</v>
      </c>
      <c r="E529" s="47">
        <v>1</v>
      </c>
      <c r="F529" s="147" t="s">
        <v>25</v>
      </c>
      <c r="G529" s="147"/>
      <c r="H529" s="148">
        <v>48000</v>
      </c>
      <c r="I529" s="149">
        <v>45971</v>
      </c>
      <c r="J529" s="150"/>
      <c r="K529" s="160"/>
      <c r="L529" s="160"/>
      <c r="M529" s="22"/>
      <c r="N529" s="22"/>
      <c r="O529" s="51"/>
      <c r="P529" s="51"/>
      <c r="Q529" s="51"/>
      <c r="R529" s="6">
        <f>H529*K529</f>
        <v>0</v>
      </c>
      <c r="S529" s="6">
        <f>H529*L529</f>
        <v>0</v>
      </c>
      <c r="T529" s="6"/>
      <c r="U529" s="6"/>
      <c r="V529" s="6"/>
      <c r="W529" s="6"/>
      <c r="X529" s="29"/>
      <c r="Y529" s="29" t="s">
        <v>522</v>
      </c>
      <c r="Z529" s="29"/>
      <c r="AA529" s="4" t="str">
        <f t="shared" ref="AA529:AA533" si="133">+Y529</f>
        <v>R50U</v>
      </c>
      <c r="AB529" s="4">
        <f>K529</f>
        <v>0</v>
      </c>
      <c r="AC529" s="4">
        <f>+L529</f>
        <v>0</v>
      </c>
      <c r="AD529" s="29"/>
      <c r="AE529" s="29"/>
      <c r="AF529" s="29"/>
      <c r="AG529" s="29"/>
      <c r="AH529" s="29"/>
      <c r="AI529" s="29"/>
      <c r="AJ529" s="4"/>
      <c r="AK529" s="4"/>
      <c r="AL529" s="4"/>
      <c r="AM529" s="4"/>
      <c r="AN529" s="4"/>
      <c r="AO529" s="4"/>
      <c r="AP529" s="4"/>
      <c r="AQ529" s="6"/>
      <c r="AR529" s="6"/>
      <c r="AS529" s="6"/>
      <c r="AT529" s="6"/>
      <c r="AU529" s="6"/>
      <c r="AV529" s="6"/>
      <c r="AW529" s="29"/>
      <c r="AX529" s="29"/>
      <c r="AY529" s="4"/>
      <c r="AZ529" s="4"/>
      <c r="BA529" s="29"/>
      <c r="BB529" s="29"/>
      <c r="BC529" s="29"/>
      <c r="BD529" s="29"/>
      <c r="BE529" s="29"/>
      <c r="BF529" s="29"/>
      <c r="BG529" s="29"/>
      <c r="BH529" s="29"/>
      <c r="BI529" s="29"/>
      <c r="BJ529" s="29"/>
      <c r="BK529" s="29"/>
      <c r="BL529" s="29"/>
      <c r="BM529" s="29"/>
      <c r="BN529" s="29"/>
      <c r="BO529" s="29"/>
      <c r="BP529" s="29"/>
      <c r="BQ529" s="29"/>
      <c r="BR529" s="29"/>
      <c r="BS529" s="29"/>
      <c r="BT529" s="29"/>
      <c r="BU529" s="29"/>
      <c r="BV529" s="29"/>
      <c r="BW529" s="4"/>
      <c r="BX529" s="4"/>
      <c r="BY529" s="4"/>
      <c r="BZ529" s="4"/>
      <c r="CA529" s="4"/>
    </row>
    <row r="530" spans="1:79" ht="16" customHeight="1" thickBot="1">
      <c r="A530" s="33"/>
      <c r="B530" s="10"/>
      <c r="C530" s="158"/>
      <c r="D530" s="158"/>
      <c r="E530" s="147"/>
      <c r="F530" s="152" t="s">
        <v>11</v>
      </c>
      <c r="G530" s="152"/>
      <c r="H530" s="153">
        <v>48000</v>
      </c>
      <c r="I530" s="154">
        <v>45972</v>
      </c>
      <c r="J530" s="155"/>
      <c r="K530" s="161"/>
      <c r="L530" s="161"/>
      <c r="M530" s="22"/>
      <c r="N530" s="22"/>
      <c r="O530" s="51"/>
      <c r="P530" s="51"/>
      <c r="Q530" s="51"/>
      <c r="R530" s="6"/>
      <c r="S530" s="6"/>
      <c r="T530" s="6"/>
      <c r="U530" s="6"/>
      <c r="V530" s="6"/>
      <c r="W530" s="6"/>
      <c r="X530" s="29"/>
      <c r="Y530" s="29"/>
      <c r="Z530" s="29"/>
      <c r="AA530" s="4"/>
      <c r="AB530" s="4"/>
      <c r="AC530" s="4"/>
      <c r="AD530" s="29"/>
      <c r="AE530" s="29"/>
      <c r="AF530" s="29"/>
      <c r="AG530" s="29"/>
      <c r="AH530" s="29"/>
      <c r="AI530" s="29"/>
      <c r="AJ530" s="4"/>
      <c r="AK530" s="4"/>
      <c r="AL530" s="4"/>
      <c r="AM530" s="4"/>
      <c r="AN530" s="4"/>
      <c r="AO530" s="4"/>
      <c r="AP530" s="4"/>
      <c r="AQ530" s="6"/>
      <c r="AR530" s="6"/>
      <c r="AS530" s="6"/>
      <c r="AT530" s="6"/>
      <c r="AU530" s="6"/>
      <c r="AV530" s="6"/>
      <c r="AW530" s="29"/>
      <c r="AX530" s="29"/>
      <c r="AY530" s="4"/>
      <c r="AZ530" s="4"/>
      <c r="BA530" s="29"/>
      <c r="BB530" s="29"/>
      <c r="BC530" s="29"/>
      <c r="BD530" s="29"/>
      <c r="BE530" s="29"/>
      <c r="BF530" s="29"/>
      <c r="BG530" s="29"/>
      <c r="BH530" s="29"/>
      <c r="BI530" s="29"/>
      <c r="BJ530" s="29"/>
      <c r="BK530" s="29"/>
      <c r="BL530" s="29"/>
      <c r="BM530" s="29"/>
      <c r="BN530" s="29"/>
      <c r="BO530" s="29"/>
      <c r="BP530" s="29"/>
      <c r="BQ530" s="29"/>
      <c r="BR530" s="29"/>
      <c r="BS530" s="29"/>
      <c r="BT530" s="29"/>
      <c r="BU530" s="29"/>
      <c r="BV530" s="29"/>
      <c r="BW530" s="4"/>
      <c r="BX530" s="4"/>
      <c r="BY530" s="4"/>
      <c r="BZ530" s="4"/>
      <c r="CA530" s="4"/>
    </row>
    <row r="531" spans="1:79" ht="16" customHeight="1" thickBot="1">
      <c r="A531" s="33"/>
      <c r="B531" s="10"/>
      <c r="C531" s="46">
        <v>60</v>
      </c>
      <c r="D531" s="46">
        <v>9</v>
      </c>
      <c r="E531" s="47">
        <v>1</v>
      </c>
      <c r="F531" s="152" t="s">
        <v>25</v>
      </c>
      <c r="G531" s="152"/>
      <c r="H531" s="153">
        <v>76000</v>
      </c>
      <c r="I531" s="154">
        <v>45973</v>
      </c>
      <c r="J531" s="155"/>
      <c r="K531" s="161"/>
      <c r="L531" s="161"/>
      <c r="M531" s="22"/>
      <c r="N531" s="22"/>
      <c r="O531" s="51"/>
      <c r="P531" s="51"/>
      <c r="Q531" s="51"/>
      <c r="R531" s="6">
        <f>H531*K531</f>
        <v>0</v>
      </c>
      <c r="S531" s="6">
        <f>H531*L531</f>
        <v>0</v>
      </c>
      <c r="T531" s="6"/>
      <c r="U531" s="6"/>
      <c r="V531" s="6"/>
      <c r="W531" s="6"/>
      <c r="X531" s="29"/>
      <c r="Y531" s="29" t="s">
        <v>523</v>
      </c>
      <c r="Z531" s="29"/>
      <c r="AA531" s="4" t="str">
        <f t="shared" si="133"/>
        <v>R60U</v>
      </c>
      <c r="AB531" s="4">
        <f>K531</f>
        <v>0</v>
      </c>
      <c r="AC531" s="4">
        <f>+L531</f>
        <v>0</v>
      </c>
      <c r="AD531" s="29"/>
      <c r="AE531" s="29"/>
      <c r="AF531" s="29"/>
      <c r="AG531" s="29"/>
      <c r="AH531" s="29"/>
      <c r="AI531" s="29"/>
      <c r="AJ531" s="4"/>
      <c r="AK531" s="4"/>
      <c r="AL531" s="4"/>
      <c r="AM531" s="4"/>
      <c r="AN531" s="4"/>
      <c r="AO531" s="4"/>
      <c r="AP531" s="4"/>
      <c r="AQ531" s="6"/>
      <c r="AR531" s="6"/>
      <c r="AS531" s="6"/>
      <c r="AT531" s="6"/>
      <c r="AU531" s="6"/>
      <c r="AV531" s="6"/>
      <c r="AW531" s="29"/>
      <c r="AX531" s="29"/>
      <c r="AY531" s="4"/>
      <c r="AZ531" s="4"/>
      <c r="BA531" s="29"/>
      <c r="BB531" s="29"/>
      <c r="BC531" s="29"/>
      <c r="BD531" s="29"/>
      <c r="BE531" s="29"/>
      <c r="BF531" s="29"/>
      <c r="BG531" s="29"/>
      <c r="BH531" s="29"/>
      <c r="BI531" s="29"/>
      <c r="BJ531" s="29"/>
      <c r="BK531" s="29"/>
      <c r="BL531" s="29"/>
      <c r="BM531" s="29"/>
      <c r="BN531" s="29"/>
      <c r="BO531" s="29"/>
      <c r="BP531" s="29"/>
      <c r="BQ531" s="29"/>
      <c r="BR531" s="29"/>
      <c r="BS531" s="29"/>
      <c r="BT531" s="29"/>
      <c r="BU531" s="29"/>
      <c r="BV531" s="29"/>
      <c r="BW531" s="4"/>
      <c r="BX531" s="4"/>
      <c r="BY531" s="4"/>
      <c r="BZ531" s="4"/>
      <c r="CA531" s="4"/>
    </row>
    <row r="532" spans="1:79" ht="16" customHeight="1" thickBot="1">
      <c r="A532" s="33"/>
      <c r="B532" s="10"/>
      <c r="C532" s="158"/>
      <c r="D532" s="158"/>
      <c r="E532" s="147"/>
      <c r="F532" s="152" t="s">
        <v>11</v>
      </c>
      <c r="G532" s="152"/>
      <c r="H532" s="153">
        <v>76000</v>
      </c>
      <c r="I532" s="154">
        <v>45974</v>
      </c>
      <c r="J532" s="155"/>
      <c r="K532" s="161"/>
      <c r="L532" s="161"/>
      <c r="M532" s="22"/>
      <c r="N532" s="22"/>
      <c r="O532" s="51"/>
      <c r="P532" s="51"/>
      <c r="Q532" s="51"/>
      <c r="R532" s="6"/>
      <c r="S532" s="6"/>
      <c r="T532" s="6"/>
      <c r="U532" s="6"/>
      <c r="V532" s="6"/>
      <c r="W532" s="6"/>
      <c r="X532" s="29"/>
      <c r="Y532" s="29"/>
      <c r="Z532" s="29"/>
      <c r="AA532" s="4"/>
      <c r="AB532" s="4"/>
      <c r="AC532" s="4"/>
      <c r="AD532" s="29"/>
      <c r="AE532" s="29"/>
      <c r="AF532" s="29"/>
      <c r="AG532" s="29"/>
      <c r="AH532" s="29"/>
      <c r="AI532" s="29"/>
      <c r="AJ532" s="4"/>
      <c r="AK532" s="4"/>
      <c r="AL532" s="4"/>
      <c r="AM532" s="4"/>
      <c r="AN532" s="4"/>
      <c r="AO532" s="4"/>
      <c r="AP532" s="4"/>
      <c r="AQ532" s="6"/>
      <c r="AR532" s="6"/>
      <c r="AS532" s="6"/>
      <c r="AT532" s="6"/>
      <c r="AU532" s="6"/>
      <c r="AV532" s="6"/>
      <c r="AW532" s="29"/>
      <c r="AX532" s="29"/>
      <c r="AY532" s="4"/>
      <c r="AZ532" s="4"/>
      <c r="BA532" s="29"/>
      <c r="BB532" s="29"/>
      <c r="BC532" s="29"/>
      <c r="BD532" s="29"/>
      <c r="BE532" s="29"/>
      <c r="BF532" s="29"/>
      <c r="BG532" s="29"/>
      <c r="BH532" s="29"/>
      <c r="BI532" s="29"/>
      <c r="BJ532" s="29"/>
      <c r="BK532" s="29"/>
      <c r="BL532" s="29"/>
      <c r="BM532" s="29"/>
      <c r="BN532" s="29"/>
      <c r="BO532" s="29"/>
      <c r="BP532" s="29"/>
      <c r="BQ532" s="29"/>
      <c r="BR532" s="29"/>
      <c r="BS532" s="29"/>
      <c r="BT532" s="29"/>
      <c r="BU532" s="29"/>
      <c r="BV532" s="29"/>
      <c r="BW532" s="4"/>
      <c r="BX532" s="4"/>
      <c r="BY532" s="4"/>
      <c r="BZ532" s="4"/>
      <c r="CA532" s="4"/>
    </row>
    <row r="533" spans="1:79" ht="16" customHeight="1" thickBot="1">
      <c r="A533" s="33"/>
      <c r="B533" s="10"/>
      <c r="C533" s="46">
        <v>70</v>
      </c>
      <c r="D533" s="46">
        <v>10</v>
      </c>
      <c r="E533" s="47">
        <v>1</v>
      </c>
      <c r="F533" s="152" t="s">
        <v>25</v>
      </c>
      <c r="G533" s="152"/>
      <c r="H533" s="153">
        <v>105000</v>
      </c>
      <c r="I533" s="154">
        <v>45975</v>
      </c>
      <c r="J533" s="155"/>
      <c r="K533" s="161"/>
      <c r="L533" s="161"/>
      <c r="M533" s="22"/>
      <c r="N533" s="22"/>
      <c r="O533" s="51"/>
      <c r="P533" s="51"/>
      <c r="Q533" s="51"/>
      <c r="R533" s="6">
        <f>H533*K533</f>
        <v>0</v>
      </c>
      <c r="S533" s="6">
        <f>H533*L533</f>
        <v>0</v>
      </c>
      <c r="T533" s="6"/>
      <c r="U533" s="6"/>
      <c r="V533" s="6"/>
      <c r="W533" s="6"/>
      <c r="X533" s="29"/>
      <c r="Y533" s="29" t="s">
        <v>524</v>
      </c>
      <c r="Z533" s="29"/>
      <c r="AA533" s="4" t="str">
        <f t="shared" si="133"/>
        <v>R70U</v>
      </c>
      <c r="AB533" s="4">
        <f>K533</f>
        <v>0</v>
      </c>
      <c r="AC533" s="4">
        <f>+L533</f>
        <v>0</v>
      </c>
      <c r="AD533" s="29"/>
      <c r="AE533" s="29"/>
      <c r="AF533" s="29"/>
      <c r="AG533" s="29"/>
      <c r="AH533" s="29"/>
      <c r="AI533" s="29"/>
      <c r="AJ533" s="4"/>
      <c r="AK533" s="4"/>
      <c r="AL533" s="4"/>
      <c r="AM533" s="4"/>
      <c r="AN533" s="4"/>
      <c r="AO533" s="4"/>
      <c r="AP533" s="4"/>
      <c r="AQ533" s="6"/>
      <c r="AR533" s="6"/>
      <c r="AS533" s="6"/>
      <c r="AT533" s="6"/>
      <c r="AU533" s="6"/>
      <c r="AV533" s="6"/>
      <c r="AW533" s="29"/>
      <c r="AX533" s="29"/>
      <c r="AY533" s="4"/>
      <c r="AZ533" s="4"/>
      <c r="BA533" s="29"/>
      <c r="BB533" s="29"/>
      <c r="BC533" s="29"/>
      <c r="BD533" s="29"/>
      <c r="BE533" s="29"/>
      <c r="BF533" s="29"/>
      <c r="BG533" s="29"/>
      <c r="BH533" s="29"/>
      <c r="BI533" s="29"/>
      <c r="BJ533" s="29"/>
      <c r="BK533" s="29"/>
      <c r="BL533" s="29"/>
      <c r="BM533" s="29"/>
      <c r="BN533" s="29"/>
      <c r="BO533" s="29"/>
      <c r="BP533" s="29"/>
      <c r="BQ533" s="29"/>
      <c r="BR533" s="29"/>
      <c r="BS533" s="29"/>
      <c r="BT533" s="29"/>
      <c r="BU533" s="29"/>
      <c r="BV533" s="29"/>
      <c r="BW533" s="4"/>
      <c r="BX533" s="4"/>
      <c r="BY533" s="4"/>
      <c r="BZ533" s="4"/>
      <c r="CA533" s="4"/>
    </row>
    <row r="534" spans="1:79" ht="16" customHeight="1" thickBot="1">
      <c r="A534" s="33"/>
      <c r="B534" s="10"/>
      <c r="C534" s="158"/>
      <c r="D534" s="158"/>
      <c r="E534" s="147"/>
      <c r="F534" s="152" t="s">
        <v>11</v>
      </c>
      <c r="G534" s="152"/>
      <c r="H534" s="153">
        <v>105000</v>
      </c>
      <c r="I534" s="154">
        <v>45976</v>
      </c>
      <c r="J534" s="155"/>
      <c r="K534" s="161"/>
      <c r="L534" s="161"/>
      <c r="M534" s="22"/>
      <c r="N534" s="22"/>
      <c r="O534" s="51"/>
      <c r="P534" s="51"/>
      <c r="Q534" s="51"/>
      <c r="R534" s="6"/>
      <c r="S534" s="6"/>
      <c r="T534" s="6"/>
      <c r="U534" s="6"/>
      <c r="V534" s="6"/>
      <c r="W534" s="6"/>
      <c r="X534" s="29"/>
      <c r="Y534" s="29"/>
      <c r="Z534" s="29"/>
      <c r="AA534" s="4"/>
      <c r="AB534" s="4"/>
      <c r="AC534" s="4"/>
      <c r="AD534" s="29"/>
      <c r="AE534" s="29"/>
      <c r="AF534" s="29"/>
      <c r="AG534" s="29"/>
      <c r="AH534" s="29"/>
      <c r="AI534" s="29"/>
      <c r="AJ534" s="4"/>
      <c r="AK534" s="4"/>
      <c r="AL534" s="4"/>
      <c r="AM534" s="4"/>
      <c r="AN534" s="4"/>
      <c r="AO534" s="4"/>
      <c r="AP534" s="4"/>
      <c r="AQ534" s="6"/>
      <c r="AR534" s="6"/>
      <c r="AS534" s="6"/>
      <c r="AT534" s="6"/>
      <c r="AU534" s="6"/>
      <c r="AV534" s="6"/>
      <c r="AW534" s="29"/>
      <c r="AX534" s="29"/>
      <c r="AY534" s="4"/>
      <c r="AZ534" s="4"/>
      <c r="BA534" s="29"/>
      <c r="BB534" s="29"/>
      <c r="BC534" s="29"/>
      <c r="BD534" s="29"/>
      <c r="BE534" s="29"/>
      <c r="BF534" s="29"/>
      <c r="BG534" s="29"/>
      <c r="BH534" s="29"/>
      <c r="BI534" s="29"/>
      <c r="BJ534" s="29"/>
      <c r="BK534" s="29"/>
      <c r="BL534" s="29"/>
      <c r="BM534" s="29"/>
      <c r="BN534" s="29"/>
      <c r="BO534" s="29"/>
      <c r="BP534" s="29"/>
      <c r="BQ534" s="29"/>
      <c r="BR534" s="29"/>
      <c r="BS534" s="29"/>
      <c r="BT534" s="29"/>
      <c r="BU534" s="29"/>
      <c r="BV534" s="29"/>
      <c r="BW534" s="4"/>
      <c r="BX534" s="4"/>
      <c r="BY534" s="4"/>
      <c r="BZ534" s="4"/>
      <c r="CA534" s="4"/>
    </row>
    <row r="535" spans="1:79" ht="24.75" customHeight="1">
      <c r="A535" s="82" t="s">
        <v>525</v>
      </c>
      <c r="B535" s="77"/>
      <c r="C535" s="78"/>
      <c r="D535" s="78"/>
      <c r="E535" s="78"/>
      <c r="F535" s="78"/>
      <c r="G535" s="78"/>
      <c r="H535" s="78"/>
      <c r="I535" s="78"/>
      <c r="J535" s="78"/>
      <c r="K535" s="78"/>
      <c r="L535" s="91"/>
      <c r="M535" s="26"/>
      <c r="N535" s="26"/>
      <c r="O535" s="26"/>
      <c r="P535" s="26"/>
      <c r="Q535" s="26"/>
      <c r="R535" s="6"/>
      <c r="S535" s="6"/>
      <c r="T535" s="6"/>
      <c r="U535" s="6"/>
      <c r="V535" s="6"/>
      <c r="W535" s="6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6"/>
      <c r="AR535" s="6"/>
      <c r="AS535" s="6"/>
      <c r="AT535" s="6"/>
      <c r="AU535" s="6"/>
      <c r="AV535" s="6"/>
      <c r="AW535" s="4"/>
      <c r="AX535" s="4"/>
      <c r="AY535" s="4"/>
      <c r="AZ535" s="4"/>
      <c r="BA535" s="4"/>
      <c r="BB535" s="4"/>
      <c r="BC535" s="4"/>
      <c r="BD535" s="4"/>
      <c r="BE535" s="4"/>
      <c r="BF535" s="4"/>
      <c r="BG535" s="4"/>
      <c r="BH535" s="4"/>
      <c r="BI535" s="4"/>
      <c r="BJ535" s="4"/>
      <c r="BK535" s="4"/>
      <c r="BL535" s="4"/>
      <c r="BM535" s="4"/>
      <c r="BN535" s="4"/>
      <c r="BO535" s="4"/>
      <c r="BP535" s="4"/>
      <c r="BQ535" s="4"/>
      <c r="BR535" s="4"/>
      <c r="BS535" s="4"/>
      <c r="BT535" s="4"/>
      <c r="BU535" s="4"/>
      <c r="BV535" s="4"/>
      <c r="BW535" s="4"/>
      <c r="BX535" s="4"/>
      <c r="BY535" s="4"/>
      <c r="BZ535" s="4"/>
      <c r="CA535" s="4"/>
    </row>
    <row r="536" spans="1:79" ht="8" customHeight="1">
      <c r="A536" s="19"/>
      <c r="B536" s="10"/>
      <c r="C536" s="9"/>
      <c r="D536" s="9"/>
      <c r="E536" s="9"/>
      <c r="F536" s="9"/>
      <c r="G536" s="9"/>
      <c r="H536" s="9"/>
      <c r="I536" s="9"/>
      <c r="J536" s="60"/>
      <c r="K536" s="35"/>
      <c r="L536" s="35"/>
      <c r="M536" s="5"/>
      <c r="N536" s="5"/>
      <c r="O536" s="5"/>
      <c r="P536" s="5"/>
      <c r="Q536" s="5"/>
      <c r="R536" s="6"/>
      <c r="S536" s="6"/>
      <c r="T536" s="6"/>
      <c r="U536" s="6"/>
      <c r="V536" s="6"/>
      <c r="W536" s="6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6"/>
      <c r="AR536" s="6"/>
      <c r="AS536" s="6"/>
      <c r="AT536" s="6"/>
      <c r="AU536" s="6"/>
      <c r="AV536" s="6"/>
      <c r="AW536" s="4"/>
      <c r="AX536" s="4"/>
      <c r="AY536" s="4"/>
      <c r="AZ536" s="4"/>
      <c r="BA536" s="4"/>
      <c r="BB536" s="4"/>
      <c r="BC536" s="4"/>
      <c r="BD536" s="4"/>
      <c r="BE536" s="4"/>
      <c r="BF536" s="4"/>
      <c r="BG536" s="4"/>
      <c r="BH536" s="4"/>
      <c r="BI536" s="4"/>
      <c r="BJ536" s="4"/>
      <c r="BK536" s="4"/>
      <c r="BL536" s="4"/>
      <c r="BM536" s="4"/>
      <c r="BN536" s="4"/>
      <c r="BO536" s="4"/>
      <c r="BP536" s="4"/>
      <c r="BQ536" s="4"/>
      <c r="BR536" s="4"/>
      <c r="BS536" s="4"/>
      <c r="BT536" s="4"/>
      <c r="BU536" s="4"/>
      <c r="BV536" s="4"/>
      <c r="BW536" s="4"/>
      <c r="BX536" s="4"/>
      <c r="BY536" s="4"/>
      <c r="BZ536" s="4"/>
      <c r="CA536" s="4"/>
    </row>
    <row r="537" spans="1:79" ht="20" customHeight="1">
      <c r="A537" s="37"/>
      <c r="B537" s="38"/>
      <c r="C537" s="37" t="s">
        <v>4</v>
      </c>
      <c r="D537" s="37" t="s">
        <v>5</v>
      </c>
      <c r="E537" s="37" t="s">
        <v>6</v>
      </c>
      <c r="F537" s="37" t="s">
        <v>7</v>
      </c>
      <c r="G537" s="37" t="s">
        <v>8</v>
      </c>
      <c r="H537" s="39" t="s">
        <v>9</v>
      </c>
      <c r="I537" s="40" t="s">
        <v>10</v>
      </c>
      <c r="J537" s="62"/>
      <c r="K537" s="42" t="s">
        <v>11</v>
      </c>
      <c r="L537" s="42" t="s">
        <v>12</v>
      </c>
      <c r="M537" s="5"/>
      <c r="N537" s="5"/>
      <c r="O537" s="5"/>
      <c r="P537" s="5"/>
      <c r="Q537" s="5"/>
      <c r="R537" s="6"/>
      <c r="S537" s="6"/>
      <c r="T537" s="6"/>
      <c r="U537" s="6"/>
      <c r="V537" s="6"/>
      <c r="W537" s="6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6"/>
      <c r="AR537" s="6"/>
      <c r="AS537" s="6"/>
      <c r="AT537" s="6"/>
      <c r="AU537" s="6"/>
      <c r="AV537" s="6"/>
      <c r="AW537" s="4"/>
      <c r="AX537" s="4"/>
      <c r="AY537" s="4"/>
      <c r="AZ537" s="4"/>
      <c r="BA537" s="4"/>
      <c r="BB537" s="4"/>
      <c r="BC537" s="4"/>
      <c r="BD537" s="4"/>
      <c r="BE537" s="4"/>
      <c r="BF537" s="4"/>
      <c r="BG537" s="4"/>
      <c r="BH537" s="4"/>
      <c r="BI537" s="4"/>
      <c r="BJ537" s="4"/>
      <c r="BK537" s="4"/>
      <c r="BL537" s="4"/>
      <c r="BM537" s="4"/>
      <c r="BN537" s="4"/>
      <c r="BO537" s="4"/>
      <c r="BP537" s="4"/>
      <c r="BQ537" s="4"/>
      <c r="BR537" s="4"/>
      <c r="BS537" s="4"/>
      <c r="BT537" s="4"/>
      <c r="BU537" s="4"/>
      <c r="BV537" s="4"/>
      <c r="BW537" s="4"/>
      <c r="BX537" s="4"/>
      <c r="BY537" s="4"/>
      <c r="BZ537" s="4"/>
      <c r="CA537" s="4"/>
    </row>
    <row r="538" spans="1:79" ht="16" customHeight="1" thickBot="1">
      <c r="A538" s="33"/>
      <c r="B538" s="10" t="s">
        <v>102</v>
      </c>
      <c r="C538" s="46">
        <v>40</v>
      </c>
      <c r="D538" s="46">
        <v>37</v>
      </c>
      <c r="E538" s="47">
        <v>1</v>
      </c>
      <c r="F538" s="147" t="s">
        <v>25</v>
      </c>
      <c r="G538" s="147"/>
      <c r="H538" s="148">
        <v>94000</v>
      </c>
      <c r="I538" s="149">
        <v>45977</v>
      </c>
      <c r="J538" s="163"/>
      <c r="K538" s="160"/>
      <c r="L538" s="160"/>
      <c r="M538" s="5"/>
      <c r="N538" s="5"/>
      <c r="O538" s="5"/>
      <c r="P538" s="5"/>
      <c r="Q538" s="5"/>
      <c r="R538" s="6">
        <f>H538*K538</f>
        <v>0</v>
      </c>
      <c r="S538" s="6">
        <f>H538*L538</f>
        <v>0</v>
      </c>
      <c r="T538" s="6"/>
      <c r="U538" s="6"/>
      <c r="V538" s="6"/>
      <c r="W538" s="6"/>
      <c r="X538" s="4"/>
      <c r="Y538" s="4" t="s">
        <v>526</v>
      </c>
      <c r="Z538" s="4"/>
      <c r="AA538" s="4" t="str">
        <f t="shared" ref="AA538:AA544" si="134">+Y538</f>
        <v>Z-CIG40P</v>
      </c>
      <c r="AB538" s="4">
        <f>K538</f>
        <v>0</v>
      </c>
      <c r="AC538" s="4">
        <f>+L538</f>
        <v>0</v>
      </c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6"/>
      <c r="AR538" s="6"/>
      <c r="AS538" s="6"/>
      <c r="AT538" s="6"/>
      <c r="AU538" s="6"/>
      <c r="AV538" s="6"/>
      <c r="AW538" s="4"/>
      <c r="AX538" s="4"/>
      <c r="AY538" s="4"/>
      <c r="AZ538" s="4"/>
      <c r="BA538" s="4"/>
      <c r="BB538" s="4"/>
      <c r="BC538" s="4"/>
      <c r="BD538" s="4"/>
      <c r="BE538" s="4"/>
      <c r="BF538" s="4"/>
      <c r="BG538" s="4"/>
      <c r="BH538" s="4"/>
      <c r="BI538" s="4"/>
      <c r="BJ538" s="4"/>
      <c r="BK538" s="4"/>
      <c r="BL538" s="4"/>
      <c r="BM538" s="4"/>
      <c r="BN538" s="4"/>
      <c r="BO538" s="4"/>
      <c r="BP538" s="4"/>
      <c r="BQ538" s="4"/>
      <c r="BR538" s="4"/>
      <c r="BS538" s="4"/>
      <c r="BT538" s="4"/>
      <c r="BU538" s="4"/>
      <c r="BV538" s="4"/>
      <c r="BW538" s="4"/>
      <c r="BX538" s="4"/>
      <c r="BY538" s="4"/>
      <c r="BZ538" s="4"/>
      <c r="CA538" s="4"/>
    </row>
    <row r="539" spans="1:79" ht="16" customHeight="1" thickBot="1">
      <c r="A539" s="33"/>
      <c r="B539" s="10"/>
      <c r="C539" s="158"/>
      <c r="D539" s="158"/>
      <c r="E539" s="147"/>
      <c r="F539" s="152" t="s">
        <v>11</v>
      </c>
      <c r="G539" s="152"/>
      <c r="H539" s="153">
        <v>94000</v>
      </c>
      <c r="I539" s="154">
        <v>45978</v>
      </c>
      <c r="J539" s="165"/>
      <c r="K539" s="161"/>
      <c r="L539" s="161"/>
      <c r="M539" s="5"/>
      <c r="N539" s="5"/>
      <c r="O539" s="5"/>
      <c r="P539" s="5"/>
      <c r="Q539" s="5"/>
      <c r="R539" s="6"/>
      <c r="S539" s="6"/>
      <c r="T539" s="6"/>
      <c r="U539" s="6"/>
      <c r="V539" s="6"/>
      <c r="W539" s="6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6"/>
      <c r="AR539" s="6"/>
      <c r="AS539" s="6"/>
      <c r="AT539" s="6"/>
      <c r="AU539" s="6"/>
      <c r="AV539" s="6"/>
      <c r="AW539" s="4"/>
      <c r="AX539" s="4"/>
      <c r="AY539" s="4"/>
      <c r="AZ539" s="4"/>
      <c r="BA539" s="4"/>
      <c r="BB539" s="4"/>
      <c r="BC539" s="4"/>
      <c r="BD539" s="4"/>
      <c r="BE539" s="4"/>
      <c r="BF539" s="4"/>
      <c r="BG539" s="4"/>
      <c r="BH539" s="4"/>
      <c r="BI539" s="4"/>
      <c r="BJ539" s="4"/>
      <c r="BK539" s="4"/>
      <c r="BL539" s="4"/>
      <c r="BM539" s="4"/>
      <c r="BN539" s="4"/>
      <c r="BO539" s="4"/>
      <c r="BP539" s="4"/>
      <c r="BQ539" s="4"/>
      <c r="BR539" s="4"/>
      <c r="BS539" s="4"/>
      <c r="BT539" s="4"/>
      <c r="BU539" s="4"/>
      <c r="BV539" s="4"/>
      <c r="BW539" s="4"/>
      <c r="BX539" s="4"/>
      <c r="BY539" s="4"/>
      <c r="BZ539" s="4"/>
      <c r="CA539" s="4"/>
    </row>
    <row r="540" spans="1:79" ht="16" customHeight="1" thickBot="1">
      <c r="A540" s="33"/>
      <c r="B540" s="10" t="s">
        <v>468</v>
      </c>
      <c r="C540" s="46">
        <v>50</v>
      </c>
      <c r="D540" s="46">
        <v>46</v>
      </c>
      <c r="E540" s="47">
        <v>1</v>
      </c>
      <c r="F540" s="152" t="s">
        <v>25</v>
      </c>
      <c r="G540" s="152"/>
      <c r="H540" s="153">
        <v>140000</v>
      </c>
      <c r="I540" s="154">
        <v>45979</v>
      </c>
      <c r="J540" s="165"/>
      <c r="K540" s="161"/>
      <c r="L540" s="161"/>
      <c r="M540" s="5"/>
      <c r="N540" s="5"/>
      <c r="O540" s="5"/>
      <c r="P540" s="5"/>
      <c r="Q540" s="5"/>
      <c r="R540" s="6">
        <f>H540*K540</f>
        <v>0</v>
      </c>
      <c r="S540" s="6">
        <f>H540*L540</f>
        <v>0</v>
      </c>
      <c r="T540" s="6"/>
      <c r="U540" s="6"/>
      <c r="V540" s="6"/>
      <c r="W540" s="6"/>
      <c r="X540" s="4"/>
      <c r="Y540" s="4" t="s">
        <v>527</v>
      </c>
      <c r="Z540" s="4"/>
      <c r="AA540" s="4" t="str">
        <f t="shared" si="134"/>
        <v>Z-CIG50P</v>
      </c>
      <c r="AB540" s="4">
        <f>K540</f>
        <v>0</v>
      </c>
      <c r="AC540" s="4">
        <f>+L540</f>
        <v>0</v>
      </c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6"/>
      <c r="AR540" s="6"/>
      <c r="AS540" s="6"/>
      <c r="AT540" s="6"/>
      <c r="AU540" s="6"/>
      <c r="AV540" s="6"/>
      <c r="AW540" s="4"/>
      <c r="AX540" s="4"/>
      <c r="AY540" s="4"/>
      <c r="AZ540" s="4"/>
      <c r="BA540" s="4"/>
      <c r="BB540" s="4"/>
      <c r="BC540" s="4"/>
      <c r="BD540" s="4"/>
      <c r="BE540" s="4"/>
      <c r="BF540" s="4"/>
      <c r="BG540" s="4"/>
      <c r="BH540" s="4"/>
      <c r="BI540" s="4"/>
      <c r="BJ540" s="4"/>
      <c r="BK540" s="4"/>
      <c r="BL540" s="4"/>
      <c r="BM540" s="4"/>
      <c r="BN540" s="4"/>
      <c r="BO540" s="4"/>
      <c r="BP540" s="4"/>
      <c r="BQ540" s="4"/>
      <c r="BR540" s="4"/>
      <c r="BS540" s="4"/>
      <c r="BT540" s="4"/>
      <c r="BU540" s="4"/>
      <c r="BV540" s="4"/>
      <c r="BW540" s="4"/>
      <c r="BX540" s="4"/>
      <c r="BY540" s="4"/>
      <c r="BZ540" s="4"/>
      <c r="CA540" s="4"/>
    </row>
    <row r="541" spans="1:79" ht="16" customHeight="1" thickBot="1">
      <c r="A541" s="33"/>
      <c r="B541" s="10"/>
      <c r="C541" s="158"/>
      <c r="D541" s="158"/>
      <c r="E541" s="147"/>
      <c r="F541" s="152" t="s">
        <v>11</v>
      </c>
      <c r="G541" s="152"/>
      <c r="H541" s="153">
        <v>140000</v>
      </c>
      <c r="I541" s="154">
        <v>45980</v>
      </c>
      <c r="J541" s="165"/>
      <c r="K541" s="161"/>
      <c r="L541" s="161"/>
      <c r="M541" s="5"/>
      <c r="N541" s="5"/>
      <c r="O541" s="5"/>
      <c r="P541" s="5"/>
      <c r="Q541" s="5"/>
      <c r="R541" s="6"/>
      <c r="S541" s="6"/>
      <c r="T541" s="6"/>
      <c r="U541" s="6"/>
      <c r="V541" s="6"/>
      <c r="W541" s="6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6"/>
      <c r="AR541" s="6"/>
      <c r="AS541" s="6"/>
      <c r="AT541" s="6"/>
      <c r="AU541" s="6"/>
      <c r="AV541" s="6"/>
      <c r="AW541" s="4"/>
      <c r="AX541" s="4"/>
      <c r="AY541" s="4"/>
      <c r="AZ541" s="4"/>
      <c r="BA541" s="4"/>
      <c r="BB541" s="4"/>
      <c r="BC541" s="4"/>
      <c r="BD541" s="4"/>
      <c r="BE541" s="4"/>
      <c r="BF541" s="4"/>
      <c r="BG541" s="4"/>
      <c r="BH541" s="4"/>
      <c r="BI541" s="4"/>
      <c r="BJ541" s="4"/>
      <c r="BK541" s="4"/>
      <c r="BL541" s="4"/>
      <c r="BM541" s="4"/>
      <c r="BN541" s="4"/>
      <c r="BO541" s="4"/>
      <c r="BP541" s="4"/>
      <c r="BQ541" s="4"/>
      <c r="BR541" s="4"/>
      <c r="BS541" s="4"/>
      <c r="BT541" s="4"/>
      <c r="BU541" s="4"/>
      <c r="BV541" s="4"/>
      <c r="BW541" s="4"/>
      <c r="BX541" s="4"/>
      <c r="BY541" s="4"/>
      <c r="BZ541" s="4"/>
      <c r="CA541" s="4"/>
    </row>
    <row r="542" spans="1:79" ht="16" customHeight="1" thickBot="1">
      <c r="A542" s="33"/>
      <c r="B542" s="2"/>
      <c r="C542" s="46">
        <v>62</v>
      </c>
      <c r="D542" s="46">
        <v>56</v>
      </c>
      <c r="E542" s="47">
        <v>1</v>
      </c>
      <c r="F542" s="152" t="s">
        <v>25</v>
      </c>
      <c r="G542" s="152"/>
      <c r="H542" s="153">
        <v>210000</v>
      </c>
      <c r="I542" s="154">
        <v>45981</v>
      </c>
      <c r="J542" s="165"/>
      <c r="K542" s="161"/>
      <c r="L542" s="161"/>
      <c r="M542" s="5"/>
      <c r="N542" s="5"/>
      <c r="O542" s="5"/>
      <c r="P542" s="5"/>
      <c r="Q542" s="5"/>
      <c r="R542" s="6">
        <f>H542*K542</f>
        <v>0</v>
      </c>
      <c r="S542" s="6">
        <f>H542*L542</f>
        <v>0</v>
      </c>
      <c r="T542" s="6"/>
      <c r="U542" s="6"/>
      <c r="V542" s="6"/>
      <c r="W542" s="6"/>
      <c r="X542" s="4"/>
      <c r="Y542" s="4" t="s">
        <v>528</v>
      </c>
      <c r="Z542" s="4"/>
      <c r="AA542" s="4" t="str">
        <f t="shared" si="134"/>
        <v>Z-CIG62P</v>
      </c>
      <c r="AB542" s="4">
        <f>K542</f>
        <v>0</v>
      </c>
      <c r="AC542" s="4">
        <f>+L542</f>
        <v>0</v>
      </c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6"/>
      <c r="AR542" s="6"/>
      <c r="AS542" s="6"/>
      <c r="AT542" s="6"/>
      <c r="AU542" s="6"/>
      <c r="AV542" s="6"/>
      <c r="AW542" s="4"/>
      <c r="AX542" s="4"/>
      <c r="AY542" s="4"/>
      <c r="AZ542" s="4"/>
      <c r="BA542" s="4"/>
      <c r="BB542" s="4"/>
      <c r="BC542" s="4"/>
      <c r="BD542" s="4"/>
      <c r="BE542" s="4"/>
      <c r="BF542" s="4"/>
      <c r="BG542" s="4"/>
      <c r="BH542" s="4"/>
      <c r="BI542" s="4"/>
      <c r="BJ542" s="4"/>
      <c r="BK542" s="4"/>
      <c r="BL542" s="4"/>
      <c r="BM542" s="4"/>
      <c r="BN542" s="4"/>
      <c r="BO542" s="4"/>
      <c r="BP542" s="4"/>
      <c r="BQ542" s="4"/>
      <c r="BR542" s="4"/>
      <c r="BS542" s="4"/>
      <c r="BT542" s="4"/>
      <c r="BU542" s="4"/>
      <c r="BV542" s="4"/>
      <c r="BW542" s="4"/>
      <c r="BX542" s="4"/>
      <c r="BY542" s="4"/>
      <c r="BZ542" s="4"/>
      <c r="CA542" s="4"/>
    </row>
    <row r="543" spans="1:79" ht="16" customHeight="1" thickBot="1">
      <c r="A543" s="33"/>
      <c r="B543" s="2"/>
      <c r="C543" s="158"/>
      <c r="D543" s="158"/>
      <c r="E543" s="147"/>
      <c r="F543" s="152" t="s">
        <v>11</v>
      </c>
      <c r="G543" s="152"/>
      <c r="H543" s="153">
        <v>210000</v>
      </c>
      <c r="I543" s="154">
        <v>45982</v>
      </c>
      <c r="J543" s="165"/>
      <c r="K543" s="161"/>
      <c r="L543" s="161"/>
      <c r="M543" s="5"/>
      <c r="N543" s="5"/>
      <c r="O543" s="5"/>
      <c r="P543" s="5"/>
      <c r="Q543" s="5"/>
      <c r="R543" s="6"/>
      <c r="S543" s="6"/>
      <c r="T543" s="6"/>
      <c r="U543" s="6"/>
      <c r="V543" s="6"/>
      <c r="W543" s="6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6"/>
      <c r="AR543" s="6"/>
      <c r="AS543" s="6"/>
      <c r="AT543" s="6"/>
      <c r="AU543" s="6"/>
      <c r="AV543" s="6"/>
      <c r="AW543" s="4"/>
      <c r="AX543" s="4"/>
      <c r="AY543" s="4"/>
      <c r="AZ543" s="4"/>
      <c r="BA543" s="4"/>
      <c r="BB543" s="4"/>
      <c r="BC543" s="4"/>
      <c r="BD543" s="4"/>
      <c r="BE543" s="4"/>
      <c r="BF543" s="4"/>
      <c r="BG543" s="4"/>
      <c r="BH543" s="4"/>
      <c r="BI543" s="4"/>
      <c r="BJ543" s="4"/>
      <c r="BK543" s="4"/>
      <c r="BL543" s="4"/>
      <c r="BM543" s="4"/>
      <c r="BN543" s="4"/>
      <c r="BO543" s="4"/>
      <c r="BP543" s="4"/>
      <c r="BQ543" s="4"/>
      <c r="BR543" s="4"/>
      <c r="BS543" s="4"/>
      <c r="BT543" s="4"/>
      <c r="BU543" s="4"/>
      <c r="BV543" s="4"/>
      <c r="BW543" s="4"/>
      <c r="BX543" s="4"/>
      <c r="BY543" s="4"/>
      <c r="BZ543" s="4"/>
      <c r="CA543" s="4"/>
    </row>
    <row r="544" spans="1:79" ht="16" customHeight="1" thickBot="1">
      <c r="A544" s="33"/>
      <c r="B544" s="53"/>
      <c r="C544" s="46">
        <v>72</v>
      </c>
      <c r="D544" s="46">
        <v>63</v>
      </c>
      <c r="E544" s="47">
        <v>1</v>
      </c>
      <c r="F544" s="152" t="s">
        <v>25</v>
      </c>
      <c r="G544" s="152"/>
      <c r="H544" s="153">
        <v>310000</v>
      </c>
      <c r="I544" s="154">
        <v>45983</v>
      </c>
      <c r="J544" s="165"/>
      <c r="K544" s="161"/>
      <c r="L544" s="161"/>
      <c r="M544" s="5"/>
      <c r="N544" s="5"/>
      <c r="O544" s="5"/>
      <c r="P544" s="5"/>
      <c r="Q544" s="5"/>
      <c r="R544" s="6">
        <f>H544*K544</f>
        <v>0</v>
      </c>
      <c r="S544" s="6">
        <f>H544*L544</f>
        <v>0</v>
      </c>
      <c r="T544" s="6"/>
      <c r="U544" s="6"/>
      <c r="V544" s="6"/>
      <c r="W544" s="6"/>
      <c r="X544" s="4"/>
      <c r="Y544" s="4" t="s">
        <v>529</v>
      </c>
      <c r="Z544" s="4"/>
      <c r="AA544" s="4" t="str">
        <f t="shared" si="134"/>
        <v>Z-CIG72P</v>
      </c>
      <c r="AB544" s="4">
        <f>K544</f>
        <v>0</v>
      </c>
      <c r="AC544" s="4">
        <f>+L544</f>
        <v>0</v>
      </c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6"/>
      <c r="AR544" s="6"/>
      <c r="AS544" s="6"/>
      <c r="AT544" s="6"/>
      <c r="AU544" s="6"/>
      <c r="AV544" s="6"/>
      <c r="AW544" s="4"/>
      <c r="AX544" s="4"/>
      <c r="AY544" s="4"/>
      <c r="AZ544" s="4"/>
      <c r="BA544" s="4"/>
      <c r="BB544" s="4"/>
      <c r="BC544" s="4"/>
      <c r="BD544" s="4"/>
      <c r="BE544" s="4"/>
      <c r="BF544" s="4"/>
      <c r="BG544" s="4"/>
      <c r="BH544" s="4"/>
      <c r="BI544" s="4"/>
      <c r="BJ544" s="4"/>
      <c r="BK544" s="4"/>
      <c r="BL544" s="4"/>
      <c r="BM544" s="4"/>
      <c r="BN544" s="4"/>
      <c r="BO544" s="4"/>
      <c r="BP544" s="4"/>
      <c r="BQ544" s="4"/>
      <c r="BR544" s="4"/>
      <c r="BS544" s="4"/>
      <c r="BT544" s="4"/>
      <c r="BU544" s="4"/>
      <c r="BV544" s="4"/>
      <c r="BW544" s="4"/>
      <c r="BX544" s="4"/>
      <c r="BY544" s="4"/>
      <c r="BZ544" s="4"/>
      <c r="CA544" s="4"/>
    </row>
    <row r="545" spans="1:79" ht="16" customHeight="1" thickBot="1">
      <c r="A545" s="33"/>
      <c r="B545" s="53"/>
      <c r="C545" s="158"/>
      <c r="D545" s="158"/>
      <c r="E545" s="147"/>
      <c r="F545" s="152" t="s">
        <v>11</v>
      </c>
      <c r="G545" s="152"/>
      <c r="H545" s="153">
        <v>310000</v>
      </c>
      <c r="I545" s="154">
        <v>45984</v>
      </c>
      <c r="J545" s="165"/>
      <c r="K545" s="161"/>
      <c r="L545" s="161"/>
      <c r="M545" s="5"/>
      <c r="N545" s="5"/>
      <c r="O545" s="5"/>
      <c r="P545" s="5"/>
      <c r="Q545" s="5"/>
      <c r="R545" s="6"/>
      <c r="S545" s="6"/>
      <c r="T545" s="6"/>
      <c r="U545" s="6"/>
      <c r="V545" s="6"/>
      <c r="W545" s="6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6"/>
      <c r="AR545" s="6"/>
      <c r="AS545" s="6"/>
      <c r="AT545" s="6"/>
      <c r="AU545" s="6"/>
      <c r="AV545" s="6"/>
      <c r="AW545" s="4"/>
      <c r="AX545" s="4"/>
      <c r="AY545" s="4"/>
      <c r="AZ545" s="4"/>
      <c r="BA545" s="4"/>
      <c r="BB545" s="4"/>
      <c r="BC545" s="4"/>
      <c r="BD545" s="4"/>
      <c r="BE545" s="4"/>
      <c r="BF545" s="4"/>
      <c r="BG545" s="4"/>
      <c r="BH545" s="4"/>
      <c r="BI545" s="4"/>
      <c r="BJ545" s="4"/>
      <c r="BK545" s="4"/>
      <c r="BL545" s="4"/>
      <c r="BM545" s="4"/>
      <c r="BN545" s="4"/>
      <c r="BO545" s="4"/>
      <c r="BP545" s="4"/>
      <c r="BQ545" s="4"/>
      <c r="BR545" s="4"/>
      <c r="BS545" s="4"/>
      <c r="BT545" s="4"/>
      <c r="BU545" s="4"/>
      <c r="BV545" s="4"/>
      <c r="BW545" s="4"/>
      <c r="BX545" s="4"/>
      <c r="BY545" s="4"/>
      <c r="BZ545" s="4"/>
      <c r="CA545" s="4"/>
    </row>
    <row r="546" spans="1:79" ht="14.25" customHeight="1">
      <c r="A546" s="3"/>
      <c r="B546" s="2"/>
      <c r="C546" s="3"/>
      <c r="D546" s="3"/>
      <c r="E546" s="3"/>
      <c r="F546" s="3"/>
      <c r="G546" s="3"/>
      <c r="H546" s="3"/>
      <c r="I546" s="3"/>
      <c r="J546" s="4"/>
      <c r="K546" s="5"/>
      <c r="L546" s="5"/>
      <c r="M546" s="5"/>
      <c r="N546" s="5"/>
      <c r="O546" s="5"/>
      <c r="P546" s="5"/>
      <c r="Q546" s="5"/>
      <c r="R546" s="6"/>
      <c r="S546" s="6"/>
      <c r="T546" s="6"/>
      <c r="U546" s="6"/>
      <c r="V546" s="6"/>
      <c r="W546" s="6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6"/>
      <c r="AR546" s="6"/>
      <c r="AS546" s="6"/>
      <c r="AT546" s="6"/>
      <c r="AU546" s="6"/>
      <c r="AV546" s="6"/>
      <c r="AW546" s="4"/>
      <c r="AX546" s="4"/>
      <c r="AY546" s="4"/>
      <c r="AZ546" s="4"/>
      <c r="BA546" s="4"/>
      <c r="BB546" s="4"/>
      <c r="BC546" s="4"/>
      <c r="BD546" s="4"/>
      <c r="BE546" s="4"/>
      <c r="BF546" s="4"/>
      <c r="BG546" s="4"/>
      <c r="BH546" s="4"/>
      <c r="BI546" s="4"/>
      <c r="BJ546" s="4"/>
      <c r="BK546" s="4"/>
      <c r="BL546" s="4"/>
      <c r="BM546" s="4"/>
      <c r="BN546" s="4"/>
      <c r="BO546" s="4"/>
      <c r="BP546" s="4"/>
      <c r="BQ546" s="4"/>
      <c r="BR546" s="4"/>
      <c r="BS546" s="4"/>
      <c r="BT546" s="4"/>
      <c r="BU546" s="4"/>
      <c r="BV546" s="4"/>
      <c r="BW546" s="4"/>
      <c r="BX546" s="4"/>
      <c r="BY546" s="4"/>
      <c r="BZ546" s="4"/>
      <c r="CA546" s="4"/>
    </row>
    <row r="547" spans="1:79" ht="18" customHeight="1">
      <c r="A547" s="82" t="s">
        <v>530</v>
      </c>
      <c r="B547" s="77"/>
      <c r="C547" s="78"/>
      <c r="D547" s="78"/>
      <c r="E547" s="78"/>
      <c r="F547" s="78"/>
      <c r="G547" s="78"/>
      <c r="H547" s="78"/>
      <c r="I547" s="78"/>
      <c r="J547" s="78"/>
      <c r="K547" s="78"/>
      <c r="L547" s="78"/>
      <c r="M547" s="26"/>
      <c r="N547" s="26"/>
      <c r="O547" s="26"/>
      <c r="P547" s="26"/>
      <c r="Q547" s="26"/>
      <c r="R547" s="6"/>
      <c r="S547" s="6"/>
      <c r="T547" s="6"/>
      <c r="U547" s="6"/>
      <c r="V547" s="6"/>
      <c r="W547" s="6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6"/>
      <c r="AR547" s="6"/>
      <c r="AS547" s="6"/>
      <c r="AT547" s="6"/>
      <c r="AU547" s="6"/>
      <c r="AV547" s="6"/>
      <c r="AW547" s="4"/>
      <c r="AX547" s="4"/>
      <c r="AY547" s="4"/>
      <c r="AZ547" s="4"/>
      <c r="BA547" s="4"/>
      <c r="BB547" s="4"/>
      <c r="BC547" s="4"/>
      <c r="BD547" s="4"/>
      <c r="BE547" s="4"/>
      <c r="BF547" s="4"/>
      <c r="BG547" s="4"/>
      <c r="BH547" s="4"/>
      <c r="BI547" s="4"/>
      <c r="BJ547" s="4"/>
      <c r="BK547" s="4"/>
      <c r="BL547" s="4"/>
      <c r="BM547" s="4"/>
      <c r="BN547" s="4"/>
      <c r="BO547" s="4"/>
      <c r="BP547" s="4"/>
      <c r="BQ547" s="4"/>
      <c r="BR547" s="4"/>
      <c r="BS547" s="4"/>
      <c r="BT547" s="4"/>
      <c r="BU547" s="4"/>
      <c r="BV547" s="4"/>
      <c r="BW547" s="4"/>
      <c r="BX547" s="4"/>
      <c r="BY547" s="4"/>
      <c r="BZ547" s="4"/>
      <c r="CA547" s="4"/>
    </row>
    <row r="548" spans="1:79" ht="15" customHeight="1">
      <c r="A548" s="19"/>
      <c r="B548" s="10"/>
      <c r="C548" s="9"/>
      <c r="D548" s="9"/>
      <c r="E548" s="9"/>
      <c r="F548" s="9"/>
      <c r="G548" s="9"/>
      <c r="H548" s="9"/>
      <c r="I548" s="9"/>
      <c r="J548" s="60"/>
      <c r="K548" s="35"/>
      <c r="L548" s="35"/>
      <c r="M548" s="5"/>
      <c r="N548" s="5"/>
      <c r="O548" s="5"/>
      <c r="P548" s="5"/>
      <c r="Q548" s="5"/>
      <c r="R548" s="6"/>
      <c r="S548" s="6"/>
      <c r="T548" s="6"/>
      <c r="U548" s="6"/>
      <c r="V548" s="6"/>
      <c r="W548" s="6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6"/>
      <c r="AR548" s="6"/>
      <c r="AS548" s="6"/>
      <c r="AT548" s="6"/>
      <c r="AU548" s="6"/>
      <c r="AV548" s="6"/>
      <c r="AW548" s="4"/>
      <c r="AX548" s="4"/>
      <c r="AY548" s="4"/>
      <c r="AZ548" s="4"/>
      <c r="BA548" s="4"/>
      <c r="BB548" s="4"/>
      <c r="BC548" s="4"/>
      <c r="BD548" s="4"/>
      <c r="BE548" s="4"/>
      <c r="BF548" s="4"/>
      <c r="BG548" s="4"/>
      <c r="BH548" s="4"/>
      <c r="BI548" s="4"/>
      <c r="BJ548" s="4"/>
      <c r="BK548" s="4"/>
      <c r="BL548" s="4"/>
      <c r="BM548" s="4"/>
      <c r="BN548" s="4"/>
      <c r="BO548" s="4"/>
      <c r="BP548" s="4"/>
      <c r="BQ548" s="4"/>
      <c r="BR548" s="4"/>
      <c r="BS548" s="4"/>
      <c r="BT548" s="4"/>
      <c r="BU548" s="4"/>
      <c r="BV548" s="4"/>
      <c r="BW548" s="4"/>
      <c r="BX548" s="4"/>
      <c r="BY548" s="4"/>
      <c r="BZ548" s="4"/>
      <c r="CA548" s="4"/>
    </row>
    <row r="549" spans="1:79" ht="23.5" customHeight="1">
      <c r="A549" s="37"/>
      <c r="B549" s="38"/>
      <c r="C549" s="37" t="s">
        <v>4</v>
      </c>
      <c r="D549" s="37" t="s">
        <v>5</v>
      </c>
      <c r="E549" s="37" t="s">
        <v>6</v>
      </c>
      <c r="F549" s="37" t="s">
        <v>7</v>
      </c>
      <c r="G549" s="37" t="s">
        <v>8</v>
      </c>
      <c r="H549" s="39" t="s">
        <v>9</v>
      </c>
      <c r="I549" s="40" t="s">
        <v>10</v>
      </c>
      <c r="J549" s="62"/>
      <c r="K549" s="42" t="s">
        <v>12</v>
      </c>
      <c r="L549" s="42"/>
      <c r="M549" s="5"/>
      <c r="N549" s="5"/>
      <c r="O549" s="5"/>
      <c r="P549" s="5"/>
      <c r="Q549" s="5"/>
      <c r="R549" s="6"/>
      <c r="S549" s="6"/>
      <c r="T549" s="6"/>
      <c r="U549" s="6"/>
      <c r="V549" s="6"/>
      <c r="W549" s="6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6"/>
      <c r="AR549" s="6"/>
      <c r="AS549" s="6"/>
      <c r="AT549" s="6"/>
      <c r="AU549" s="6"/>
      <c r="AV549" s="6"/>
      <c r="AW549" s="4"/>
      <c r="AX549" s="4"/>
      <c r="AY549" s="4"/>
      <c r="AZ549" s="4"/>
      <c r="BA549" s="4"/>
      <c r="BB549" s="4"/>
      <c r="BC549" s="4"/>
      <c r="BD549" s="4"/>
      <c r="BE549" s="4"/>
      <c r="BF549" s="4"/>
      <c r="BG549" s="4"/>
      <c r="BH549" s="4"/>
      <c r="BI549" s="4"/>
      <c r="BJ549" s="4"/>
      <c r="BK549" s="4"/>
      <c r="BL549" s="4"/>
      <c r="BM549" s="4"/>
      <c r="BN549" s="4"/>
      <c r="BO549" s="4"/>
      <c r="BP549" s="4"/>
      <c r="BQ549" s="4"/>
      <c r="BR549" s="4"/>
      <c r="BS549" s="4"/>
      <c r="BT549" s="4"/>
      <c r="BU549" s="4"/>
      <c r="BV549" s="4"/>
      <c r="BW549" s="4"/>
      <c r="BX549" s="4"/>
      <c r="BY549" s="4"/>
      <c r="BZ549" s="4"/>
      <c r="CA549" s="4"/>
    </row>
    <row r="550" spans="1:79" ht="20.25" customHeight="1" thickBot="1">
      <c r="A550" s="33"/>
      <c r="B550" s="10" t="s">
        <v>102</v>
      </c>
      <c r="C550" s="158">
        <v>54</v>
      </c>
      <c r="D550" s="158">
        <v>60</v>
      </c>
      <c r="E550" s="147">
        <v>1</v>
      </c>
      <c r="F550" s="183" t="s">
        <v>12</v>
      </c>
      <c r="G550" s="147"/>
      <c r="H550" s="148">
        <v>320000</v>
      </c>
      <c r="I550" s="149">
        <v>45985</v>
      </c>
      <c r="J550" s="163"/>
      <c r="K550" s="160"/>
      <c r="L550" s="5"/>
      <c r="M550" s="5"/>
      <c r="N550" s="5"/>
      <c r="O550" s="5"/>
      <c r="P550" s="5"/>
      <c r="Q550" s="5"/>
      <c r="R550" s="6">
        <f>H550*K550</f>
        <v>0</v>
      </c>
      <c r="S550" s="6"/>
      <c r="T550" s="6"/>
      <c r="U550" s="6"/>
      <c r="V550" s="6"/>
      <c r="W550" s="6"/>
      <c r="X550" s="4"/>
      <c r="Y550" s="4" t="s">
        <v>531</v>
      </c>
      <c r="Z550" s="4"/>
      <c r="AA550" s="4" t="str">
        <f t="shared" ref="AA550:AA552" si="135">+Y550</f>
        <v>Z-OLG60P</v>
      </c>
      <c r="AB550" s="4">
        <f>K550</f>
        <v>0</v>
      </c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6"/>
      <c r="AR550" s="6"/>
      <c r="AS550" s="6"/>
      <c r="AT550" s="6"/>
      <c r="AU550" s="6"/>
      <c r="AV550" s="6"/>
      <c r="AW550" s="4"/>
      <c r="AX550" s="4"/>
      <c r="AY550" s="4"/>
      <c r="AZ550" s="4"/>
      <c r="BA550" s="4"/>
      <c r="BB550" s="4"/>
      <c r="BC550" s="4"/>
      <c r="BD550" s="4"/>
      <c r="BE550" s="4"/>
      <c r="BF550" s="4"/>
      <c r="BG550" s="4"/>
      <c r="BH550" s="4"/>
      <c r="BI550" s="4"/>
      <c r="BJ550" s="4"/>
      <c r="BK550" s="4"/>
      <c r="BL550" s="4"/>
      <c r="BM550" s="4"/>
      <c r="BN550" s="4"/>
      <c r="BO550" s="4"/>
      <c r="BP550" s="4"/>
      <c r="BQ550" s="4"/>
      <c r="BR550" s="4"/>
      <c r="BS550" s="4"/>
      <c r="BT550" s="4"/>
      <c r="BU550" s="4"/>
      <c r="BV550" s="4"/>
      <c r="BW550" s="4"/>
      <c r="BX550" s="4"/>
      <c r="BY550" s="4"/>
      <c r="BZ550" s="4"/>
      <c r="CA550" s="4"/>
    </row>
    <row r="551" spans="1:79" ht="20.25" customHeight="1" thickBot="1">
      <c r="A551" s="33"/>
      <c r="B551" s="53"/>
      <c r="C551" s="182">
        <v>61</v>
      </c>
      <c r="D551" s="182">
        <v>70</v>
      </c>
      <c r="E551" s="152">
        <v>1</v>
      </c>
      <c r="F551" s="185" t="s">
        <v>12</v>
      </c>
      <c r="G551" s="152"/>
      <c r="H551" s="153">
        <v>410000</v>
      </c>
      <c r="I551" s="154">
        <v>45986</v>
      </c>
      <c r="J551" s="165"/>
      <c r="K551" s="161"/>
      <c r="L551" s="5"/>
      <c r="M551" s="5"/>
      <c r="N551" s="5"/>
      <c r="O551" s="5"/>
      <c r="P551" s="5"/>
      <c r="Q551" s="5"/>
      <c r="R551" s="6">
        <f>H551*K551</f>
        <v>0</v>
      </c>
      <c r="S551" s="6"/>
      <c r="T551" s="6"/>
      <c r="U551" s="6"/>
      <c r="V551" s="6"/>
      <c r="W551" s="6"/>
      <c r="X551" s="4"/>
      <c r="Y551" s="4" t="s">
        <v>532</v>
      </c>
      <c r="Z551" s="4"/>
      <c r="AA551" s="4" t="str">
        <f t="shared" si="135"/>
        <v>Z-OLG70P</v>
      </c>
      <c r="AB551" s="4">
        <f>K551</f>
        <v>0</v>
      </c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6"/>
      <c r="AR551" s="6"/>
      <c r="AS551" s="6"/>
      <c r="AT551" s="6"/>
      <c r="AU551" s="6"/>
      <c r="AV551" s="6"/>
      <c r="AW551" s="4"/>
      <c r="AX551" s="4"/>
      <c r="AY551" s="4"/>
      <c r="AZ551" s="4"/>
      <c r="BA551" s="4"/>
      <c r="BB551" s="4"/>
      <c r="BC551" s="4"/>
      <c r="BD551" s="4"/>
      <c r="BE551" s="4"/>
      <c r="BF551" s="4"/>
      <c r="BG551" s="4"/>
      <c r="BH551" s="4"/>
      <c r="BI551" s="4"/>
      <c r="BJ551" s="4"/>
      <c r="BK551" s="4"/>
      <c r="BL551" s="4"/>
      <c r="BM551" s="4"/>
      <c r="BN551" s="4"/>
      <c r="BO551" s="4"/>
      <c r="BP551" s="4"/>
      <c r="BQ551" s="4"/>
      <c r="BR551" s="4"/>
      <c r="BS551" s="4"/>
      <c r="BT551" s="4"/>
      <c r="BU551" s="4"/>
      <c r="BV551" s="4"/>
      <c r="BW551" s="4"/>
      <c r="BX551" s="4"/>
      <c r="BY551" s="4"/>
      <c r="BZ551" s="4"/>
      <c r="CA551" s="4"/>
    </row>
    <row r="552" spans="1:79" ht="20.25" customHeight="1" thickBot="1">
      <c r="A552" s="33"/>
      <c r="B552" s="10" t="s">
        <v>468</v>
      </c>
      <c r="C552" s="182">
        <v>72</v>
      </c>
      <c r="D552" s="182">
        <v>80</v>
      </c>
      <c r="E552" s="152">
        <v>1</v>
      </c>
      <c r="F552" s="185" t="s">
        <v>12</v>
      </c>
      <c r="G552" s="152"/>
      <c r="H552" s="153">
        <v>600000</v>
      </c>
      <c r="I552" s="154">
        <v>45987</v>
      </c>
      <c r="J552" s="165"/>
      <c r="K552" s="161"/>
      <c r="L552" s="5"/>
      <c r="M552" s="5"/>
      <c r="N552" s="5"/>
      <c r="O552" s="5"/>
      <c r="P552" s="5"/>
      <c r="Q552" s="5"/>
      <c r="R552" s="6">
        <f>H552*K552</f>
        <v>0</v>
      </c>
      <c r="S552" s="6"/>
      <c r="T552" s="6"/>
      <c r="U552" s="6"/>
      <c r="V552" s="6"/>
      <c r="W552" s="6"/>
      <c r="X552" s="4"/>
      <c r="Y552" s="4" t="s">
        <v>533</v>
      </c>
      <c r="Z552" s="4"/>
      <c r="AA552" s="4" t="str">
        <f t="shared" si="135"/>
        <v>Z-OLG80P</v>
      </c>
      <c r="AB552" s="4">
        <f>K552</f>
        <v>0</v>
      </c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6"/>
      <c r="AR552" s="6"/>
      <c r="AS552" s="6"/>
      <c r="AT552" s="6"/>
      <c r="AU552" s="6"/>
      <c r="AV552" s="6"/>
      <c r="AW552" s="4"/>
      <c r="AX552" s="4"/>
      <c r="AY552" s="4"/>
      <c r="AZ552" s="4"/>
      <c r="BA552" s="4"/>
      <c r="BB552" s="4"/>
      <c r="BC552" s="4"/>
      <c r="BD552" s="4"/>
      <c r="BE552" s="4"/>
      <c r="BF552" s="4"/>
      <c r="BG552" s="4"/>
      <c r="BH552" s="4"/>
      <c r="BI552" s="4"/>
      <c r="BJ552" s="4"/>
      <c r="BK552" s="4"/>
      <c r="BL552" s="4"/>
      <c r="BM552" s="4"/>
      <c r="BN552" s="4"/>
      <c r="BO552" s="4"/>
      <c r="BP552" s="4"/>
      <c r="BQ552" s="4"/>
      <c r="BR552" s="4"/>
      <c r="BS552" s="4"/>
      <c r="BT552" s="4"/>
      <c r="BU552" s="4"/>
      <c r="BV552" s="4"/>
      <c r="BW552" s="4"/>
      <c r="BX552" s="4"/>
      <c r="BY552" s="4"/>
      <c r="BZ552" s="4"/>
      <c r="CA552" s="4"/>
    </row>
    <row r="553" spans="1:79" ht="23.5" customHeight="1">
      <c r="A553" s="76" t="s">
        <v>534</v>
      </c>
      <c r="B553" s="77"/>
      <c r="C553" s="78"/>
      <c r="D553" s="78"/>
      <c r="E553" s="78"/>
      <c r="F553" s="78"/>
      <c r="G553" s="78"/>
      <c r="H553" s="78"/>
      <c r="I553" s="78"/>
      <c r="J553" s="78"/>
      <c r="K553" s="78"/>
      <c r="L553" s="78"/>
      <c r="M553" s="26"/>
      <c r="N553" s="26"/>
      <c r="O553" s="26"/>
      <c r="P553" s="26"/>
      <c r="Q553" s="26"/>
      <c r="R553" s="6"/>
      <c r="S553" s="6"/>
      <c r="T553" s="6"/>
      <c r="U553" s="6"/>
      <c r="V553" s="6"/>
      <c r="W553" s="6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  <c r="AV553" s="4"/>
      <c r="AW553" s="4"/>
      <c r="AX553" s="4"/>
      <c r="AY553" s="4"/>
      <c r="AZ553" s="4"/>
      <c r="BA553" s="4"/>
      <c r="BB553" s="4"/>
      <c r="BC553" s="4"/>
      <c r="BD553" s="4"/>
      <c r="BE553" s="4"/>
      <c r="BF553" s="4"/>
      <c r="BG553" s="4"/>
      <c r="BH553" s="4"/>
      <c r="BI553" s="4"/>
      <c r="BJ553" s="4"/>
      <c r="BK553" s="4"/>
      <c r="BL553" s="4"/>
      <c r="BM553" s="4"/>
      <c r="BN553" s="4"/>
      <c r="BO553" s="4"/>
      <c r="BP553" s="4"/>
      <c r="BQ553" s="4"/>
      <c r="BR553" s="4"/>
      <c r="BS553" s="4"/>
      <c r="BT553" s="4"/>
      <c r="BU553" s="4"/>
      <c r="BV553" s="4"/>
      <c r="BW553" s="4"/>
      <c r="BX553" s="4"/>
      <c r="BY553" s="4"/>
      <c r="BZ553" s="4"/>
      <c r="CA553" s="4"/>
    </row>
    <row r="554" spans="1:79" ht="11.5" customHeight="1">
      <c r="A554" s="19"/>
      <c r="B554" s="10"/>
      <c r="C554" s="19"/>
      <c r="D554" s="19"/>
      <c r="E554" s="19"/>
      <c r="F554" s="19"/>
      <c r="G554" s="19"/>
      <c r="H554" s="19"/>
      <c r="I554" s="33"/>
      <c r="J554" s="34"/>
      <c r="K554" s="35"/>
      <c r="L554" s="35"/>
      <c r="M554" s="35"/>
      <c r="N554" s="35"/>
      <c r="O554" s="21"/>
      <c r="P554" s="21"/>
      <c r="Q554" s="21"/>
      <c r="R554" s="6"/>
      <c r="S554" s="6"/>
      <c r="T554" s="6"/>
      <c r="U554" s="6"/>
      <c r="V554" s="6"/>
      <c r="W554" s="6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  <c r="AY554" s="4"/>
      <c r="AZ554" s="4"/>
      <c r="BA554" s="4"/>
      <c r="BB554" s="4"/>
      <c r="BC554" s="4"/>
      <c r="BD554" s="4"/>
      <c r="BE554" s="4"/>
      <c r="BF554" s="4"/>
      <c r="BG554" s="4"/>
      <c r="BH554" s="4"/>
      <c r="BI554" s="4"/>
      <c r="BJ554" s="4"/>
      <c r="BK554" s="4"/>
      <c r="BL554" s="4"/>
      <c r="BM554" s="4"/>
      <c r="BN554" s="4"/>
      <c r="BO554" s="4"/>
      <c r="BP554" s="4"/>
      <c r="BQ554" s="4"/>
      <c r="BR554" s="4"/>
      <c r="BS554" s="4"/>
      <c r="BT554" s="4"/>
      <c r="BU554" s="4"/>
      <c r="BV554" s="4"/>
      <c r="BW554" s="4"/>
      <c r="BX554" s="4"/>
      <c r="BY554" s="4"/>
      <c r="BZ554" s="4"/>
      <c r="CA554" s="4"/>
    </row>
    <row r="555" spans="1:79" ht="23.5" customHeight="1">
      <c r="A555" s="37"/>
      <c r="B555" s="38"/>
      <c r="C555" s="37" t="s">
        <v>4</v>
      </c>
      <c r="D555" s="37" t="s">
        <v>5</v>
      </c>
      <c r="E555" s="37" t="s">
        <v>6</v>
      </c>
      <c r="F555" s="37" t="s">
        <v>7</v>
      </c>
      <c r="G555" s="37" t="s">
        <v>8</v>
      </c>
      <c r="H555" s="39" t="s">
        <v>9</v>
      </c>
      <c r="I555" s="40" t="s">
        <v>10</v>
      </c>
      <c r="J555" s="41"/>
      <c r="K555" s="42" t="s">
        <v>535</v>
      </c>
      <c r="L555" s="42" t="s">
        <v>351</v>
      </c>
      <c r="M555" s="42" t="s">
        <v>536</v>
      </c>
      <c r="N555" s="42"/>
      <c r="O555" s="43"/>
      <c r="P555" s="43"/>
      <c r="Q555" s="43"/>
      <c r="R555" s="6" t="s">
        <v>13</v>
      </c>
      <c r="S555" s="6" t="s">
        <v>14</v>
      </c>
      <c r="T555" s="6" t="s">
        <v>15</v>
      </c>
      <c r="U555" s="6" t="s">
        <v>16</v>
      </c>
      <c r="V555" s="6" t="s">
        <v>17</v>
      </c>
      <c r="W555" s="6" t="s">
        <v>18</v>
      </c>
      <c r="X555" s="6" t="s">
        <v>19</v>
      </c>
      <c r="Y555" s="4" t="s">
        <v>20</v>
      </c>
      <c r="Z555" s="4" t="s">
        <v>21</v>
      </c>
      <c r="AA555" s="4"/>
      <c r="AB555" s="4" t="s">
        <v>13</v>
      </c>
      <c r="AC555" s="4" t="s">
        <v>14</v>
      </c>
      <c r="AD555" s="4" t="s">
        <v>15</v>
      </c>
      <c r="AE555" s="4" t="s">
        <v>16</v>
      </c>
      <c r="AF555" s="4" t="s">
        <v>17</v>
      </c>
      <c r="AG555" s="4" t="s">
        <v>18</v>
      </c>
      <c r="AH555" s="4"/>
      <c r="AI555" s="4"/>
      <c r="AJ555" s="45"/>
      <c r="AK555" s="45"/>
      <c r="AL555" s="45"/>
      <c r="AM555" s="45"/>
      <c r="AN555" s="45"/>
      <c r="AO555" s="45"/>
      <c r="AP555" s="45"/>
      <c r="AQ555" s="45"/>
      <c r="AR555" s="45"/>
      <c r="AS555" s="45"/>
      <c r="AT555" s="45"/>
      <c r="AU555" s="45"/>
      <c r="AV555" s="45"/>
      <c r="AW555" s="4"/>
      <c r="AX555" s="4"/>
      <c r="AY555" s="4"/>
      <c r="AZ555" s="4"/>
      <c r="BA555" s="4"/>
      <c r="BB555" s="4"/>
      <c r="BC555" s="4"/>
      <c r="BD555" s="4"/>
      <c r="BE555" s="4"/>
      <c r="BF555" s="4"/>
      <c r="BG555" s="4"/>
      <c r="BH555" s="4"/>
      <c r="BI555" s="4"/>
      <c r="BJ555" s="4"/>
      <c r="BK555" s="4"/>
      <c r="BL555" s="4"/>
      <c r="BM555" s="4"/>
      <c r="BN555" s="4"/>
      <c r="BO555" s="4"/>
      <c r="BP555" s="4"/>
      <c r="BQ555" s="4"/>
      <c r="BR555" s="4"/>
      <c r="BS555" s="4"/>
      <c r="BT555" s="4"/>
      <c r="BU555" s="4"/>
      <c r="BV555" s="4"/>
      <c r="BW555" s="4"/>
      <c r="BX555" s="4"/>
      <c r="BY555" s="4"/>
      <c r="BZ555" s="4"/>
      <c r="CA555" s="4"/>
    </row>
    <row r="556" spans="1:79" ht="16" customHeight="1" thickBot="1">
      <c r="A556" s="33"/>
      <c r="B556" s="10" t="s">
        <v>323</v>
      </c>
      <c r="C556" s="46">
        <v>300</v>
      </c>
      <c r="D556" s="46">
        <v>17</v>
      </c>
      <c r="E556" s="47">
        <v>6</v>
      </c>
      <c r="F556" s="183" t="s">
        <v>535</v>
      </c>
      <c r="G556" s="147"/>
      <c r="H556" s="148">
        <v>14000</v>
      </c>
      <c r="I556" s="149">
        <v>45989</v>
      </c>
      <c r="J556" s="150"/>
      <c r="K556" s="160"/>
      <c r="L556" s="160"/>
      <c r="M556" s="160"/>
      <c r="N556" s="22"/>
      <c r="O556" s="51"/>
      <c r="P556" s="51"/>
      <c r="Q556" s="51"/>
      <c r="R556" s="6">
        <f t="shared" ref="R556:R564" si="136">H556*K556</f>
        <v>0</v>
      </c>
      <c r="S556" s="6">
        <f t="shared" ref="S556:S564" si="137">H556*L556</f>
        <v>0</v>
      </c>
      <c r="T556" s="6">
        <f>H556*M556</f>
        <v>0</v>
      </c>
      <c r="U556" s="6"/>
      <c r="V556" s="6"/>
      <c r="W556" s="6"/>
      <c r="X556" s="4"/>
      <c r="Y556" s="4" t="s">
        <v>537</v>
      </c>
      <c r="Z556" s="4"/>
      <c r="AA556" s="4" t="s">
        <v>538</v>
      </c>
      <c r="AB556" s="4">
        <f t="shared" ref="AB556:AB564" si="138">K556</f>
        <v>0</v>
      </c>
      <c r="AC556" s="4">
        <f t="shared" ref="AC556:AC564" si="139">+L556</f>
        <v>0</v>
      </c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6"/>
      <c r="AR556" s="6"/>
      <c r="AS556" s="6"/>
      <c r="AT556" s="6"/>
      <c r="AU556" s="6"/>
      <c r="AV556" s="6"/>
      <c r="AW556" s="4"/>
      <c r="AX556" s="4"/>
      <c r="AY556" s="4"/>
      <c r="AZ556" s="4"/>
      <c r="BA556" s="4"/>
      <c r="BB556" s="4"/>
      <c r="BC556" s="4"/>
      <c r="BD556" s="4"/>
      <c r="BE556" s="4"/>
      <c r="BF556" s="4"/>
      <c r="BG556" s="4"/>
      <c r="BH556" s="4"/>
      <c r="BI556" s="4"/>
      <c r="BJ556" s="4"/>
      <c r="BK556" s="4"/>
      <c r="BL556" s="4"/>
      <c r="BM556" s="4"/>
      <c r="BN556" s="4"/>
      <c r="BO556" s="4"/>
      <c r="BP556" s="4"/>
      <c r="BQ556" s="4"/>
      <c r="BR556" s="4"/>
      <c r="BS556" s="4"/>
      <c r="BT556" s="4"/>
      <c r="BU556" s="4"/>
      <c r="BV556" s="4"/>
      <c r="BW556" s="4"/>
      <c r="BX556" s="4"/>
      <c r="BY556" s="4"/>
      <c r="BZ556" s="4"/>
      <c r="CA556" s="4"/>
    </row>
    <row r="557" spans="1:79" ht="16" customHeight="1" thickBot="1">
      <c r="A557" s="33"/>
      <c r="B557" s="10"/>
      <c r="C557" s="46"/>
      <c r="D557" s="46"/>
      <c r="E557" s="47"/>
      <c r="F557" s="185" t="s">
        <v>624</v>
      </c>
      <c r="G557" s="152"/>
      <c r="H557" s="153">
        <v>14000</v>
      </c>
      <c r="I557" s="154">
        <v>45990</v>
      </c>
      <c r="J557" s="155"/>
      <c r="K557" s="161"/>
      <c r="L557" s="161"/>
      <c r="M557" s="161"/>
      <c r="N557" s="22"/>
      <c r="O557" s="51"/>
      <c r="P557" s="51"/>
      <c r="Q557" s="51"/>
      <c r="R557" s="6"/>
      <c r="S557" s="6"/>
      <c r="T557" s="6"/>
      <c r="U557" s="6"/>
      <c r="V557" s="6"/>
      <c r="W557" s="6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6"/>
      <c r="AR557" s="6"/>
      <c r="AS557" s="6"/>
      <c r="AT557" s="6"/>
      <c r="AU557" s="6"/>
      <c r="AV557" s="6"/>
      <c r="AW557" s="4"/>
      <c r="AX557" s="4"/>
      <c r="AY557" s="4"/>
      <c r="AZ557" s="4"/>
      <c r="BA557" s="4"/>
      <c r="BB557" s="4"/>
      <c r="BC557" s="4"/>
      <c r="BD557" s="4"/>
      <c r="BE557" s="4"/>
      <c r="BF557" s="4"/>
      <c r="BG557" s="4"/>
      <c r="BH557" s="4"/>
      <c r="BI557" s="4"/>
      <c r="BJ557" s="4"/>
      <c r="BK557" s="4"/>
      <c r="BL557" s="4"/>
      <c r="BM557" s="4"/>
      <c r="BN557" s="4"/>
      <c r="BO557" s="4"/>
      <c r="BP557" s="4"/>
      <c r="BQ557" s="4"/>
      <c r="BR557" s="4"/>
      <c r="BS557" s="4"/>
      <c r="BT557" s="4"/>
      <c r="BU557" s="4"/>
      <c r="BV557" s="4"/>
      <c r="BW557" s="4"/>
      <c r="BX557" s="4"/>
      <c r="BY557" s="4"/>
      <c r="BZ557" s="4"/>
      <c r="CA557" s="4"/>
    </row>
    <row r="558" spans="1:79" ht="16" customHeight="1" thickBot="1">
      <c r="A558" s="33"/>
      <c r="B558" s="10"/>
      <c r="C558" s="158"/>
      <c r="D558" s="158"/>
      <c r="E558" s="147"/>
      <c r="F558" s="185" t="s">
        <v>536</v>
      </c>
      <c r="G558" s="152"/>
      <c r="H558" s="153">
        <v>14000</v>
      </c>
      <c r="I558" s="154">
        <v>45991</v>
      </c>
      <c r="J558" s="155"/>
      <c r="K558" s="161"/>
      <c r="L558" s="161"/>
      <c r="M558" s="161"/>
      <c r="N558" s="22"/>
      <c r="O558" s="51"/>
      <c r="P558" s="51"/>
      <c r="Q558" s="51"/>
      <c r="R558" s="6"/>
      <c r="S558" s="6"/>
      <c r="T558" s="6"/>
      <c r="U558" s="6"/>
      <c r="V558" s="6"/>
      <c r="W558" s="6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6"/>
      <c r="AR558" s="6"/>
      <c r="AS558" s="6"/>
      <c r="AT558" s="6"/>
      <c r="AU558" s="6"/>
      <c r="AV558" s="6"/>
      <c r="AW558" s="4"/>
      <c r="AX558" s="4"/>
      <c r="AY558" s="4"/>
      <c r="AZ558" s="4"/>
      <c r="BA558" s="4"/>
      <c r="BB558" s="4"/>
      <c r="BC558" s="4"/>
      <c r="BD558" s="4"/>
      <c r="BE558" s="4"/>
      <c r="BF558" s="4"/>
      <c r="BG558" s="4"/>
      <c r="BH558" s="4"/>
      <c r="BI558" s="4"/>
      <c r="BJ558" s="4"/>
      <c r="BK558" s="4"/>
      <c r="BL558" s="4"/>
      <c r="BM558" s="4"/>
      <c r="BN558" s="4"/>
      <c r="BO558" s="4"/>
      <c r="BP558" s="4"/>
      <c r="BQ558" s="4"/>
      <c r="BR558" s="4"/>
      <c r="BS558" s="4"/>
      <c r="BT558" s="4"/>
      <c r="BU558" s="4"/>
      <c r="BV558" s="4"/>
      <c r="BW558" s="4"/>
      <c r="BX558" s="4"/>
      <c r="BY558" s="4"/>
      <c r="BZ558" s="4"/>
      <c r="CA558" s="4"/>
    </row>
    <row r="559" spans="1:79" ht="16" customHeight="1">
      <c r="A559" s="33"/>
      <c r="B559" s="53"/>
      <c r="C559" s="46"/>
      <c r="D559" s="46"/>
      <c r="E559" s="47"/>
      <c r="F559" s="47"/>
      <c r="G559" s="47"/>
      <c r="H559" s="48"/>
      <c r="I559" s="49"/>
      <c r="J559" s="50"/>
      <c r="K559" s="56"/>
      <c r="L559" s="56"/>
      <c r="M559" s="79"/>
      <c r="N559" s="79"/>
      <c r="O559" s="51"/>
      <c r="P559" s="51"/>
      <c r="Q559" s="51"/>
      <c r="R559" s="6"/>
      <c r="S559" s="6"/>
      <c r="T559" s="6"/>
      <c r="U559" s="6"/>
      <c r="V559" s="6"/>
      <c r="W559" s="6"/>
      <c r="X559" s="29"/>
      <c r="Y559" s="29"/>
      <c r="Z559" s="29"/>
      <c r="AA559" s="29"/>
      <c r="AB559" s="4"/>
      <c r="AC559" s="4"/>
      <c r="AD559" s="29"/>
      <c r="AE559" s="29"/>
      <c r="AF559" s="29"/>
      <c r="AG559" s="29"/>
      <c r="AH559" s="29"/>
      <c r="AI559" s="29"/>
      <c r="AJ559" s="4"/>
      <c r="AK559" s="4"/>
      <c r="AL559" s="4"/>
      <c r="AM559" s="4"/>
      <c r="AN559" s="4"/>
      <c r="AO559" s="4"/>
      <c r="AP559" s="4"/>
      <c r="AQ559" s="6"/>
      <c r="AR559" s="6"/>
      <c r="AS559" s="6"/>
      <c r="AT559" s="6"/>
      <c r="AU559" s="6"/>
      <c r="AV559" s="6"/>
      <c r="AW559" s="29"/>
      <c r="AX559" s="29"/>
      <c r="AY559" s="4"/>
      <c r="AZ559" s="4"/>
      <c r="BA559" s="29"/>
      <c r="BB559" s="29"/>
      <c r="BC559" s="29"/>
      <c r="BD559" s="29"/>
      <c r="BE559" s="29"/>
      <c r="BF559" s="29"/>
      <c r="BG559" s="29"/>
      <c r="BH559" s="29"/>
      <c r="BI559" s="29"/>
      <c r="BJ559" s="29"/>
      <c r="BK559" s="29"/>
      <c r="BL559" s="29"/>
      <c r="BM559" s="29"/>
      <c r="BN559" s="29"/>
      <c r="BO559" s="29"/>
      <c r="BP559" s="29"/>
      <c r="BQ559" s="29"/>
      <c r="BR559" s="29"/>
      <c r="BS559" s="29"/>
      <c r="BT559" s="29"/>
      <c r="BU559" s="29"/>
      <c r="BV559" s="29"/>
      <c r="BW559" s="4"/>
      <c r="BX559" s="4"/>
      <c r="BY559" s="4"/>
      <c r="BZ559" s="4"/>
      <c r="CA559" s="4"/>
    </row>
    <row r="560" spans="1:79" ht="16" customHeight="1" thickBot="1">
      <c r="A560" s="33"/>
      <c r="B560" s="53" t="s">
        <v>326</v>
      </c>
      <c r="C560" s="46">
        <v>450</v>
      </c>
      <c r="D560" s="46">
        <v>25</v>
      </c>
      <c r="E560" s="47">
        <v>6</v>
      </c>
      <c r="F560" s="183" t="s">
        <v>535</v>
      </c>
      <c r="G560" s="147"/>
      <c r="H560" s="148">
        <v>16000</v>
      </c>
      <c r="I560" s="149">
        <v>45992</v>
      </c>
      <c r="J560" s="150"/>
      <c r="K560" s="160"/>
      <c r="L560" s="160"/>
      <c r="M560" s="160"/>
      <c r="N560" s="79"/>
      <c r="O560" s="51"/>
      <c r="P560" s="51"/>
      <c r="Q560" s="51"/>
      <c r="R560" s="6">
        <f t="shared" si="136"/>
        <v>0</v>
      </c>
      <c r="S560" s="6">
        <f t="shared" si="137"/>
        <v>0</v>
      </c>
      <c r="T560" s="6">
        <f>H560*M560</f>
        <v>0</v>
      </c>
      <c r="U560" s="6"/>
      <c r="V560" s="6"/>
      <c r="W560" s="6"/>
      <c r="X560" s="4"/>
      <c r="Y560" s="4" t="s">
        <v>539</v>
      </c>
      <c r="Z560" s="4"/>
      <c r="AA560" s="4" t="s">
        <v>540</v>
      </c>
      <c r="AB560" s="4">
        <f t="shared" si="138"/>
        <v>0</v>
      </c>
      <c r="AC560" s="4">
        <f t="shared" si="139"/>
        <v>0</v>
      </c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6"/>
      <c r="AR560" s="6"/>
      <c r="AS560" s="6"/>
      <c r="AT560" s="6"/>
      <c r="AU560" s="6"/>
      <c r="AV560" s="6"/>
      <c r="AW560" s="4"/>
      <c r="AX560" s="4"/>
      <c r="AY560" s="4"/>
      <c r="AZ560" s="4"/>
      <c r="BA560" s="4"/>
      <c r="BB560" s="4"/>
      <c r="BC560" s="4"/>
      <c r="BD560" s="4"/>
      <c r="BE560" s="4"/>
      <c r="BF560" s="4"/>
      <c r="BG560" s="4"/>
      <c r="BH560" s="4"/>
      <c r="BI560" s="4"/>
      <c r="BJ560" s="4"/>
      <c r="BK560" s="4"/>
      <c r="BL560" s="4"/>
      <c r="BM560" s="4"/>
      <c r="BN560" s="4"/>
      <c r="BO560" s="4"/>
      <c r="BP560" s="4"/>
      <c r="BQ560" s="4"/>
      <c r="BR560" s="4"/>
      <c r="BS560" s="4"/>
      <c r="BT560" s="4"/>
      <c r="BU560" s="4"/>
      <c r="BV560" s="4"/>
      <c r="BW560" s="4"/>
      <c r="BX560" s="4"/>
      <c r="BY560" s="4"/>
      <c r="BZ560" s="4"/>
      <c r="CA560" s="4"/>
    </row>
    <row r="561" spans="1:79" ht="16" customHeight="1" thickBot="1">
      <c r="A561" s="33"/>
      <c r="B561" s="10"/>
      <c r="C561" s="46"/>
      <c r="D561" s="46"/>
      <c r="E561" s="47"/>
      <c r="F561" s="185" t="s">
        <v>351</v>
      </c>
      <c r="G561" s="152"/>
      <c r="H561" s="153">
        <v>16000</v>
      </c>
      <c r="I561" s="154">
        <v>45993</v>
      </c>
      <c r="J561" s="155"/>
      <c r="K561" s="161"/>
      <c r="L561" s="161"/>
      <c r="M561" s="161"/>
      <c r="N561" s="22"/>
      <c r="O561" s="51"/>
      <c r="P561" s="51"/>
      <c r="Q561" s="51"/>
      <c r="R561" s="6"/>
      <c r="S561" s="6"/>
      <c r="T561" s="6"/>
      <c r="U561" s="6"/>
      <c r="V561" s="6"/>
      <c r="W561" s="6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6"/>
      <c r="AR561" s="6"/>
      <c r="AS561" s="6"/>
      <c r="AT561" s="6"/>
      <c r="AU561" s="6"/>
      <c r="AV561" s="6"/>
      <c r="AW561" s="4"/>
      <c r="AX561" s="4"/>
      <c r="AY561" s="4"/>
      <c r="AZ561" s="4"/>
      <c r="BA561" s="4"/>
      <c r="BB561" s="4"/>
      <c r="BC561" s="4"/>
      <c r="BD561" s="4"/>
      <c r="BE561" s="4"/>
      <c r="BF561" s="4"/>
      <c r="BG561" s="4"/>
      <c r="BH561" s="4"/>
      <c r="BI561" s="4"/>
      <c r="BJ561" s="4"/>
      <c r="BK561" s="4"/>
      <c r="BL561" s="4"/>
      <c r="BM561" s="4"/>
      <c r="BN561" s="4"/>
      <c r="BO561" s="4"/>
      <c r="BP561" s="4"/>
      <c r="BQ561" s="4"/>
      <c r="BR561" s="4"/>
      <c r="BS561" s="4"/>
      <c r="BT561" s="4"/>
      <c r="BU561" s="4"/>
      <c r="BV561" s="4"/>
      <c r="BW561" s="4"/>
      <c r="BX561" s="4"/>
      <c r="BY561" s="4"/>
      <c r="BZ561" s="4"/>
      <c r="CA561" s="4"/>
    </row>
    <row r="562" spans="1:79" ht="16" customHeight="1" thickBot="1">
      <c r="A562" s="33"/>
      <c r="B562" s="10"/>
      <c r="C562" s="158"/>
      <c r="D562" s="158"/>
      <c r="E562" s="147"/>
      <c r="F562" s="185" t="s">
        <v>536</v>
      </c>
      <c r="G562" s="152"/>
      <c r="H562" s="153">
        <v>16000</v>
      </c>
      <c r="I562" s="154">
        <v>45994</v>
      </c>
      <c r="J562" s="155"/>
      <c r="K562" s="161"/>
      <c r="L562" s="161"/>
      <c r="M562" s="161"/>
      <c r="N562" s="22"/>
      <c r="O562" s="51"/>
      <c r="P562" s="51"/>
      <c r="Q562" s="51"/>
      <c r="R562" s="6"/>
      <c r="S562" s="6"/>
      <c r="T562" s="6"/>
      <c r="U562" s="6"/>
      <c r="V562" s="6"/>
      <c r="W562" s="6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6"/>
      <c r="AR562" s="6"/>
      <c r="AS562" s="6"/>
      <c r="AT562" s="6"/>
      <c r="AU562" s="6"/>
      <c r="AV562" s="6"/>
      <c r="AW562" s="4"/>
      <c r="AX562" s="4"/>
      <c r="AY562" s="4"/>
      <c r="AZ562" s="4"/>
      <c r="BA562" s="4"/>
      <c r="BB562" s="4"/>
      <c r="BC562" s="4"/>
      <c r="BD562" s="4"/>
      <c r="BE562" s="4"/>
      <c r="BF562" s="4"/>
      <c r="BG562" s="4"/>
      <c r="BH562" s="4"/>
      <c r="BI562" s="4"/>
      <c r="BJ562" s="4"/>
      <c r="BK562" s="4"/>
      <c r="BL562" s="4"/>
      <c r="BM562" s="4"/>
      <c r="BN562" s="4"/>
      <c r="BO562" s="4"/>
      <c r="BP562" s="4"/>
      <c r="BQ562" s="4"/>
      <c r="BR562" s="4"/>
      <c r="BS562" s="4"/>
      <c r="BT562" s="4"/>
      <c r="BU562" s="4"/>
      <c r="BV562" s="4"/>
      <c r="BW562" s="4"/>
      <c r="BX562" s="4"/>
      <c r="BY562" s="4"/>
      <c r="BZ562" s="4"/>
      <c r="CA562" s="4"/>
    </row>
    <row r="563" spans="1:79" ht="16" customHeight="1">
      <c r="A563" s="33"/>
      <c r="B563" s="53"/>
      <c r="C563" s="46"/>
      <c r="D563" s="46"/>
      <c r="E563" s="47"/>
      <c r="F563" s="47"/>
      <c r="G563" s="47"/>
      <c r="H563" s="48"/>
      <c r="I563" s="49"/>
      <c r="J563" s="50"/>
      <c r="K563" s="56"/>
      <c r="L563" s="56"/>
      <c r="M563" s="79"/>
      <c r="N563" s="79"/>
      <c r="O563" s="51"/>
      <c r="P563" s="51"/>
      <c r="Q563" s="51"/>
      <c r="R563" s="6"/>
      <c r="S563" s="6"/>
      <c r="T563" s="6"/>
      <c r="U563" s="6"/>
      <c r="V563" s="6"/>
      <c r="W563" s="6"/>
      <c r="X563" s="29"/>
      <c r="Y563" s="29"/>
      <c r="Z563" s="29"/>
      <c r="AA563" s="29"/>
      <c r="AB563" s="4"/>
      <c r="AC563" s="4"/>
      <c r="AD563" s="29"/>
      <c r="AE563" s="29"/>
      <c r="AF563" s="29"/>
      <c r="AG563" s="29"/>
      <c r="AH563" s="29"/>
      <c r="AI563" s="29"/>
      <c r="AJ563" s="4"/>
      <c r="AK563" s="4"/>
      <c r="AL563" s="4"/>
      <c r="AM563" s="4"/>
      <c r="AN563" s="4"/>
      <c r="AO563" s="4"/>
      <c r="AP563" s="4"/>
      <c r="AQ563" s="6"/>
      <c r="AR563" s="6"/>
      <c r="AS563" s="6"/>
      <c r="AT563" s="6"/>
      <c r="AU563" s="6"/>
      <c r="AV563" s="6"/>
      <c r="AW563" s="29"/>
      <c r="AX563" s="29"/>
      <c r="AY563" s="4"/>
      <c r="AZ563" s="4"/>
      <c r="BA563" s="29"/>
      <c r="BB563" s="29"/>
      <c r="BC563" s="29"/>
      <c r="BD563" s="29"/>
      <c r="BE563" s="29"/>
      <c r="BF563" s="29"/>
      <c r="BG563" s="29"/>
      <c r="BH563" s="29"/>
      <c r="BI563" s="29"/>
      <c r="BJ563" s="29"/>
      <c r="BK563" s="29"/>
      <c r="BL563" s="29"/>
      <c r="BM563" s="29"/>
      <c r="BN563" s="29"/>
      <c r="BO563" s="29"/>
      <c r="BP563" s="29"/>
      <c r="BQ563" s="29"/>
      <c r="BR563" s="29"/>
      <c r="BS563" s="29"/>
      <c r="BT563" s="29"/>
      <c r="BU563" s="29"/>
      <c r="BV563" s="29"/>
      <c r="BW563" s="4"/>
      <c r="BX563" s="4"/>
      <c r="BY563" s="4"/>
      <c r="BZ563" s="4"/>
      <c r="CA563" s="4"/>
    </row>
    <row r="564" spans="1:79" ht="16" customHeight="1" thickBot="1">
      <c r="A564" s="33"/>
      <c r="B564" s="53" t="s">
        <v>329</v>
      </c>
      <c r="C564" s="46">
        <v>700</v>
      </c>
      <c r="D564" s="46">
        <v>35</v>
      </c>
      <c r="E564" s="47">
        <v>4</v>
      </c>
      <c r="F564" s="183" t="s">
        <v>535</v>
      </c>
      <c r="G564" s="147"/>
      <c r="H564" s="148">
        <v>18000</v>
      </c>
      <c r="I564" s="149">
        <v>45995</v>
      </c>
      <c r="J564" s="150"/>
      <c r="K564" s="160"/>
      <c r="L564" s="160"/>
      <c r="M564" s="160"/>
      <c r="N564" s="79"/>
      <c r="O564" s="51"/>
      <c r="P564" s="51"/>
      <c r="Q564" s="51"/>
      <c r="R564" s="6">
        <f t="shared" si="136"/>
        <v>0</v>
      </c>
      <c r="S564" s="6">
        <f t="shared" si="137"/>
        <v>0</v>
      </c>
      <c r="T564" s="6">
        <f>H564*M564</f>
        <v>0</v>
      </c>
      <c r="U564" s="6"/>
      <c r="V564" s="6"/>
      <c r="W564" s="6"/>
      <c r="X564" s="4"/>
      <c r="Y564" s="4" t="s">
        <v>541</v>
      </c>
      <c r="Z564" s="4"/>
      <c r="AA564" s="4" t="s">
        <v>542</v>
      </c>
      <c r="AB564" s="4">
        <f t="shared" si="138"/>
        <v>0</v>
      </c>
      <c r="AC564" s="4">
        <f t="shared" si="139"/>
        <v>0</v>
      </c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6"/>
      <c r="AR564" s="6"/>
      <c r="AS564" s="6"/>
      <c r="AT564" s="6"/>
      <c r="AU564" s="6"/>
      <c r="AV564" s="6"/>
      <c r="AW564" s="4"/>
      <c r="AX564" s="4"/>
      <c r="AY564" s="4"/>
      <c r="AZ564" s="4"/>
      <c r="BA564" s="4"/>
      <c r="BB564" s="4"/>
      <c r="BC564" s="4"/>
      <c r="BD564" s="4"/>
      <c r="BE564" s="4"/>
      <c r="BF564" s="4"/>
      <c r="BG564" s="4"/>
      <c r="BH564" s="4"/>
      <c r="BI564" s="4"/>
      <c r="BJ564" s="4"/>
      <c r="BK564" s="4"/>
      <c r="BL564" s="4"/>
      <c r="BM564" s="4"/>
      <c r="BN564" s="4"/>
      <c r="BO564" s="4"/>
      <c r="BP564" s="4"/>
      <c r="BQ564" s="4"/>
      <c r="BR564" s="4"/>
      <c r="BS564" s="4"/>
      <c r="BT564" s="4"/>
      <c r="BU564" s="4"/>
      <c r="BV564" s="4"/>
      <c r="BW564" s="4"/>
      <c r="BX564" s="4"/>
      <c r="BY564" s="4"/>
      <c r="BZ564" s="4"/>
      <c r="CA564" s="4"/>
    </row>
    <row r="565" spans="1:79" ht="16" customHeight="1" thickBot="1">
      <c r="A565" s="33"/>
      <c r="B565" s="10"/>
      <c r="C565" s="46"/>
      <c r="D565" s="46"/>
      <c r="E565" s="47"/>
      <c r="F565" s="185" t="s">
        <v>351</v>
      </c>
      <c r="G565" s="152"/>
      <c r="H565" s="153">
        <v>18000</v>
      </c>
      <c r="I565" s="154">
        <v>45996</v>
      </c>
      <c r="J565" s="155"/>
      <c r="K565" s="161"/>
      <c r="L565" s="161"/>
      <c r="M565" s="161"/>
      <c r="N565" s="22"/>
      <c r="O565" s="51"/>
      <c r="P565" s="51"/>
      <c r="Q565" s="51"/>
      <c r="R565" s="6"/>
      <c r="S565" s="6"/>
      <c r="T565" s="6"/>
      <c r="U565" s="6"/>
      <c r="V565" s="6"/>
      <c r="W565" s="6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6"/>
      <c r="AR565" s="6"/>
      <c r="AS565" s="6"/>
      <c r="AT565" s="6"/>
      <c r="AU565" s="6"/>
      <c r="AV565" s="6"/>
      <c r="AW565" s="4"/>
      <c r="AX565" s="4"/>
      <c r="AY565" s="4"/>
      <c r="AZ565" s="4"/>
      <c r="BA565" s="4"/>
      <c r="BB565" s="4"/>
      <c r="BC565" s="4"/>
      <c r="BD565" s="4"/>
      <c r="BE565" s="4"/>
      <c r="BF565" s="4"/>
      <c r="BG565" s="4"/>
      <c r="BH565" s="4"/>
      <c r="BI565" s="4"/>
      <c r="BJ565" s="4"/>
      <c r="BK565" s="4"/>
      <c r="BL565" s="4"/>
      <c r="BM565" s="4"/>
      <c r="BN565" s="4"/>
      <c r="BO565" s="4"/>
      <c r="BP565" s="4"/>
      <c r="BQ565" s="4"/>
      <c r="BR565" s="4"/>
      <c r="BS565" s="4"/>
      <c r="BT565" s="4"/>
      <c r="BU565" s="4"/>
      <c r="BV565" s="4"/>
      <c r="BW565" s="4"/>
      <c r="BX565" s="4"/>
      <c r="BY565" s="4"/>
      <c r="BZ565" s="4"/>
      <c r="CA565" s="4"/>
    </row>
    <row r="566" spans="1:79" ht="16" customHeight="1" thickBot="1">
      <c r="A566" s="33"/>
      <c r="B566" s="10"/>
      <c r="C566" s="158"/>
      <c r="D566" s="158"/>
      <c r="E566" s="147"/>
      <c r="F566" s="185" t="s">
        <v>536</v>
      </c>
      <c r="G566" s="152"/>
      <c r="H566" s="153">
        <v>18000</v>
      </c>
      <c r="I566" s="154">
        <v>45997</v>
      </c>
      <c r="J566" s="155"/>
      <c r="K566" s="161"/>
      <c r="L566" s="161"/>
      <c r="M566" s="161"/>
      <c r="N566" s="22"/>
      <c r="O566" s="51"/>
      <c r="P566" s="51"/>
      <c r="Q566" s="51"/>
      <c r="R566" s="6"/>
      <c r="S566" s="6"/>
      <c r="T566" s="6"/>
      <c r="U566" s="6"/>
      <c r="V566" s="6"/>
      <c r="W566" s="6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6"/>
      <c r="AR566" s="6"/>
      <c r="AS566" s="6"/>
      <c r="AT566" s="6"/>
      <c r="AU566" s="6"/>
      <c r="AV566" s="6"/>
      <c r="AW566" s="4"/>
      <c r="AX566" s="4"/>
      <c r="AY566" s="4"/>
      <c r="AZ566" s="4"/>
      <c r="BA566" s="4"/>
      <c r="BB566" s="4"/>
      <c r="BC566" s="4"/>
      <c r="BD566" s="4"/>
      <c r="BE566" s="4"/>
      <c r="BF566" s="4"/>
      <c r="BG566" s="4"/>
      <c r="BH566" s="4"/>
      <c r="BI566" s="4"/>
      <c r="BJ566" s="4"/>
      <c r="BK566" s="4"/>
      <c r="BL566" s="4"/>
      <c r="BM566" s="4"/>
      <c r="BN566" s="4"/>
      <c r="BO566" s="4"/>
      <c r="BP566" s="4"/>
      <c r="BQ566" s="4"/>
      <c r="BR566" s="4"/>
      <c r="BS566" s="4"/>
      <c r="BT566" s="4"/>
      <c r="BU566" s="4"/>
      <c r="BV566" s="4"/>
      <c r="BW566" s="4"/>
      <c r="BX566" s="4"/>
      <c r="BY566" s="4"/>
      <c r="BZ566" s="4"/>
      <c r="CA566" s="4"/>
    </row>
    <row r="567" spans="1:79" ht="6" customHeight="1">
      <c r="A567" s="33"/>
      <c r="B567" s="10"/>
      <c r="C567" s="46"/>
      <c r="D567" s="46"/>
      <c r="E567" s="47"/>
      <c r="F567" s="47"/>
      <c r="G567" s="47"/>
      <c r="H567" s="80"/>
      <c r="I567" s="80"/>
      <c r="J567" s="59"/>
      <c r="K567" s="57"/>
      <c r="L567" s="5"/>
      <c r="M567" s="5"/>
      <c r="N567" s="5"/>
      <c r="O567" s="5"/>
      <c r="P567" s="5"/>
      <c r="Q567" s="5"/>
      <c r="R567" s="6"/>
      <c r="S567" s="6"/>
      <c r="T567" s="6"/>
      <c r="U567" s="6"/>
      <c r="V567" s="6"/>
      <c r="W567" s="6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6"/>
      <c r="AR567" s="6"/>
      <c r="AS567" s="6"/>
      <c r="AT567" s="6"/>
      <c r="AU567" s="6"/>
      <c r="AV567" s="6"/>
      <c r="AW567" s="4"/>
      <c r="AX567" s="4"/>
      <c r="AY567" s="4"/>
      <c r="AZ567" s="4"/>
      <c r="BA567" s="4"/>
      <c r="BB567" s="4"/>
      <c r="BC567" s="4"/>
      <c r="BD567" s="4"/>
      <c r="BE567" s="4"/>
      <c r="BF567" s="4"/>
      <c r="BG567" s="4"/>
      <c r="BH567" s="4"/>
      <c r="BI567" s="4"/>
      <c r="BJ567" s="4"/>
      <c r="BK567" s="4"/>
      <c r="BL567" s="4"/>
      <c r="BM567" s="4"/>
      <c r="BN567" s="4"/>
      <c r="BO567" s="4"/>
      <c r="BP567" s="4"/>
      <c r="BQ567" s="4"/>
      <c r="BR567" s="4"/>
      <c r="BS567" s="4"/>
      <c r="BT567" s="4"/>
      <c r="BU567" s="4"/>
      <c r="BV567" s="4"/>
      <c r="BW567" s="4"/>
      <c r="BX567" s="4"/>
      <c r="BY567" s="4"/>
      <c r="BZ567" s="4"/>
      <c r="CA567" s="4"/>
    </row>
    <row r="568" spans="1:79" ht="17.5" customHeight="1">
      <c r="A568" s="9" t="s">
        <v>543</v>
      </c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26"/>
      <c r="N568" s="26"/>
      <c r="O568" s="26"/>
      <c r="P568" s="26"/>
      <c r="Q568" s="26"/>
      <c r="R568" s="6"/>
      <c r="S568" s="6"/>
      <c r="T568" s="6"/>
      <c r="U568" s="6"/>
      <c r="V568" s="6"/>
      <c r="W568" s="6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6"/>
      <c r="AR568" s="6"/>
      <c r="AS568" s="6"/>
      <c r="AT568" s="6"/>
      <c r="AU568" s="6"/>
      <c r="AV568" s="6"/>
      <c r="AW568" s="4"/>
      <c r="AX568" s="4"/>
      <c r="AY568" s="4"/>
      <c r="AZ568" s="4"/>
      <c r="BA568" s="4"/>
      <c r="BB568" s="4"/>
      <c r="BC568" s="4"/>
      <c r="BD568" s="4"/>
      <c r="BE568" s="4"/>
      <c r="BF568" s="4"/>
      <c r="BG568" s="4"/>
      <c r="BH568" s="4"/>
      <c r="BI568" s="4"/>
      <c r="BJ568" s="4"/>
      <c r="BK568" s="4"/>
      <c r="BL568" s="4"/>
      <c r="BM568" s="4"/>
      <c r="BN568" s="4"/>
      <c r="BO568" s="4"/>
      <c r="BP568" s="4"/>
      <c r="BQ568" s="4"/>
      <c r="BR568" s="4"/>
      <c r="BS568" s="4"/>
      <c r="BT568" s="4"/>
      <c r="BU568" s="4"/>
      <c r="BV568" s="4"/>
      <c r="BW568" s="4"/>
      <c r="BX568" s="4"/>
      <c r="BY568" s="4"/>
      <c r="BZ568" s="4"/>
      <c r="CA568" s="4"/>
    </row>
    <row r="569" spans="1:79" ht="6.5" customHeight="1">
      <c r="A569" s="19"/>
      <c r="B569" s="10"/>
      <c r="C569" s="9"/>
      <c r="D569" s="9"/>
      <c r="E569" s="9"/>
      <c r="F569" s="9"/>
      <c r="G569" s="9"/>
      <c r="H569" s="9"/>
      <c r="I569" s="9"/>
      <c r="J569" s="60"/>
      <c r="K569" s="35"/>
      <c r="L569" s="35"/>
      <c r="M569" s="35"/>
      <c r="N569" s="5"/>
      <c r="O569" s="5"/>
      <c r="P569" s="5"/>
      <c r="Q569" s="5"/>
      <c r="R569" s="6"/>
      <c r="S569" s="6"/>
      <c r="T569" s="6"/>
      <c r="U569" s="6"/>
      <c r="V569" s="6"/>
      <c r="W569" s="6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6"/>
      <c r="AR569" s="6"/>
      <c r="AS569" s="6"/>
      <c r="AT569" s="6"/>
      <c r="AU569" s="6"/>
      <c r="AV569" s="6"/>
      <c r="AW569" s="4"/>
      <c r="AX569" s="4"/>
      <c r="AY569" s="4"/>
      <c r="AZ569" s="4"/>
      <c r="BA569" s="4"/>
      <c r="BB569" s="4"/>
      <c r="BC569" s="4"/>
      <c r="BD569" s="4"/>
      <c r="BE569" s="4"/>
      <c r="BF569" s="4"/>
      <c r="BG569" s="4"/>
      <c r="BH569" s="4"/>
      <c r="BI569" s="4"/>
      <c r="BJ569" s="4"/>
      <c r="BK569" s="4"/>
      <c r="BL569" s="4"/>
      <c r="BM569" s="4"/>
      <c r="BN569" s="4"/>
      <c r="BO569" s="4"/>
      <c r="BP569" s="4"/>
      <c r="BQ569" s="4"/>
      <c r="BR569" s="4"/>
      <c r="BS569" s="4"/>
      <c r="BT569" s="4"/>
      <c r="BU569" s="4"/>
      <c r="BV569" s="4"/>
      <c r="BW569" s="4"/>
      <c r="BX569" s="4"/>
      <c r="BY569" s="4"/>
      <c r="BZ569" s="4"/>
      <c r="CA569" s="4"/>
    </row>
    <row r="570" spans="1:79" ht="22" customHeight="1">
      <c r="A570" s="37"/>
      <c r="B570" s="38"/>
      <c r="C570" s="37" t="s">
        <v>4</v>
      </c>
      <c r="D570" s="37" t="s">
        <v>5</v>
      </c>
      <c r="E570" s="37" t="s">
        <v>6</v>
      </c>
      <c r="F570" s="37" t="s">
        <v>7</v>
      </c>
      <c r="G570" s="37" t="s">
        <v>8</v>
      </c>
      <c r="H570" s="39" t="s">
        <v>9</v>
      </c>
      <c r="I570" s="40" t="s">
        <v>10</v>
      </c>
      <c r="J570" s="62"/>
      <c r="K570" s="42" t="s">
        <v>544</v>
      </c>
      <c r="L570" s="42" t="s">
        <v>545</v>
      </c>
      <c r="M570" s="42" t="s">
        <v>121</v>
      </c>
      <c r="N570" s="5"/>
      <c r="O570" s="5"/>
      <c r="P570" s="5"/>
      <c r="Q570" s="5"/>
      <c r="R570" s="6"/>
      <c r="S570" s="6"/>
      <c r="T570" s="6"/>
      <c r="U570" s="6"/>
      <c r="V570" s="6"/>
      <c r="W570" s="6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6"/>
      <c r="AR570" s="6"/>
      <c r="AS570" s="6"/>
      <c r="AT570" s="6"/>
      <c r="AU570" s="6"/>
      <c r="AV570" s="6"/>
      <c r="AW570" s="4"/>
      <c r="AX570" s="4"/>
      <c r="AY570" s="4"/>
      <c r="AZ570" s="4"/>
      <c r="BA570" s="4"/>
      <c r="BB570" s="4"/>
      <c r="BC570" s="4"/>
      <c r="BD570" s="4"/>
      <c r="BE570" s="4"/>
      <c r="BF570" s="4"/>
      <c r="BG570" s="4"/>
      <c r="BH570" s="4"/>
      <c r="BI570" s="4"/>
      <c r="BJ570" s="4"/>
      <c r="BK570" s="4"/>
      <c r="BL570" s="4"/>
      <c r="BM570" s="4"/>
      <c r="BN570" s="4"/>
      <c r="BO570" s="4"/>
      <c r="BP570" s="4"/>
      <c r="BQ570" s="4"/>
      <c r="BR570" s="4"/>
      <c r="BS570" s="4"/>
      <c r="BT570" s="4"/>
      <c r="BU570" s="4"/>
      <c r="BV570" s="4"/>
      <c r="BW570" s="4"/>
      <c r="BX570" s="4"/>
      <c r="BY570" s="4"/>
      <c r="BZ570" s="4"/>
      <c r="CA570" s="4"/>
    </row>
    <row r="571" spans="1:79" ht="16.5" customHeight="1" thickBot="1">
      <c r="A571" s="33"/>
      <c r="B571" s="10" t="s">
        <v>546</v>
      </c>
      <c r="C571" s="46">
        <v>20</v>
      </c>
      <c r="D571" s="46">
        <v>2</v>
      </c>
      <c r="E571" s="47">
        <v>6</v>
      </c>
      <c r="F571" s="183" t="s">
        <v>627</v>
      </c>
      <c r="G571" s="147"/>
      <c r="H571" s="148">
        <v>13000</v>
      </c>
      <c r="I571" s="149">
        <v>44963</v>
      </c>
      <c r="J571" s="163"/>
      <c r="K571" s="160"/>
      <c r="L571" s="160"/>
      <c r="M571" s="160"/>
      <c r="N571" s="5"/>
      <c r="O571" s="5"/>
      <c r="P571" s="5"/>
      <c r="Q571" s="5"/>
      <c r="R571" s="6">
        <f>H571*K571</f>
        <v>0</v>
      </c>
      <c r="S571" s="6">
        <f>H571*L571</f>
        <v>0</v>
      </c>
      <c r="T571" s="6">
        <f>H571*M571</f>
        <v>0</v>
      </c>
      <c r="U571" s="6"/>
      <c r="V571" s="6"/>
      <c r="W571" s="6"/>
      <c r="X571" s="4"/>
      <c r="Y571" s="4" t="s">
        <v>547</v>
      </c>
      <c r="Z571" s="4"/>
      <c r="AA571" s="4" t="s">
        <v>548</v>
      </c>
      <c r="AB571" s="4">
        <f t="shared" ref="AB571:AB574" si="140">K571</f>
        <v>0</v>
      </c>
      <c r="AC571" s="4">
        <f t="shared" ref="AC571:AD574" si="141">+L571</f>
        <v>0</v>
      </c>
      <c r="AD571" s="4">
        <f t="shared" si="141"/>
        <v>0</v>
      </c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6"/>
      <c r="AR571" s="6"/>
      <c r="AS571" s="6"/>
      <c r="AT571" s="6"/>
      <c r="AU571" s="6"/>
      <c r="AV571" s="6"/>
      <c r="AW571" s="4"/>
      <c r="AX571" s="4"/>
      <c r="AY571" s="4"/>
      <c r="AZ571" s="4"/>
      <c r="BA571" s="4"/>
      <c r="BB571" s="4"/>
      <c r="BC571" s="4"/>
      <c r="BD571" s="4"/>
      <c r="BE571" s="4"/>
      <c r="BF571" s="4"/>
      <c r="BG571" s="4"/>
      <c r="BH571" s="4"/>
      <c r="BI571" s="4"/>
      <c r="BJ571" s="4"/>
      <c r="BK571" s="4"/>
      <c r="BL571" s="4"/>
      <c r="BM571" s="4"/>
      <c r="BN571" s="4"/>
      <c r="BO571" s="4"/>
      <c r="BP571" s="4"/>
      <c r="BQ571" s="4"/>
      <c r="BR571" s="4"/>
      <c r="BS571" s="4"/>
      <c r="BT571" s="4"/>
      <c r="BU571" s="4"/>
      <c r="BV571" s="4"/>
      <c r="BW571" s="4"/>
      <c r="BX571" s="4"/>
      <c r="BY571" s="4"/>
      <c r="BZ571" s="4"/>
      <c r="CA571" s="4"/>
    </row>
    <row r="572" spans="1:79" ht="16.5" customHeight="1" thickBot="1">
      <c r="A572" s="33"/>
      <c r="B572" s="10"/>
      <c r="C572" s="46"/>
      <c r="D572" s="46"/>
      <c r="E572" s="47"/>
      <c r="F572" s="185" t="s">
        <v>628</v>
      </c>
      <c r="G572" s="152"/>
      <c r="H572" s="153">
        <v>13000</v>
      </c>
      <c r="I572" s="154">
        <v>44964</v>
      </c>
      <c r="J572" s="165"/>
      <c r="K572" s="161"/>
      <c r="L572" s="161"/>
      <c r="M572" s="161"/>
      <c r="N572" s="5"/>
      <c r="O572" s="5"/>
      <c r="P572" s="5"/>
      <c r="Q572" s="5"/>
      <c r="R572" s="6"/>
      <c r="S572" s="6"/>
      <c r="T572" s="6"/>
      <c r="U572" s="6"/>
      <c r="V572" s="6"/>
      <c r="W572" s="6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6"/>
      <c r="AR572" s="6"/>
      <c r="AS572" s="6"/>
      <c r="AT572" s="6"/>
      <c r="AU572" s="6"/>
      <c r="AV572" s="6"/>
      <c r="AW572" s="4"/>
      <c r="AX572" s="4"/>
      <c r="AY572" s="4"/>
      <c r="AZ572" s="4"/>
      <c r="BA572" s="4"/>
      <c r="BB572" s="4"/>
      <c r="BC572" s="4"/>
      <c r="BD572" s="4"/>
      <c r="BE572" s="4"/>
      <c r="BF572" s="4"/>
      <c r="BG572" s="4"/>
      <c r="BH572" s="4"/>
      <c r="BI572" s="4"/>
      <c r="BJ572" s="4"/>
      <c r="BK572" s="4"/>
      <c r="BL572" s="4"/>
      <c r="BM572" s="4"/>
      <c r="BN572" s="4"/>
      <c r="BO572" s="4"/>
      <c r="BP572" s="4"/>
      <c r="BQ572" s="4"/>
      <c r="BR572" s="4"/>
      <c r="BS572" s="4"/>
      <c r="BT572" s="4"/>
      <c r="BU572" s="4"/>
      <c r="BV572" s="4"/>
      <c r="BW572" s="4"/>
      <c r="BX572" s="4"/>
      <c r="BY572" s="4"/>
      <c r="BZ572" s="4"/>
      <c r="CA572" s="4"/>
    </row>
    <row r="573" spans="1:79" ht="16.5" customHeight="1" thickBot="1">
      <c r="A573" s="33"/>
      <c r="B573" s="10"/>
      <c r="C573" s="158"/>
      <c r="D573" s="158"/>
      <c r="E573" s="147"/>
      <c r="F573" s="185" t="s">
        <v>624</v>
      </c>
      <c r="G573" s="152"/>
      <c r="H573" s="153">
        <v>13000</v>
      </c>
      <c r="I573" s="154">
        <v>44965</v>
      </c>
      <c r="J573" s="165"/>
      <c r="K573" s="161"/>
      <c r="L573" s="161"/>
      <c r="M573" s="161"/>
      <c r="N573" s="5"/>
      <c r="O573" s="5"/>
      <c r="P573" s="5"/>
      <c r="Q573" s="5"/>
      <c r="R573" s="6"/>
      <c r="S573" s="6"/>
      <c r="T573" s="6"/>
      <c r="U573" s="6"/>
      <c r="V573" s="6"/>
      <c r="W573" s="6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6"/>
      <c r="AR573" s="6"/>
      <c r="AS573" s="6"/>
      <c r="AT573" s="6"/>
      <c r="AU573" s="6"/>
      <c r="AV573" s="6"/>
      <c r="AW573" s="4"/>
      <c r="AX573" s="4"/>
      <c r="AY573" s="4"/>
      <c r="AZ573" s="4"/>
      <c r="BA573" s="4"/>
      <c r="BB573" s="4"/>
      <c r="BC573" s="4"/>
      <c r="BD573" s="4"/>
      <c r="BE573" s="4"/>
      <c r="BF573" s="4"/>
      <c r="BG573" s="4"/>
      <c r="BH573" s="4"/>
      <c r="BI573" s="4"/>
      <c r="BJ573" s="4"/>
      <c r="BK573" s="4"/>
      <c r="BL573" s="4"/>
      <c r="BM573" s="4"/>
      <c r="BN573" s="4"/>
      <c r="BO573" s="4"/>
      <c r="BP573" s="4"/>
      <c r="BQ573" s="4"/>
      <c r="BR573" s="4"/>
      <c r="BS573" s="4"/>
      <c r="BT573" s="4"/>
      <c r="BU573" s="4"/>
      <c r="BV573" s="4"/>
      <c r="BW573" s="4"/>
      <c r="BX573" s="4"/>
      <c r="BY573" s="4"/>
      <c r="BZ573" s="4"/>
      <c r="CA573" s="4"/>
    </row>
    <row r="574" spans="1:79" ht="16.5" customHeight="1" thickBot="1">
      <c r="A574" s="33"/>
      <c r="B574" s="10"/>
      <c r="C574" s="46">
        <v>28</v>
      </c>
      <c r="D574" s="46">
        <v>2</v>
      </c>
      <c r="E574" s="47">
        <v>4</v>
      </c>
      <c r="F574" s="185" t="s">
        <v>75</v>
      </c>
      <c r="G574" s="152"/>
      <c r="H574" s="153">
        <v>19000</v>
      </c>
      <c r="I574" s="154">
        <v>44966</v>
      </c>
      <c r="J574" s="165"/>
      <c r="K574" s="161"/>
      <c r="L574" s="161"/>
      <c r="M574" s="161"/>
      <c r="N574" s="5"/>
      <c r="O574" s="5"/>
      <c r="P574" s="5"/>
      <c r="Q574" s="5"/>
      <c r="R574" s="6">
        <f>H574*K574</f>
        <v>0</v>
      </c>
      <c r="S574" s="6">
        <f>H574*L574</f>
        <v>0</v>
      </c>
      <c r="T574" s="6">
        <f>H574*M574</f>
        <v>0</v>
      </c>
      <c r="U574" s="6"/>
      <c r="V574" s="6"/>
      <c r="W574" s="6"/>
      <c r="X574" s="4"/>
      <c r="Y574" s="4" t="s">
        <v>549</v>
      </c>
      <c r="Z574" s="4"/>
      <c r="AA574" s="4" t="s">
        <v>550</v>
      </c>
      <c r="AB574" s="4">
        <f t="shared" si="140"/>
        <v>0</v>
      </c>
      <c r="AC574" s="4">
        <f t="shared" si="141"/>
        <v>0</v>
      </c>
      <c r="AD574" s="4">
        <f t="shared" si="141"/>
        <v>0</v>
      </c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6"/>
      <c r="AR574" s="6"/>
      <c r="AS574" s="6"/>
      <c r="AT574" s="6"/>
      <c r="AU574" s="6"/>
      <c r="AV574" s="6"/>
      <c r="AW574" s="4"/>
      <c r="AX574" s="4"/>
      <c r="AY574" s="4"/>
      <c r="AZ574" s="4"/>
      <c r="BA574" s="4"/>
      <c r="BB574" s="4"/>
      <c r="BC574" s="4"/>
      <c r="BD574" s="4"/>
      <c r="BE574" s="4"/>
      <c r="BF574" s="4"/>
      <c r="BG574" s="4"/>
      <c r="BH574" s="4"/>
      <c r="BI574" s="4"/>
      <c r="BJ574" s="4"/>
      <c r="BK574" s="4"/>
      <c r="BL574" s="4"/>
      <c r="BM574" s="4"/>
      <c r="BN574" s="4"/>
      <c r="BO574" s="4"/>
      <c r="BP574" s="4"/>
      <c r="BQ574" s="4"/>
      <c r="BR574" s="4"/>
      <c r="BS574" s="4"/>
      <c r="BT574" s="4"/>
      <c r="BU574" s="4"/>
      <c r="BV574" s="4"/>
      <c r="BW574" s="4"/>
      <c r="BX574" s="4"/>
      <c r="BY574" s="4"/>
      <c r="BZ574" s="4"/>
      <c r="CA574" s="4"/>
    </row>
    <row r="575" spans="1:79" ht="16.5" customHeight="1" thickBot="1">
      <c r="A575" s="33"/>
      <c r="B575" s="10"/>
      <c r="C575" s="46"/>
      <c r="D575" s="46"/>
      <c r="E575" s="47"/>
      <c r="F575" s="185" t="s">
        <v>350</v>
      </c>
      <c r="G575" s="152"/>
      <c r="H575" s="153">
        <v>19000</v>
      </c>
      <c r="I575" s="154">
        <v>44967</v>
      </c>
      <c r="J575" s="165"/>
      <c r="K575" s="161"/>
      <c r="L575" s="161"/>
      <c r="M575" s="161"/>
      <c r="N575" s="5"/>
      <c r="O575" s="5"/>
      <c r="P575" s="5"/>
      <c r="Q575" s="5"/>
      <c r="R575" s="6"/>
      <c r="S575" s="6"/>
      <c r="T575" s="6"/>
      <c r="U575" s="6"/>
      <c r="V575" s="6"/>
      <c r="W575" s="6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6"/>
      <c r="AR575" s="6"/>
      <c r="AS575" s="6"/>
      <c r="AT575" s="6"/>
      <c r="AU575" s="6"/>
      <c r="AV575" s="6"/>
      <c r="AW575" s="4"/>
      <c r="AX575" s="4"/>
      <c r="AY575" s="4"/>
      <c r="AZ575" s="4"/>
      <c r="BA575" s="4"/>
      <c r="BB575" s="4"/>
      <c r="BC575" s="4"/>
      <c r="BD575" s="4"/>
      <c r="BE575" s="4"/>
      <c r="BF575" s="4"/>
      <c r="BG575" s="4"/>
      <c r="BH575" s="4"/>
      <c r="BI575" s="4"/>
      <c r="BJ575" s="4"/>
      <c r="BK575" s="4"/>
      <c r="BL575" s="4"/>
      <c r="BM575" s="4"/>
      <c r="BN575" s="4"/>
      <c r="BO575" s="4"/>
      <c r="BP575" s="4"/>
      <c r="BQ575" s="4"/>
      <c r="BR575" s="4"/>
      <c r="BS575" s="4"/>
      <c r="BT575" s="4"/>
      <c r="BU575" s="4"/>
      <c r="BV575" s="4"/>
      <c r="BW575" s="4"/>
      <c r="BX575" s="4"/>
      <c r="BY575" s="4"/>
      <c r="BZ575" s="4"/>
      <c r="CA575" s="4"/>
    </row>
    <row r="576" spans="1:79" ht="16.5" customHeight="1" thickBot="1">
      <c r="A576" s="33"/>
      <c r="B576" s="10"/>
      <c r="C576" s="158"/>
      <c r="D576" s="158"/>
      <c r="E576" s="147"/>
      <c r="F576" s="185" t="s">
        <v>351</v>
      </c>
      <c r="G576" s="152"/>
      <c r="H576" s="153">
        <v>19000</v>
      </c>
      <c r="I576" s="154">
        <v>44968</v>
      </c>
      <c r="J576" s="165"/>
      <c r="K576" s="161"/>
      <c r="L576" s="161"/>
      <c r="M576" s="161"/>
      <c r="N576" s="5"/>
      <c r="O576" s="5"/>
      <c r="P576" s="5"/>
      <c r="Q576" s="5"/>
      <c r="R576" s="6"/>
      <c r="S576" s="6"/>
      <c r="T576" s="6"/>
      <c r="U576" s="6"/>
      <c r="V576" s="6"/>
      <c r="W576" s="6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6"/>
      <c r="AR576" s="6"/>
      <c r="AS576" s="6"/>
      <c r="AT576" s="6"/>
      <c r="AU576" s="6"/>
      <c r="AV576" s="6"/>
      <c r="AW576" s="4"/>
      <c r="AX576" s="4"/>
      <c r="AY576" s="4"/>
      <c r="AZ576" s="4"/>
      <c r="BA576" s="4"/>
      <c r="BB576" s="4"/>
      <c r="BC576" s="4"/>
      <c r="BD576" s="4"/>
      <c r="BE576" s="4"/>
      <c r="BF576" s="4"/>
      <c r="BG576" s="4"/>
      <c r="BH576" s="4"/>
      <c r="BI576" s="4"/>
      <c r="BJ576" s="4"/>
      <c r="BK576" s="4"/>
      <c r="BL576" s="4"/>
      <c r="BM576" s="4"/>
      <c r="BN576" s="4"/>
      <c r="BO576" s="4"/>
      <c r="BP576" s="4"/>
      <c r="BQ576" s="4"/>
      <c r="BR576" s="4"/>
      <c r="BS576" s="4"/>
      <c r="BT576" s="4"/>
      <c r="BU576" s="4"/>
      <c r="BV576" s="4"/>
      <c r="BW576" s="4"/>
      <c r="BX576" s="4"/>
      <c r="BY576" s="4"/>
      <c r="BZ576" s="4"/>
      <c r="CA576" s="4"/>
    </row>
    <row r="577" spans="1:79" ht="16.5" customHeight="1" thickBot="1">
      <c r="A577" s="33"/>
      <c r="B577" s="10" t="s">
        <v>551</v>
      </c>
      <c r="C577" s="46">
        <v>34</v>
      </c>
      <c r="D577" s="46">
        <v>2</v>
      </c>
      <c r="E577" s="47">
        <v>4</v>
      </c>
      <c r="F577" s="185" t="s">
        <v>75</v>
      </c>
      <c r="G577" s="152"/>
      <c r="H577" s="153">
        <v>18000</v>
      </c>
      <c r="I577" s="154">
        <v>44960</v>
      </c>
      <c r="J577" s="165"/>
      <c r="K577" s="161"/>
      <c r="L577" s="161"/>
      <c r="M577" s="161"/>
      <c r="N577" s="5"/>
      <c r="O577" s="5"/>
      <c r="P577" s="5"/>
      <c r="Q577" s="5"/>
      <c r="R577" s="6">
        <f>H577*K577</f>
        <v>0</v>
      </c>
      <c r="S577" s="6">
        <f>H577*L577</f>
        <v>0</v>
      </c>
      <c r="T577" s="6">
        <f>H577*M577</f>
        <v>0</v>
      </c>
      <c r="U577" s="6"/>
      <c r="V577" s="6"/>
      <c r="W577" s="6"/>
      <c r="X577" s="4"/>
      <c r="Y577" s="4" t="s">
        <v>552</v>
      </c>
      <c r="Z577" s="4"/>
      <c r="AA577" s="4" t="s">
        <v>553</v>
      </c>
      <c r="AB577" s="4">
        <f t="shared" ref="AB577" si="142">K577</f>
        <v>0</v>
      </c>
      <c r="AC577" s="4">
        <f t="shared" ref="AC577:AD577" si="143">+L577</f>
        <v>0</v>
      </c>
      <c r="AD577" s="4">
        <f t="shared" si="143"/>
        <v>0</v>
      </c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6"/>
      <c r="AR577" s="6"/>
      <c r="AS577" s="6"/>
      <c r="AT577" s="6"/>
      <c r="AU577" s="6"/>
      <c r="AV577" s="6"/>
      <c r="AW577" s="4"/>
      <c r="AX577" s="4"/>
      <c r="AY577" s="4"/>
      <c r="AZ577" s="4"/>
      <c r="BA577" s="4"/>
      <c r="BB577" s="4"/>
      <c r="BC577" s="4"/>
      <c r="BD577" s="4"/>
      <c r="BE577" s="4"/>
      <c r="BF577" s="4"/>
      <c r="BG577" s="4"/>
      <c r="BH577" s="4"/>
      <c r="BI577" s="4"/>
      <c r="BJ577" s="4"/>
      <c r="BK577" s="4"/>
      <c r="BL577" s="4"/>
      <c r="BM577" s="4"/>
      <c r="BN577" s="4"/>
      <c r="BO577" s="4"/>
      <c r="BP577" s="4"/>
      <c r="BQ577" s="4"/>
      <c r="BR577" s="4"/>
      <c r="BS577" s="4"/>
      <c r="BT577" s="4"/>
      <c r="BU577" s="4"/>
      <c r="BV577" s="4"/>
      <c r="BW577" s="4"/>
      <c r="BX577" s="4"/>
      <c r="BY577" s="4"/>
      <c r="BZ577" s="4"/>
      <c r="CA577" s="4"/>
    </row>
    <row r="578" spans="1:79" ht="16.5" customHeight="1" thickBot="1">
      <c r="A578" s="33"/>
      <c r="B578" s="10"/>
      <c r="C578" s="46"/>
      <c r="D578" s="46"/>
      <c r="E578" s="47"/>
      <c r="F578" s="185" t="s">
        <v>350</v>
      </c>
      <c r="G578" s="152"/>
      <c r="H578" s="153">
        <v>18000</v>
      </c>
      <c r="I578" s="154">
        <v>44961</v>
      </c>
      <c r="J578" s="165"/>
      <c r="K578" s="161"/>
      <c r="L578" s="161"/>
      <c r="M578" s="161"/>
      <c r="N578" s="5"/>
      <c r="O578" s="5"/>
      <c r="P578" s="5"/>
      <c r="Q578" s="5"/>
      <c r="R578" s="6"/>
      <c r="S578" s="6"/>
      <c r="T578" s="6"/>
      <c r="U578" s="6"/>
      <c r="V578" s="6"/>
      <c r="W578" s="6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6"/>
      <c r="AR578" s="6"/>
      <c r="AS578" s="6"/>
      <c r="AT578" s="6"/>
      <c r="AU578" s="6"/>
      <c r="AV578" s="6"/>
      <c r="AW578" s="4"/>
      <c r="AX578" s="4"/>
      <c r="AY578" s="4"/>
      <c r="AZ578" s="4"/>
      <c r="BA578" s="4"/>
      <c r="BB578" s="4"/>
      <c r="BC578" s="4"/>
      <c r="BD578" s="4"/>
      <c r="BE578" s="4"/>
      <c r="BF578" s="4"/>
      <c r="BG578" s="4"/>
      <c r="BH578" s="4"/>
      <c r="BI578" s="4"/>
      <c r="BJ578" s="4"/>
      <c r="BK578" s="4"/>
      <c r="BL578" s="4"/>
      <c r="BM578" s="4"/>
      <c r="BN578" s="4"/>
      <c r="BO578" s="4"/>
      <c r="BP578" s="4"/>
      <c r="BQ578" s="4"/>
      <c r="BR578" s="4"/>
      <c r="BS578" s="4"/>
      <c r="BT578" s="4"/>
      <c r="BU578" s="4"/>
      <c r="BV578" s="4"/>
      <c r="BW578" s="4"/>
      <c r="BX578" s="4"/>
      <c r="BY578" s="4"/>
      <c r="BZ578" s="4"/>
      <c r="CA578" s="4"/>
    </row>
    <row r="579" spans="1:79" ht="16.5" customHeight="1" thickBot="1">
      <c r="A579" s="33"/>
      <c r="B579" s="10"/>
      <c r="C579" s="158"/>
      <c r="D579" s="158"/>
      <c r="E579" s="147"/>
      <c r="F579" s="185" t="s">
        <v>351</v>
      </c>
      <c r="G579" s="152"/>
      <c r="H579" s="153">
        <v>18000</v>
      </c>
      <c r="I579" s="154">
        <v>44962</v>
      </c>
      <c r="J579" s="165"/>
      <c r="K579" s="161"/>
      <c r="L579" s="161"/>
      <c r="M579" s="161"/>
      <c r="N579" s="5"/>
      <c r="O579" s="5"/>
      <c r="P579" s="5"/>
      <c r="Q579" s="5"/>
      <c r="R579" s="6"/>
      <c r="S579" s="6"/>
      <c r="T579" s="6"/>
      <c r="U579" s="6"/>
      <c r="V579" s="6"/>
      <c r="W579" s="6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6"/>
      <c r="AR579" s="6"/>
      <c r="AS579" s="6"/>
      <c r="AT579" s="6"/>
      <c r="AU579" s="6"/>
      <c r="AV579" s="6"/>
      <c r="AW579" s="4"/>
      <c r="AX579" s="4"/>
      <c r="AY579" s="4"/>
      <c r="AZ579" s="4"/>
      <c r="BA579" s="4"/>
      <c r="BB579" s="4"/>
      <c r="BC579" s="4"/>
      <c r="BD579" s="4"/>
      <c r="BE579" s="4"/>
      <c r="BF579" s="4"/>
      <c r="BG579" s="4"/>
      <c r="BH579" s="4"/>
      <c r="BI579" s="4"/>
      <c r="BJ579" s="4"/>
      <c r="BK579" s="4"/>
      <c r="BL579" s="4"/>
      <c r="BM579" s="4"/>
      <c r="BN579" s="4"/>
      <c r="BO579" s="4"/>
      <c r="BP579" s="4"/>
      <c r="BQ579" s="4"/>
      <c r="BR579" s="4"/>
      <c r="BS579" s="4"/>
      <c r="BT579" s="4"/>
      <c r="BU579" s="4"/>
      <c r="BV579" s="4"/>
      <c r="BW579" s="4"/>
      <c r="BX579" s="4"/>
      <c r="BY579" s="4"/>
      <c r="BZ579" s="4"/>
      <c r="CA579" s="4"/>
    </row>
    <row r="580" spans="1:79" ht="22" customHeight="1">
      <c r="A580" s="33"/>
      <c r="B580" s="53"/>
      <c r="C580" s="46"/>
      <c r="D580" s="46"/>
      <c r="E580" s="47"/>
      <c r="F580" s="47"/>
      <c r="G580" s="47"/>
      <c r="H580" s="80"/>
      <c r="I580" s="80"/>
      <c r="J580" s="50"/>
      <c r="K580" s="56"/>
      <c r="L580" s="56"/>
      <c r="M580" s="79"/>
      <c r="N580" s="79"/>
      <c r="O580" s="51"/>
      <c r="P580" s="51"/>
      <c r="Q580" s="51"/>
      <c r="R580" s="6"/>
      <c r="S580" s="6"/>
      <c r="T580" s="6"/>
      <c r="U580" s="6"/>
      <c r="V580" s="6"/>
      <c r="W580" s="6"/>
      <c r="X580" s="29"/>
      <c r="Y580" s="29"/>
      <c r="Z580" s="29"/>
      <c r="AA580" s="29"/>
      <c r="AB580" s="4"/>
      <c r="AC580" s="4"/>
      <c r="AD580" s="29"/>
      <c r="AE580" s="29"/>
      <c r="AF580" s="29"/>
      <c r="AG580" s="29"/>
      <c r="AH580" s="29"/>
      <c r="AI580" s="29"/>
      <c r="AJ580" s="4"/>
      <c r="AK580" s="4"/>
      <c r="AL580" s="4"/>
      <c r="AM580" s="4"/>
      <c r="AN580" s="4"/>
      <c r="AO580" s="4"/>
      <c r="AP580" s="4"/>
      <c r="AQ580" s="6"/>
      <c r="AR580" s="6"/>
      <c r="AS580" s="6"/>
      <c r="AT580" s="6"/>
      <c r="AU580" s="6"/>
      <c r="AV580" s="6"/>
      <c r="AW580" s="29"/>
      <c r="AX580" s="29"/>
      <c r="AY580" s="4"/>
      <c r="AZ580" s="4"/>
      <c r="BA580" s="29"/>
      <c r="BB580" s="29"/>
      <c r="BC580" s="29"/>
      <c r="BD580" s="29"/>
      <c r="BE580" s="29"/>
      <c r="BF580" s="29"/>
      <c r="BG580" s="29"/>
      <c r="BH580" s="29"/>
      <c r="BI580" s="29"/>
      <c r="BJ580" s="29"/>
      <c r="BK580" s="29"/>
      <c r="BL580" s="29"/>
      <c r="BM580" s="29"/>
      <c r="BN580" s="29"/>
      <c r="BO580" s="29"/>
      <c r="BP580" s="29"/>
      <c r="BQ580" s="29"/>
      <c r="BR580" s="29"/>
      <c r="BS580" s="29"/>
      <c r="BT580" s="29"/>
      <c r="BU580" s="29"/>
      <c r="BV580" s="29"/>
      <c r="BW580" s="4"/>
      <c r="BX580" s="4"/>
      <c r="BY580" s="4"/>
      <c r="BZ580" s="4"/>
      <c r="CA580" s="4"/>
    </row>
    <row r="581" spans="1:79" ht="19.5" customHeight="1">
      <c r="A581" s="32" t="s">
        <v>554</v>
      </c>
      <c r="B581" s="10"/>
      <c r="C581" s="9"/>
      <c r="D581" s="9"/>
      <c r="E581" s="9"/>
      <c r="F581" s="9"/>
      <c r="G581" s="9"/>
      <c r="H581" s="9"/>
      <c r="I581" s="9"/>
      <c r="J581" s="119"/>
      <c r="K581" s="35"/>
      <c r="L581" s="35"/>
      <c r="M581" s="5"/>
      <c r="N581" s="5"/>
      <c r="O581" s="5"/>
      <c r="P581" s="5"/>
      <c r="Q581" s="5"/>
      <c r="R581" s="6"/>
      <c r="S581" s="6"/>
      <c r="T581" s="6"/>
      <c r="U581" s="6"/>
      <c r="V581" s="6"/>
      <c r="W581" s="6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6"/>
      <c r="AR581" s="6"/>
      <c r="AS581" s="6"/>
      <c r="AT581" s="6"/>
      <c r="AU581" s="6"/>
      <c r="AV581" s="6"/>
      <c r="AW581" s="4"/>
      <c r="AX581" s="4"/>
      <c r="AY581" s="4"/>
      <c r="AZ581" s="4"/>
      <c r="BA581" s="4"/>
      <c r="BB581" s="4"/>
      <c r="BC581" s="4"/>
      <c r="BD581" s="4"/>
      <c r="BE581" s="4"/>
      <c r="BF581" s="4"/>
      <c r="BG581" s="4"/>
      <c r="BH581" s="4"/>
      <c r="BI581" s="4"/>
      <c r="BJ581" s="4"/>
      <c r="BK581" s="4"/>
      <c r="BL581" s="4"/>
      <c r="BM581" s="4"/>
      <c r="BN581" s="4"/>
      <c r="BO581" s="4"/>
      <c r="BP581" s="4"/>
      <c r="BQ581" s="4"/>
      <c r="BR581" s="4"/>
      <c r="BS581" s="4"/>
      <c r="BT581" s="4"/>
      <c r="BU581" s="4"/>
      <c r="BV581" s="4"/>
      <c r="BW581" s="4"/>
      <c r="BX581" s="4"/>
      <c r="BY581" s="4"/>
      <c r="BZ581" s="4"/>
      <c r="CA581" s="4"/>
    </row>
    <row r="582" spans="1:79" ht="15" customHeight="1">
      <c r="A582" s="32"/>
      <c r="B582" s="10"/>
      <c r="C582" s="9"/>
      <c r="D582" s="9"/>
      <c r="E582" s="9"/>
      <c r="F582" s="9"/>
      <c r="G582" s="9"/>
      <c r="H582" s="9"/>
      <c r="I582" s="9"/>
      <c r="J582" s="119"/>
      <c r="K582" s="35" t="s">
        <v>102</v>
      </c>
      <c r="L582" s="35" t="s">
        <v>102</v>
      </c>
      <c r="M582" s="5"/>
      <c r="N582" s="5"/>
      <c r="O582" s="5"/>
      <c r="P582" s="5"/>
      <c r="Q582" s="5"/>
      <c r="R582" s="6"/>
      <c r="S582" s="6"/>
      <c r="T582" s="6"/>
      <c r="U582" s="6"/>
      <c r="V582" s="6"/>
      <c r="W582" s="6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6"/>
      <c r="AR582" s="6"/>
      <c r="AS582" s="6"/>
      <c r="AT582" s="6"/>
      <c r="AU582" s="6"/>
      <c r="AV582" s="6"/>
      <c r="AW582" s="4"/>
      <c r="AX582" s="4"/>
      <c r="AY582" s="4"/>
      <c r="AZ582" s="4"/>
      <c r="BA582" s="4"/>
      <c r="BB582" s="4"/>
      <c r="BC582" s="4"/>
      <c r="BD582" s="4"/>
      <c r="BE582" s="4"/>
      <c r="BF582" s="4"/>
      <c r="BG582" s="4"/>
      <c r="BH582" s="4"/>
      <c r="BI582" s="4"/>
      <c r="BJ582" s="4"/>
      <c r="BK582" s="4"/>
      <c r="BL582" s="4"/>
      <c r="BM582" s="4"/>
      <c r="BN582" s="4"/>
      <c r="BO582" s="4"/>
      <c r="BP582" s="4"/>
      <c r="BQ582" s="4"/>
      <c r="BR582" s="4"/>
      <c r="BS582" s="4"/>
      <c r="BT582" s="4"/>
      <c r="BU582" s="4"/>
      <c r="BV582" s="4"/>
      <c r="BW582" s="4"/>
      <c r="BX582" s="4"/>
      <c r="BY582" s="4"/>
      <c r="BZ582" s="4"/>
      <c r="CA582" s="4"/>
    </row>
    <row r="583" spans="1:79" ht="29.25" customHeight="1">
      <c r="A583" s="37"/>
      <c r="B583" s="38"/>
      <c r="C583" s="37" t="s">
        <v>4</v>
      </c>
      <c r="D583" s="37" t="s">
        <v>5</v>
      </c>
      <c r="E583" s="37" t="s">
        <v>6</v>
      </c>
      <c r="F583" s="37" t="s">
        <v>7</v>
      </c>
      <c r="G583" s="37" t="s">
        <v>8</v>
      </c>
      <c r="H583" s="39" t="s">
        <v>9</v>
      </c>
      <c r="I583" s="40" t="s">
        <v>10</v>
      </c>
      <c r="J583" s="62"/>
      <c r="K583" s="108" t="s">
        <v>353</v>
      </c>
      <c r="L583" s="108" t="s">
        <v>353</v>
      </c>
      <c r="M583" s="5"/>
      <c r="N583" s="5"/>
      <c r="O583" s="5"/>
      <c r="P583" s="5"/>
      <c r="Q583" s="5"/>
      <c r="R583" s="6"/>
      <c r="S583" s="6"/>
      <c r="T583" s="6"/>
      <c r="U583" s="6"/>
      <c r="V583" s="6"/>
      <c r="W583" s="6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  <c r="AP583" s="7"/>
      <c r="AQ583" s="6"/>
      <c r="AR583" s="6"/>
      <c r="AS583" s="6"/>
      <c r="AT583" s="6"/>
      <c r="AU583" s="6"/>
      <c r="AV583" s="6"/>
      <c r="AW583" s="4"/>
      <c r="AX583" s="4"/>
      <c r="AY583" s="4"/>
      <c r="AZ583" s="4"/>
      <c r="BA583" s="4"/>
      <c r="BB583" s="4"/>
      <c r="BC583" s="4"/>
      <c r="BD583" s="4"/>
      <c r="BE583" s="4"/>
      <c r="BF583" s="4"/>
      <c r="BG583" s="4"/>
      <c r="BH583" s="4"/>
      <c r="BI583" s="4"/>
      <c r="BJ583" s="4"/>
      <c r="BK583" s="4"/>
      <c r="BL583" s="4"/>
      <c r="BM583" s="4"/>
      <c r="BN583" s="4"/>
      <c r="BO583" s="4"/>
      <c r="BP583" s="4"/>
      <c r="BQ583" s="4"/>
      <c r="BR583" s="4"/>
      <c r="BS583" s="4"/>
      <c r="BT583" s="4"/>
      <c r="BU583" s="4"/>
      <c r="BV583" s="4"/>
      <c r="BW583" s="4"/>
      <c r="BX583" s="4"/>
      <c r="BY583" s="4"/>
      <c r="BZ583" s="4"/>
      <c r="CA583" s="4"/>
    </row>
    <row r="584" spans="1:79" ht="18" customHeight="1" thickBot="1">
      <c r="A584" s="33"/>
      <c r="B584" s="120" t="s">
        <v>555</v>
      </c>
      <c r="C584" s="46">
        <v>8</v>
      </c>
      <c r="D584" s="46">
        <v>10</v>
      </c>
      <c r="E584" s="47">
        <v>8</v>
      </c>
      <c r="F584" s="147" t="s">
        <v>25</v>
      </c>
      <c r="G584" s="159" t="s">
        <v>29</v>
      </c>
      <c r="H584" s="148">
        <v>16000</v>
      </c>
      <c r="I584" s="149">
        <v>46142</v>
      </c>
      <c r="J584" s="163"/>
      <c r="K584" s="160"/>
      <c r="L584" s="160"/>
      <c r="M584" s="5"/>
      <c r="N584" s="5"/>
      <c r="O584" s="5"/>
      <c r="P584" s="5"/>
      <c r="Q584" s="5"/>
      <c r="R584" s="6">
        <f>H584*K584</f>
        <v>0</v>
      </c>
      <c r="S584" s="6">
        <f t="shared" ref="S584" si="144">H584*L584</f>
        <v>0</v>
      </c>
      <c r="T584" s="6"/>
      <c r="U584" s="6"/>
      <c r="V584" s="6"/>
      <c r="W584" s="6"/>
      <c r="X584" s="4"/>
      <c r="Y584" s="4" t="s">
        <v>556</v>
      </c>
      <c r="Z584" s="4"/>
      <c r="AA584" s="4" t="s">
        <v>557</v>
      </c>
      <c r="AB584" s="4">
        <f>K584</f>
        <v>0</v>
      </c>
      <c r="AC584" s="4">
        <f t="shared" ref="AC584" si="145">+L584</f>
        <v>0</v>
      </c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  <c r="AQ584" s="6"/>
      <c r="AR584" s="6"/>
      <c r="AS584" s="6"/>
      <c r="AT584" s="6"/>
      <c r="AU584" s="6"/>
      <c r="AV584" s="6"/>
      <c r="AW584" s="4"/>
      <c r="AX584" s="4"/>
      <c r="AY584" s="4"/>
      <c r="AZ584" s="4"/>
      <c r="BA584" s="4"/>
      <c r="BB584" s="4"/>
      <c r="BC584" s="4"/>
      <c r="BD584" s="4"/>
      <c r="BE584" s="4"/>
      <c r="BF584" s="4"/>
      <c r="BG584" s="4"/>
      <c r="BH584" s="4"/>
      <c r="BI584" s="4"/>
      <c r="BJ584" s="4"/>
      <c r="BK584" s="4"/>
      <c r="BL584" s="4"/>
      <c r="BM584" s="4"/>
      <c r="BN584" s="4"/>
      <c r="BO584" s="4"/>
      <c r="BP584" s="4"/>
      <c r="BQ584" s="4"/>
      <c r="BR584" s="4"/>
      <c r="BS584" s="4"/>
      <c r="BT584" s="4"/>
      <c r="BU584" s="4"/>
      <c r="BV584" s="4"/>
      <c r="BW584" s="4"/>
      <c r="BX584" s="4"/>
      <c r="BY584" s="4"/>
      <c r="BZ584" s="4"/>
      <c r="CA584" s="4"/>
    </row>
    <row r="585" spans="1:79" ht="18" customHeight="1" thickBot="1">
      <c r="A585" s="33"/>
      <c r="B585" s="10"/>
      <c r="C585" s="158"/>
      <c r="D585" s="158"/>
      <c r="E585" s="147"/>
      <c r="F585" s="152" t="s">
        <v>11</v>
      </c>
      <c r="G585" s="157" t="s">
        <v>29</v>
      </c>
      <c r="H585" s="153">
        <v>16000</v>
      </c>
      <c r="I585" s="154">
        <v>46143</v>
      </c>
      <c r="J585" s="165"/>
      <c r="K585" s="161"/>
      <c r="L585" s="161"/>
      <c r="M585" s="5"/>
      <c r="N585" s="5"/>
      <c r="O585" s="5"/>
      <c r="P585" s="5"/>
      <c r="Q585" s="5"/>
      <c r="R585" s="6"/>
      <c r="S585" s="6"/>
      <c r="T585" s="6"/>
      <c r="U585" s="6"/>
      <c r="V585" s="6"/>
      <c r="W585" s="6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O585" s="4"/>
      <c r="AP585" s="4"/>
      <c r="AQ585" s="6"/>
      <c r="AR585" s="6"/>
      <c r="AS585" s="6"/>
      <c r="AT585" s="6"/>
      <c r="AU585" s="6"/>
      <c r="AV585" s="6"/>
      <c r="AW585" s="4"/>
      <c r="AX585" s="4"/>
      <c r="AY585" s="4"/>
      <c r="AZ585" s="4"/>
      <c r="BA585" s="4"/>
      <c r="BB585" s="4"/>
      <c r="BC585" s="4"/>
      <c r="BD585" s="4"/>
      <c r="BE585" s="4"/>
      <c r="BF585" s="4"/>
      <c r="BG585" s="4"/>
      <c r="BH585" s="4"/>
      <c r="BI585" s="4"/>
      <c r="BJ585" s="4"/>
      <c r="BK585" s="4"/>
      <c r="BL585" s="4"/>
      <c r="BM585" s="4"/>
      <c r="BN585" s="4"/>
      <c r="BO585" s="4"/>
      <c r="BP585" s="4"/>
      <c r="BQ585" s="4"/>
      <c r="BR585" s="4"/>
      <c r="BS585" s="4"/>
      <c r="BT585" s="4"/>
      <c r="BU585" s="4"/>
      <c r="BV585" s="4"/>
      <c r="BW585" s="4"/>
      <c r="BX585" s="4"/>
      <c r="BY585" s="4"/>
      <c r="BZ585" s="4"/>
      <c r="CA585" s="4"/>
    </row>
    <row r="586" spans="1:79" ht="20.25" customHeight="1">
      <c r="A586" s="33"/>
      <c r="B586" s="120"/>
      <c r="C586" s="46"/>
      <c r="D586" s="46"/>
      <c r="E586" s="47"/>
      <c r="F586" s="47"/>
      <c r="G586" s="47"/>
      <c r="H586" s="80"/>
      <c r="I586" s="80"/>
      <c r="J586" s="59"/>
      <c r="K586" s="56"/>
      <c r="L586" s="56"/>
      <c r="M586" s="5"/>
      <c r="N586" s="5"/>
      <c r="O586" s="5"/>
      <c r="P586" s="5"/>
      <c r="Q586" s="5"/>
      <c r="R586" s="6"/>
      <c r="S586" s="6"/>
      <c r="T586" s="6"/>
      <c r="U586" s="6"/>
      <c r="V586" s="6"/>
      <c r="W586" s="6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  <c r="AP586" s="4"/>
      <c r="AQ586" s="6"/>
      <c r="AR586" s="6"/>
      <c r="AS586" s="6"/>
      <c r="AT586" s="6"/>
      <c r="AU586" s="6"/>
      <c r="AV586" s="6"/>
      <c r="AW586" s="4"/>
      <c r="AX586" s="4"/>
      <c r="AY586" s="4"/>
      <c r="AZ586" s="4"/>
      <c r="BA586" s="4"/>
      <c r="BB586" s="4"/>
      <c r="BC586" s="4"/>
      <c r="BD586" s="4"/>
      <c r="BE586" s="4"/>
      <c r="BF586" s="4"/>
      <c r="BG586" s="4"/>
      <c r="BH586" s="4"/>
      <c r="BI586" s="4"/>
      <c r="BJ586" s="4"/>
      <c r="BK586" s="4"/>
      <c r="BL586" s="4"/>
      <c r="BM586" s="4"/>
      <c r="BN586" s="4"/>
      <c r="BO586" s="4"/>
      <c r="BP586" s="4"/>
      <c r="BQ586" s="4"/>
      <c r="BR586" s="4"/>
      <c r="BS586" s="4"/>
      <c r="BT586" s="4"/>
      <c r="BU586" s="4"/>
      <c r="BV586" s="4"/>
      <c r="BW586" s="4"/>
      <c r="BX586" s="4"/>
      <c r="BY586" s="4"/>
      <c r="BZ586" s="4"/>
      <c r="CA586" s="4"/>
    </row>
    <row r="587" spans="1:79" ht="21" customHeight="1">
      <c r="A587" s="32" t="s">
        <v>558</v>
      </c>
      <c r="B587" s="10"/>
      <c r="C587" s="9"/>
      <c r="D587" s="9"/>
      <c r="E587" s="9"/>
      <c r="F587" s="9"/>
      <c r="G587" s="9"/>
      <c r="H587" s="9"/>
      <c r="I587" s="9"/>
      <c r="J587" s="119"/>
      <c r="K587" s="35"/>
      <c r="L587" s="35"/>
      <c r="M587" s="5"/>
      <c r="N587" s="5"/>
      <c r="O587" s="5"/>
      <c r="P587" s="5"/>
      <c r="Q587" s="5"/>
      <c r="R587" s="6"/>
      <c r="S587" s="6"/>
      <c r="T587" s="6"/>
      <c r="U587" s="6"/>
      <c r="V587" s="6"/>
      <c r="W587" s="6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O587" s="4"/>
      <c r="AP587" s="4"/>
      <c r="AQ587" s="6"/>
      <c r="AR587" s="6"/>
      <c r="AS587" s="6"/>
      <c r="AT587" s="6"/>
      <c r="AU587" s="6"/>
      <c r="AV587" s="6"/>
      <c r="AW587" s="4"/>
      <c r="AX587" s="4"/>
      <c r="AY587" s="4"/>
      <c r="AZ587" s="4"/>
      <c r="BA587" s="4"/>
      <c r="BB587" s="4"/>
      <c r="BC587" s="4"/>
      <c r="BD587" s="4"/>
      <c r="BE587" s="4"/>
      <c r="BF587" s="4"/>
      <c r="BG587" s="4"/>
      <c r="BH587" s="4"/>
      <c r="BI587" s="4"/>
      <c r="BJ587" s="4"/>
      <c r="BK587" s="4"/>
      <c r="BL587" s="4"/>
      <c r="BM587" s="4"/>
      <c r="BN587" s="4"/>
      <c r="BO587" s="4"/>
      <c r="BP587" s="4"/>
      <c r="BQ587" s="4"/>
      <c r="BR587" s="4"/>
      <c r="BS587" s="4"/>
      <c r="BT587" s="4"/>
      <c r="BU587" s="4"/>
      <c r="BV587" s="4"/>
      <c r="BW587" s="4"/>
      <c r="BX587" s="4"/>
      <c r="BY587" s="4"/>
      <c r="BZ587" s="4"/>
      <c r="CA587" s="4"/>
    </row>
    <row r="588" spans="1:79" ht="7.5" customHeight="1">
      <c r="A588" s="19"/>
      <c r="B588" s="10"/>
      <c r="C588" s="9"/>
      <c r="D588" s="9"/>
      <c r="E588" s="9"/>
      <c r="F588" s="9"/>
      <c r="G588" s="9"/>
      <c r="H588" s="9"/>
      <c r="I588" s="9"/>
      <c r="J588" s="60"/>
      <c r="K588" s="35"/>
      <c r="L588" s="35"/>
      <c r="M588" s="5"/>
      <c r="N588" s="5"/>
      <c r="O588" s="5"/>
      <c r="P588" s="5"/>
      <c r="Q588" s="5"/>
      <c r="R588" s="6"/>
      <c r="S588" s="6"/>
      <c r="T588" s="6"/>
      <c r="U588" s="6"/>
      <c r="V588" s="6"/>
      <c r="W588" s="6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6"/>
      <c r="AR588" s="6"/>
      <c r="AS588" s="6"/>
      <c r="AT588" s="6"/>
      <c r="AU588" s="6"/>
      <c r="AV588" s="6"/>
      <c r="AW588" s="4"/>
      <c r="AX588" s="4"/>
      <c r="AY588" s="4"/>
      <c r="AZ588" s="4"/>
      <c r="BA588" s="4"/>
      <c r="BB588" s="4"/>
      <c r="BC588" s="4"/>
      <c r="BD588" s="4"/>
      <c r="BE588" s="4"/>
      <c r="BF588" s="4"/>
      <c r="BG588" s="4"/>
      <c r="BH588" s="4"/>
      <c r="BI588" s="4"/>
      <c r="BJ588" s="4"/>
      <c r="BK588" s="4"/>
      <c r="BL588" s="4"/>
      <c r="BM588" s="4"/>
      <c r="BN588" s="4"/>
      <c r="BO588" s="4"/>
      <c r="BP588" s="4"/>
      <c r="BQ588" s="4"/>
      <c r="BR588" s="4"/>
      <c r="BS588" s="4"/>
      <c r="BT588" s="4"/>
      <c r="BU588" s="4"/>
      <c r="BV588" s="4"/>
      <c r="BW588" s="4"/>
      <c r="BX588" s="4"/>
      <c r="BY588" s="4"/>
      <c r="BZ588" s="4"/>
      <c r="CA588" s="4"/>
    </row>
    <row r="589" spans="1:79" ht="18.5" customHeight="1">
      <c r="A589" s="37"/>
      <c r="B589" s="38"/>
      <c r="C589" s="37" t="s">
        <v>4</v>
      </c>
      <c r="D589" s="37" t="s">
        <v>5</v>
      </c>
      <c r="E589" s="37" t="s">
        <v>6</v>
      </c>
      <c r="F589" s="37" t="s">
        <v>7</v>
      </c>
      <c r="G589" s="37" t="s">
        <v>8</v>
      </c>
      <c r="H589" s="39" t="s">
        <v>9</v>
      </c>
      <c r="I589" s="40" t="s">
        <v>10</v>
      </c>
      <c r="J589" s="62"/>
      <c r="K589" s="42" t="s">
        <v>11</v>
      </c>
      <c r="L589" s="42" t="s">
        <v>12</v>
      </c>
      <c r="M589" s="5"/>
      <c r="N589" s="5"/>
      <c r="O589" s="5"/>
      <c r="P589" s="5"/>
      <c r="Q589" s="5"/>
      <c r="R589" s="6"/>
      <c r="S589" s="6"/>
      <c r="T589" s="6"/>
      <c r="U589" s="6"/>
      <c r="V589" s="6"/>
      <c r="W589" s="6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  <c r="AP589" s="7"/>
      <c r="AQ589" s="6"/>
      <c r="AR589" s="6"/>
      <c r="AS589" s="6"/>
      <c r="AT589" s="6"/>
      <c r="AU589" s="6"/>
      <c r="AV589" s="6"/>
      <c r="AW589" s="4"/>
      <c r="AX589" s="4"/>
      <c r="AY589" s="4"/>
      <c r="AZ589" s="4"/>
      <c r="BA589" s="4"/>
      <c r="BB589" s="4"/>
      <c r="BC589" s="4"/>
      <c r="BD589" s="4"/>
      <c r="BE589" s="4"/>
      <c r="BF589" s="4"/>
      <c r="BG589" s="4"/>
      <c r="BH589" s="4"/>
      <c r="BI589" s="4"/>
      <c r="BJ589" s="4"/>
      <c r="BK589" s="4"/>
      <c r="BL589" s="4"/>
      <c r="BM589" s="4"/>
      <c r="BN589" s="4"/>
      <c r="BO589" s="4"/>
      <c r="BP589" s="4"/>
      <c r="BQ589" s="4"/>
      <c r="BR589" s="4"/>
      <c r="BS589" s="4"/>
      <c r="BT589" s="4"/>
      <c r="BU589" s="4"/>
      <c r="BV589" s="4"/>
      <c r="BW589" s="4"/>
      <c r="BX589" s="4"/>
      <c r="BY589" s="4"/>
      <c r="BZ589" s="4"/>
      <c r="CA589" s="4"/>
    </row>
    <row r="590" spans="1:79" ht="18" customHeight="1" thickBot="1">
      <c r="A590" s="33"/>
      <c r="B590" s="120" t="s">
        <v>559</v>
      </c>
      <c r="C590" s="46">
        <v>10</v>
      </c>
      <c r="D590" s="46">
        <v>9</v>
      </c>
      <c r="E590" s="47">
        <v>6</v>
      </c>
      <c r="F590" s="147" t="s">
        <v>25</v>
      </c>
      <c r="G590" s="159" t="s">
        <v>29</v>
      </c>
      <c r="H590" s="148">
        <v>11000</v>
      </c>
      <c r="I590" s="149">
        <v>45499</v>
      </c>
      <c r="J590" s="163"/>
      <c r="K590" s="160"/>
      <c r="L590" s="160"/>
      <c r="M590" s="5"/>
      <c r="N590" s="5"/>
      <c r="O590" s="5"/>
      <c r="P590" s="5"/>
      <c r="Q590" s="5"/>
      <c r="R590" s="6">
        <f>H590*K590</f>
        <v>0</v>
      </c>
      <c r="S590" s="6">
        <f t="shared" ref="S590" si="146">H590*L590</f>
        <v>0</v>
      </c>
      <c r="T590" s="6"/>
      <c r="U590" s="6"/>
      <c r="V590" s="6"/>
      <c r="W590" s="6"/>
      <c r="X590" s="4"/>
      <c r="Y590" s="4" t="s">
        <v>560</v>
      </c>
      <c r="Z590" s="4"/>
      <c r="AA590" s="4" t="s">
        <v>561</v>
      </c>
      <c r="AB590" s="4">
        <f>K590</f>
        <v>0</v>
      </c>
      <c r="AC590" s="4">
        <f t="shared" ref="AC590" si="147">+L590</f>
        <v>0</v>
      </c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6"/>
      <c r="AR590" s="6"/>
      <c r="AS590" s="6"/>
      <c r="AT590" s="6"/>
      <c r="AU590" s="6"/>
      <c r="AV590" s="6"/>
      <c r="AW590" s="4"/>
      <c r="AX590" s="4"/>
      <c r="AY590" s="4"/>
      <c r="AZ590" s="4"/>
      <c r="BA590" s="4"/>
      <c r="BB590" s="4"/>
      <c r="BC590" s="4"/>
      <c r="BD590" s="4"/>
      <c r="BE590" s="4"/>
      <c r="BF590" s="4"/>
      <c r="BG590" s="4"/>
      <c r="BH590" s="4"/>
      <c r="BI590" s="4"/>
      <c r="BJ590" s="4"/>
      <c r="BK590" s="4"/>
      <c r="BL590" s="4"/>
      <c r="BM590" s="4"/>
      <c r="BN590" s="4"/>
      <c r="BO590" s="4"/>
      <c r="BP590" s="4"/>
      <c r="BQ590" s="4"/>
      <c r="BR590" s="4"/>
      <c r="BS590" s="4"/>
      <c r="BT590" s="4"/>
      <c r="BU590" s="4"/>
      <c r="BV590" s="4"/>
      <c r="BW590" s="4"/>
      <c r="BX590" s="4"/>
      <c r="BY590" s="4"/>
      <c r="BZ590" s="4"/>
      <c r="CA590" s="4"/>
    </row>
    <row r="591" spans="1:79" ht="18" customHeight="1" thickBot="1">
      <c r="A591" s="33"/>
      <c r="B591" s="120"/>
      <c r="C591" s="158"/>
      <c r="D591" s="158"/>
      <c r="E591" s="147"/>
      <c r="F591" s="152" t="s">
        <v>11</v>
      </c>
      <c r="G591" s="157" t="s">
        <v>29</v>
      </c>
      <c r="H591" s="153">
        <v>11000</v>
      </c>
      <c r="I591" s="154">
        <v>45500</v>
      </c>
      <c r="J591" s="165"/>
      <c r="K591" s="161"/>
      <c r="L591" s="161"/>
      <c r="M591" s="5"/>
      <c r="N591" s="5"/>
      <c r="O591" s="5"/>
      <c r="P591" s="5"/>
      <c r="Q591" s="5"/>
      <c r="R591" s="6"/>
      <c r="S591" s="6"/>
      <c r="T591" s="6"/>
      <c r="U591" s="6"/>
      <c r="V591" s="6"/>
      <c r="W591" s="6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  <c r="AQ591" s="6"/>
      <c r="AR591" s="6"/>
      <c r="AS591" s="6"/>
      <c r="AT591" s="6"/>
      <c r="AU591" s="6"/>
      <c r="AV591" s="6"/>
      <c r="AW591" s="4"/>
      <c r="AX591" s="4"/>
      <c r="AY591" s="4"/>
      <c r="AZ591" s="4"/>
      <c r="BA591" s="4"/>
      <c r="BB591" s="4"/>
      <c r="BC591" s="4"/>
      <c r="BD591" s="4"/>
      <c r="BE591" s="4"/>
      <c r="BF591" s="4"/>
      <c r="BG591" s="4"/>
      <c r="BH591" s="4"/>
      <c r="BI591" s="4"/>
      <c r="BJ591" s="4"/>
      <c r="BK591" s="4"/>
      <c r="BL591" s="4"/>
      <c r="BM591" s="4"/>
      <c r="BN591" s="4"/>
      <c r="BO591" s="4"/>
      <c r="BP591" s="4"/>
      <c r="BQ591" s="4"/>
      <c r="BR591" s="4"/>
      <c r="BS591" s="4"/>
      <c r="BT591" s="4"/>
      <c r="BU591" s="4"/>
      <c r="BV591" s="4"/>
      <c r="BW591" s="4"/>
      <c r="BX591" s="4"/>
      <c r="BY591" s="4"/>
      <c r="BZ591" s="4"/>
      <c r="CA591" s="4"/>
    </row>
    <row r="592" spans="1:79" ht="32" customHeight="1">
      <c r="A592" s="121" t="s">
        <v>562</v>
      </c>
      <c r="B592" s="10"/>
      <c r="C592" s="9"/>
      <c r="D592" s="9"/>
      <c r="E592" s="9"/>
      <c r="F592" s="9"/>
      <c r="G592" s="9"/>
      <c r="H592" s="9"/>
      <c r="I592" s="9"/>
      <c r="J592" s="60"/>
      <c r="K592" s="91"/>
      <c r="L592" s="91"/>
      <c r="M592" s="25"/>
      <c r="N592" s="25"/>
      <c r="O592" s="25"/>
      <c r="P592" s="25"/>
      <c r="Q592" s="25"/>
      <c r="R592" s="6"/>
      <c r="S592" s="6"/>
      <c r="T592" s="6"/>
      <c r="U592" s="6"/>
      <c r="V592" s="6"/>
      <c r="W592" s="6"/>
      <c r="X592" s="29"/>
      <c r="Y592" s="29"/>
      <c r="Z592" s="29"/>
      <c r="AA592" s="29"/>
      <c r="AB592" s="29"/>
      <c r="AC592" s="29"/>
      <c r="AD592" s="29"/>
      <c r="AE592" s="29"/>
      <c r="AF592" s="29"/>
      <c r="AG592" s="29"/>
      <c r="AH592" s="29"/>
      <c r="AI592" s="29"/>
      <c r="AJ592" s="29"/>
      <c r="AK592" s="29"/>
      <c r="AL592" s="29"/>
      <c r="AM592" s="29"/>
      <c r="AN592" s="29"/>
      <c r="AO592" s="29"/>
      <c r="AP592" s="29"/>
      <c r="AQ592" s="6"/>
      <c r="AR592" s="6"/>
      <c r="AS592" s="6"/>
      <c r="AT592" s="6"/>
      <c r="AU592" s="6"/>
      <c r="AV592" s="6"/>
      <c r="AW592" s="29"/>
      <c r="AX592" s="29"/>
      <c r="AY592" s="4"/>
      <c r="AZ592" s="4"/>
      <c r="BA592" s="4"/>
      <c r="BB592" s="4"/>
      <c r="BC592" s="4"/>
      <c r="BD592" s="4"/>
      <c r="BE592" s="4"/>
      <c r="BF592" s="4"/>
      <c r="BG592" s="4"/>
      <c r="BH592" s="4"/>
      <c r="BI592" s="4"/>
      <c r="BJ592" s="4"/>
      <c r="BK592" s="4"/>
      <c r="BL592" s="4"/>
      <c r="BM592" s="4"/>
      <c r="BN592" s="4"/>
      <c r="BO592" s="4"/>
      <c r="BP592" s="4"/>
      <c r="BQ592" s="4"/>
      <c r="BR592" s="4"/>
      <c r="BS592" s="4"/>
      <c r="BT592" s="4"/>
      <c r="BU592" s="4"/>
      <c r="BV592" s="4"/>
      <c r="BW592" s="4"/>
      <c r="BX592" s="4"/>
      <c r="BY592" s="4"/>
      <c r="BZ592" s="4"/>
      <c r="CA592" s="4"/>
    </row>
    <row r="593" spans="1:79" ht="14" customHeight="1">
      <c r="A593" s="19"/>
      <c r="B593" s="10"/>
      <c r="C593" s="9"/>
      <c r="D593" s="9"/>
      <c r="E593" s="9"/>
      <c r="F593" s="9"/>
      <c r="G593" s="9"/>
      <c r="H593" s="9"/>
      <c r="I593" s="9"/>
      <c r="J593" s="60"/>
      <c r="K593" s="35"/>
      <c r="L593" s="35"/>
      <c r="M593" s="25"/>
      <c r="N593" s="25"/>
      <c r="O593" s="25"/>
      <c r="P593" s="25"/>
      <c r="Q593" s="25"/>
      <c r="R593" s="6"/>
      <c r="S593" s="6"/>
      <c r="T593" s="6"/>
      <c r="U593" s="6"/>
      <c r="V593" s="6"/>
      <c r="W593" s="6"/>
      <c r="X593" s="29"/>
      <c r="Y593" s="29"/>
      <c r="Z593" s="29"/>
      <c r="AA593" s="29"/>
      <c r="AB593" s="29"/>
      <c r="AC593" s="29"/>
      <c r="AD593" s="29"/>
      <c r="AE593" s="29"/>
      <c r="AF593" s="29"/>
      <c r="AG593" s="29"/>
      <c r="AH593" s="29"/>
      <c r="AI593" s="29"/>
      <c r="AJ593" s="29"/>
      <c r="AK593" s="29"/>
      <c r="AL593" s="29"/>
      <c r="AM593" s="29"/>
      <c r="AN593" s="29"/>
      <c r="AO593" s="29"/>
      <c r="AP593" s="29"/>
      <c r="AQ593" s="6"/>
      <c r="AR593" s="6"/>
      <c r="AS593" s="6"/>
      <c r="AT593" s="6"/>
      <c r="AU593" s="6"/>
      <c r="AV593" s="6"/>
      <c r="AW593" s="29"/>
      <c r="AX593" s="29"/>
      <c r="AY593" s="4"/>
      <c r="AZ593" s="4"/>
      <c r="BA593" s="4"/>
      <c r="BB593" s="4"/>
      <c r="BC593" s="4"/>
      <c r="BD593" s="4"/>
      <c r="BE593" s="4"/>
      <c r="BF593" s="4"/>
      <c r="BG593" s="4"/>
      <c r="BH593" s="4"/>
      <c r="BI593" s="4"/>
      <c r="BJ593" s="4"/>
      <c r="BK593" s="4"/>
      <c r="BL593" s="4"/>
      <c r="BM593" s="4"/>
      <c r="BN593" s="4"/>
      <c r="BO593" s="4"/>
      <c r="BP593" s="4"/>
      <c r="BQ593" s="4"/>
      <c r="BR593" s="4"/>
      <c r="BS593" s="4"/>
      <c r="BT593" s="4"/>
      <c r="BU593" s="4"/>
      <c r="BV593" s="4"/>
      <c r="BW593" s="4"/>
      <c r="BX593" s="4"/>
      <c r="BY593" s="4"/>
      <c r="BZ593" s="4"/>
      <c r="CA593" s="4"/>
    </row>
    <row r="594" spans="1:79" ht="29.25" customHeight="1">
      <c r="A594" s="37"/>
      <c r="B594" s="38"/>
      <c r="C594" s="37" t="s">
        <v>4</v>
      </c>
      <c r="D594" s="37" t="s">
        <v>5</v>
      </c>
      <c r="E594" s="37" t="s">
        <v>6</v>
      </c>
      <c r="F594" s="37" t="s">
        <v>7</v>
      </c>
      <c r="G594" s="37" t="s">
        <v>8</v>
      </c>
      <c r="H594" s="39" t="s">
        <v>9</v>
      </c>
      <c r="I594" s="40" t="s">
        <v>10</v>
      </c>
      <c r="J594" s="62"/>
      <c r="K594" s="42" t="s">
        <v>257</v>
      </c>
      <c r="L594" s="42" t="s">
        <v>12</v>
      </c>
      <c r="M594" s="25"/>
      <c r="N594" s="25"/>
      <c r="O594" s="25"/>
      <c r="P594" s="25"/>
      <c r="Q594" s="25"/>
      <c r="R594" s="6"/>
      <c r="S594" s="6"/>
      <c r="T594" s="6"/>
      <c r="U594" s="6"/>
      <c r="V594" s="6"/>
      <c r="W594" s="6"/>
      <c r="X594" s="29"/>
      <c r="Y594" s="29"/>
      <c r="Z594" s="29"/>
      <c r="AA594" s="29"/>
      <c r="AB594" s="29"/>
      <c r="AC594" s="29"/>
      <c r="AD594" s="29"/>
      <c r="AE594" s="29"/>
      <c r="AF594" s="29"/>
      <c r="AG594" s="29"/>
      <c r="AH594" s="29"/>
      <c r="AI594" s="29"/>
      <c r="AJ594" s="29"/>
      <c r="AK594" s="29"/>
      <c r="AL594" s="29"/>
      <c r="AM594" s="29"/>
      <c r="AN594" s="29"/>
      <c r="AO594" s="29"/>
      <c r="AP594" s="29"/>
      <c r="AQ594" s="6"/>
      <c r="AR594" s="6"/>
      <c r="AS594" s="6"/>
      <c r="AT594" s="6"/>
      <c r="AU594" s="6"/>
      <c r="AV594" s="6"/>
      <c r="AW594" s="29"/>
      <c r="AX594" s="29"/>
      <c r="AY594" s="4"/>
      <c r="AZ594" s="4"/>
      <c r="BA594" s="4"/>
      <c r="BB594" s="4"/>
      <c r="BC594" s="4"/>
      <c r="BD594" s="4"/>
      <c r="BE594" s="4"/>
      <c r="BF594" s="4"/>
      <c r="BG594" s="4"/>
      <c r="BH594" s="4"/>
      <c r="BI594" s="4"/>
      <c r="BJ594" s="4"/>
      <c r="BK594" s="4"/>
      <c r="BL594" s="4"/>
      <c r="BM594" s="4"/>
      <c r="BN594" s="4"/>
      <c r="BO594" s="4"/>
      <c r="BP594" s="4"/>
      <c r="BQ594" s="4"/>
      <c r="BR594" s="4"/>
      <c r="BS594" s="4"/>
      <c r="BT594" s="4"/>
      <c r="BU594" s="4"/>
      <c r="BV594" s="4"/>
      <c r="BW594" s="4"/>
      <c r="BX594" s="4"/>
      <c r="BY594" s="4"/>
      <c r="BZ594" s="4"/>
      <c r="CA594" s="4"/>
    </row>
    <row r="595" spans="1:79" ht="16" customHeight="1" thickBot="1">
      <c r="A595" s="33"/>
      <c r="B595" s="10" t="s">
        <v>563</v>
      </c>
      <c r="C595" s="46">
        <v>12</v>
      </c>
      <c r="D595" s="46">
        <v>3</v>
      </c>
      <c r="E595" s="47">
        <v>6</v>
      </c>
      <c r="F595" s="147" t="s">
        <v>25</v>
      </c>
      <c r="G595" s="147"/>
      <c r="H595" s="148">
        <v>1500</v>
      </c>
      <c r="I595" s="149">
        <v>44969</v>
      </c>
      <c r="J595" s="163"/>
      <c r="K595" s="160"/>
      <c r="L595" s="160"/>
      <c r="M595" s="25"/>
      <c r="N595" s="25"/>
      <c r="O595" s="25"/>
      <c r="P595" s="25"/>
      <c r="Q595" s="25"/>
      <c r="R595" s="6">
        <f t="shared" ref="R595:R605" si="148">H595*K595</f>
        <v>0</v>
      </c>
      <c r="S595" s="6">
        <f t="shared" ref="S595:S605" si="149">H595*L595</f>
        <v>0</v>
      </c>
      <c r="T595" s="6"/>
      <c r="U595" s="6"/>
      <c r="V595" s="6"/>
      <c r="W595" s="6"/>
      <c r="X595" s="4"/>
      <c r="Y595" s="4" t="s">
        <v>31</v>
      </c>
      <c r="Z595" s="4"/>
      <c r="AA595" s="4" t="s">
        <v>564</v>
      </c>
      <c r="AB595" s="4">
        <f t="shared" ref="AB595:AB605" si="150">K595</f>
        <v>0</v>
      </c>
      <c r="AC595" s="4">
        <f t="shared" ref="AC595:AC605" si="151">+L595</f>
        <v>0</v>
      </c>
      <c r="AD595" s="29"/>
      <c r="AE595" s="29"/>
      <c r="AF595" s="29"/>
      <c r="AG595" s="29"/>
      <c r="AH595" s="29"/>
      <c r="AI595" s="29"/>
      <c r="AJ595" s="4"/>
      <c r="AK595" s="4"/>
      <c r="AL595" s="4"/>
      <c r="AM595" s="4"/>
      <c r="AN595" s="4"/>
      <c r="AO595" s="4"/>
      <c r="AP595" s="4"/>
      <c r="AQ595" s="6"/>
      <c r="AR595" s="6"/>
      <c r="AS595" s="6"/>
      <c r="AT595" s="6"/>
      <c r="AU595" s="6"/>
      <c r="AV595" s="6"/>
      <c r="AW595" s="29"/>
      <c r="AX595" s="29"/>
      <c r="AY595" s="4"/>
      <c r="AZ595" s="4"/>
      <c r="BA595" s="4"/>
      <c r="BB595" s="4"/>
      <c r="BC595" s="4"/>
      <c r="BD595" s="4"/>
      <c r="BE595" s="4"/>
      <c r="BF595" s="4"/>
      <c r="BG595" s="4"/>
      <c r="BH595" s="4"/>
      <c r="BI595" s="4"/>
      <c r="BJ595" s="4"/>
      <c r="BK595" s="4"/>
      <c r="BL595" s="4"/>
      <c r="BM595" s="4"/>
      <c r="BN595" s="4"/>
      <c r="BO595" s="4"/>
      <c r="BP595" s="4"/>
      <c r="BQ595" s="4"/>
      <c r="BR595" s="4"/>
      <c r="BS595" s="4"/>
      <c r="BT595" s="4"/>
      <c r="BU595" s="4"/>
      <c r="BV595" s="4"/>
      <c r="BW595" s="4"/>
      <c r="BX595" s="4"/>
      <c r="BY595" s="4"/>
      <c r="BZ595" s="4"/>
      <c r="CA595" s="4"/>
    </row>
    <row r="596" spans="1:79" ht="16" customHeight="1" thickBot="1">
      <c r="A596" s="33"/>
      <c r="B596" s="10"/>
      <c r="C596" s="158"/>
      <c r="D596" s="158"/>
      <c r="E596" s="147"/>
      <c r="F596" s="152" t="s">
        <v>11</v>
      </c>
      <c r="G596" s="152"/>
      <c r="H596" s="153">
        <v>1500</v>
      </c>
      <c r="I596" s="154">
        <v>44970</v>
      </c>
      <c r="J596" s="165"/>
      <c r="K596" s="161"/>
      <c r="L596" s="161"/>
      <c r="M596" s="25"/>
      <c r="N596" s="25"/>
      <c r="O596" s="25"/>
      <c r="P596" s="25"/>
      <c r="Q596" s="25"/>
      <c r="R596" s="6"/>
      <c r="S596" s="6"/>
      <c r="T596" s="6"/>
      <c r="U596" s="6"/>
      <c r="V596" s="6"/>
      <c r="W596" s="6"/>
      <c r="X596" s="4"/>
      <c r="Y596" s="4"/>
      <c r="Z596" s="4"/>
      <c r="AA596" s="4"/>
      <c r="AB596" s="4"/>
      <c r="AC596" s="4"/>
      <c r="AD596" s="29"/>
      <c r="AE596" s="29"/>
      <c r="AF596" s="29"/>
      <c r="AG596" s="29"/>
      <c r="AH596" s="29"/>
      <c r="AI596" s="29"/>
      <c r="AJ596" s="4"/>
      <c r="AK596" s="4"/>
      <c r="AL596" s="4"/>
      <c r="AM596" s="4"/>
      <c r="AN596" s="4"/>
      <c r="AO596" s="4"/>
      <c r="AP596" s="4"/>
      <c r="AQ596" s="6"/>
      <c r="AR596" s="6"/>
      <c r="AS596" s="6"/>
      <c r="AT596" s="6"/>
      <c r="AU596" s="6"/>
      <c r="AV596" s="6"/>
      <c r="AW596" s="29"/>
      <c r="AX596" s="29"/>
      <c r="AY596" s="4"/>
      <c r="AZ596" s="4"/>
      <c r="BA596" s="4"/>
      <c r="BB596" s="4"/>
      <c r="BC596" s="4"/>
      <c r="BD596" s="4"/>
      <c r="BE596" s="4"/>
      <c r="BF596" s="4"/>
      <c r="BG596" s="4"/>
      <c r="BH596" s="4"/>
      <c r="BI596" s="4"/>
      <c r="BJ596" s="4"/>
      <c r="BK596" s="4"/>
      <c r="BL596" s="4"/>
      <c r="BM596" s="4"/>
      <c r="BN596" s="4"/>
      <c r="BO596" s="4"/>
      <c r="BP596" s="4"/>
      <c r="BQ596" s="4"/>
      <c r="BR596" s="4"/>
      <c r="BS596" s="4"/>
      <c r="BT596" s="4"/>
      <c r="BU596" s="4"/>
      <c r="BV596" s="4"/>
      <c r="BW596" s="4"/>
      <c r="BX596" s="4"/>
      <c r="BY596" s="4"/>
      <c r="BZ596" s="4"/>
      <c r="CA596" s="4"/>
    </row>
    <row r="597" spans="1:79" ht="16" customHeight="1" thickBot="1">
      <c r="A597" s="33"/>
      <c r="B597" s="53"/>
      <c r="C597" s="46">
        <v>14</v>
      </c>
      <c r="D597" s="46">
        <v>3</v>
      </c>
      <c r="E597" s="47">
        <v>6</v>
      </c>
      <c r="F597" s="152" t="s">
        <v>25</v>
      </c>
      <c r="G597" s="152"/>
      <c r="H597" s="153">
        <v>2000</v>
      </c>
      <c r="I597" s="154">
        <v>44971</v>
      </c>
      <c r="J597" s="165"/>
      <c r="K597" s="161"/>
      <c r="L597" s="161"/>
      <c r="M597" s="25"/>
      <c r="N597" s="25"/>
      <c r="O597" s="25"/>
      <c r="P597" s="25"/>
      <c r="Q597" s="25"/>
      <c r="R597" s="6">
        <f t="shared" si="148"/>
        <v>0</v>
      </c>
      <c r="S597" s="6">
        <f t="shared" si="149"/>
        <v>0</v>
      </c>
      <c r="T597" s="6"/>
      <c r="U597" s="6"/>
      <c r="V597" s="6"/>
      <c r="W597" s="6"/>
      <c r="X597" s="4"/>
      <c r="Y597" s="4" t="s">
        <v>34</v>
      </c>
      <c r="Z597" s="4"/>
      <c r="AA597" s="4" t="s">
        <v>565</v>
      </c>
      <c r="AB597" s="4">
        <f t="shared" si="150"/>
        <v>0</v>
      </c>
      <c r="AC597" s="4">
        <f t="shared" si="151"/>
        <v>0</v>
      </c>
      <c r="AD597" s="29"/>
      <c r="AE597" s="29"/>
      <c r="AF597" s="29"/>
      <c r="AG597" s="29"/>
      <c r="AH597" s="29"/>
      <c r="AI597" s="29"/>
      <c r="AJ597" s="4"/>
      <c r="AK597" s="4"/>
      <c r="AL597" s="4"/>
      <c r="AM597" s="4"/>
      <c r="AN597" s="4"/>
      <c r="AO597" s="4"/>
      <c r="AP597" s="4"/>
      <c r="AQ597" s="6"/>
      <c r="AR597" s="6"/>
      <c r="AS597" s="6"/>
      <c r="AT597" s="6"/>
      <c r="AU597" s="6"/>
      <c r="AV597" s="6"/>
      <c r="AW597" s="29"/>
      <c r="AX597" s="29"/>
      <c r="AY597" s="4"/>
      <c r="AZ597" s="4"/>
      <c r="BA597" s="4"/>
      <c r="BB597" s="4"/>
      <c r="BC597" s="4"/>
      <c r="BD597" s="4"/>
      <c r="BE597" s="4"/>
      <c r="BF597" s="4"/>
      <c r="BG597" s="4"/>
      <c r="BH597" s="4"/>
      <c r="BI597" s="4"/>
      <c r="BJ597" s="4"/>
      <c r="BK597" s="4"/>
      <c r="BL597" s="4"/>
      <c r="BM597" s="4"/>
      <c r="BN597" s="4"/>
      <c r="BO597" s="4"/>
      <c r="BP597" s="4"/>
      <c r="BQ597" s="4"/>
      <c r="BR597" s="4"/>
      <c r="BS597" s="4"/>
      <c r="BT597" s="4"/>
      <c r="BU597" s="4"/>
      <c r="BV597" s="4"/>
      <c r="BW597" s="4"/>
      <c r="BX597" s="4"/>
      <c r="BY597" s="4"/>
      <c r="BZ597" s="4"/>
      <c r="CA597" s="4"/>
    </row>
    <row r="598" spans="1:79" ht="16" customHeight="1" thickBot="1">
      <c r="A598" s="33"/>
      <c r="B598" s="53"/>
      <c r="C598" s="158"/>
      <c r="D598" s="158"/>
      <c r="E598" s="147"/>
      <c r="F598" s="152" t="s">
        <v>11</v>
      </c>
      <c r="G598" s="152"/>
      <c r="H598" s="153">
        <v>2000</v>
      </c>
      <c r="I598" s="154">
        <v>44972</v>
      </c>
      <c r="J598" s="165"/>
      <c r="K598" s="161"/>
      <c r="L598" s="161"/>
      <c r="M598" s="25"/>
      <c r="N598" s="25"/>
      <c r="O598" s="25"/>
      <c r="P598" s="25"/>
      <c r="Q598" s="25"/>
      <c r="R598" s="6"/>
      <c r="S598" s="6"/>
      <c r="T598" s="6"/>
      <c r="U598" s="6"/>
      <c r="V598" s="6"/>
      <c r="W598" s="6"/>
      <c r="X598" s="4"/>
      <c r="Y598" s="4"/>
      <c r="Z598" s="4"/>
      <c r="AA598" s="4"/>
      <c r="AB598" s="4"/>
      <c r="AC598" s="4"/>
      <c r="AD598" s="29"/>
      <c r="AE598" s="29"/>
      <c r="AF598" s="29"/>
      <c r="AG598" s="29"/>
      <c r="AH598" s="29"/>
      <c r="AI598" s="29"/>
      <c r="AJ598" s="4"/>
      <c r="AK598" s="4"/>
      <c r="AL598" s="4"/>
      <c r="AM598" s="4"/>
      <c r="AN598" s="4"/>
      <c r="AO598" s="4"/>
      <c r="AP598" s="4"/>
      <c r="AQ598" s="6"/>
      <c r="AR598" s="6"/>
      <c r="AS598" s="6"/>
      <c r="AT598" s="6"/>
      <c r="AU598" s="6"/>
      <c r="AV598" s="6"/>
      <c r="AW598" s="29"/>
      <c r="AX598" s="29"/>
      <c r="AY598" s="4"/>
      <c r="AZ598" s="4"/>
      <c r="BA598" s="4"/>
      <c r="BB598" s="4"/>
      <c r="BC598" s="4"/>
      <c r="BD598" s="4"/>
      <c r="BE598" s="4"/>
      <c r="BF598" s="4"/>
      <c r="BG598" s="4"/>
      <c r="BH598" s="4"/>
      <c r="BI598" s="4"/>
      <c r="BJ598" s="4"/>
      <c r="BK598" s="4"/>
      <c r="BL598" s="4"/>
      <c r="BM598" s="4"/>
      <c r="BN598" s="4"/>
      <c r="BO598" s="4"/>
      <c r="BP598" s="4"/>
      <c r="BQ598" s="4"/>
      <c r="BR598" s="4"/>
      <c r="BS598" s="4"/>
      <c r="BT598" s="4"/>
      <c r="BU598" s="4"/>
      <c r="BV598" s="4"/>
      <c r="BW598" s="4"/>
      <c r="BX598" s="4"/>
      <c r="BY598" s="4"/>
      <c r="BZ598" s="4"/>
      <c r="CA598" s="4"/>
    </row>
    <row r="599" spans="1:79" ht="16" customHeight="1" thickBot="1">
      <c r="A599" s="33"/>
      <c r="B599" s="53"/>
      <c r="C599" s="46">
        <v>16</v>
      </c>
      <c r="D599" s="46">
        <v>3</v>
      </c>
      <c r="E599" s="47">
        <v>6</v>
      </c>
      <c r="F599" s="152" t="s">
        <v>25</v>
      </c>
      <c r="G599" s="152"/>
      <c r="H599" s="153">
        <v>2500</v>
      </c>
      <c r="I599" s="154">
        <v>44973</v>
      </c>
      <c r="J599" s="165"/>
      <c r="K599" s="161"/>
      <c r="L599" s="161"/>
      <c r="M599" s="25"/>
      <c r="N599" s="25"/>
      <c r="O599" s="25"/>
      <c r="P599" s="25"/>
      <c r="Q599" s="25"/>
      <c r="R599" s="6">
        <f t="shared" si="148"/>
        <v>0</v>
      </c>
      <c r="S599" s="6">
        <f t="shared" si="149"/>
        <v>0</v>
      </c>
      <c r="T599" s="6"/>
      <c r="U599" s="6"/>
      <c r="V599" s="6"/>
      <c r="W599" s="6"/>
      <c r="X599" s="4"/>
      <c r="Y599" s="4" t="s">
        <v>37</v>
      </c>
      <c r="Z599" s="4"/>
      <c r="AA599" s="4" t="s">
        <v>566</v>
      </c>
      <c r="AB599" s="4">
        <f t="shared" si="150"/>
        <v>0</v>
      </c>
      <c r="AC599" s="4">
        <f t="shared" si="151"/>
        <v>0</v>
      </c>
      <c r="AD599" s="29"/>
      <c r="AE599" s="29"/>
      <c r="AF599" s="29"/>
      <c r="AG599" s="29"/>
      <c r="AH599" s="29"/>
      <c r="AI599" s="29"/>
      <c r="AJ599" s="4"/>
      <c r="AK599" s="4"/>
      <c r="AL599" s="4"/>
      <c r="AM599" s="4"/>
      <c r="AN599" s="4"/>
      <c r="AO599" s="4"/>
      <c r="AP599" s="4"/>
      <c r="AQ599" s="6"/>
      <c r="AR599" s="6"/>
      <c r="AS599" s="6"/>
      <c r="AT599" s="6"/>
      <c r="AU599" s="6"/>
      <c r="AV599" s="6"/>
      <c r="AW599" s="29"/>
      <c r="AX599" s="29"/>
      <c r="AY599" s="4"/>
      <c r="AZ599" s="4"/>
      <c r="BA599" s="4"/>
      <c r="BB599" s="4"/>
      <c r="BC599" s="4"/>
      <c r="BD599" s="4"/>
      <c r="BE599" s="4"/>
      <c r="BF599" s="4"/>
      <c r="BG599" s="4"/>
      <c r="BH599" s="4"/>
      <c r="BI599" s="4"/>
      <c r="BJ599" s="4"/>
      <c r="BK599" s="4"/>
      <c r="BL599" s="4"/>
      <c r="BM599" s="4"/>
      <c r="BN599" s="4"/>
      <c r="BO599" s="4"/>
      <c r="BP599" s="4"/>
      <c r="BQ599" s="4"/>
      <c r="BR599" s="4"/>
      <c r="BS599" s="4"/>
      <c r="BT599" s="4"/>
      <c r="BU599" s="4"/>
      <c r="BV599" s="4"/>
      <c r="BW599" s="4"/>
      <c r="BX599" s="4"/>
      <c r="BY599" s="4"/>
      <c r="BZ599" s="4"/>
      <c r="CA599" s="4"/>
    </row>
    <row r="600" spans="1:79" ht="16" customHeight="1" thickBot="1">
      <c r="A600" s="33"/>
      <c r="B600" s="53"/>
      <c r="C600" s="158"/>
      <c r="D600" s="158"/>
      <c r="E600" s="147"/>
      <c r="F600" s="152" t="s">
        <v>11</v>
      </c>
      <c r="G600" s="152"/>
      <c r="H600" s="153">
        <v>2500</v>
      </c>
      <c r="I600" s="154">
        <v>44974</v>
      </c>
      <c r="J600" s="165"/>
      <c r="K600" s="161"/>
      <c r="L600" s="161"/>
      <c r="M600" s="25"/>
      <c r="N600" s="25"/>
      <c r="O600" s="25"/>
      <c r="P600" s="25"/>
      <c r="Q600" s="25"/>
      <c r="R600" s="6"/>
      <c r="S600" s="6"/>
      <c r="T600" s="6"/>
      <c r="U600" s="6"/>
      <c r="V600" s="6"/>
      <c r="W600" s="6"/>
      <c r="X600" s="4"/>
      <c r="Y600" s="4"/>
      <c r="Z600" s="4"/>
      <c r="AA600" s="4"/>
      <c r="AB600" s="4"/>
      <c r="AC600" s="4"/>
      <c r="AD600" s="29"/>
      <c r="AE600" s="29"/>
      <c r="AF600" s="29"/>
      <c r="AG600" s="29"/>
      <c r="AH600" s="29"/>
      <c r="AI600" s="29"/>
      <c r="AJ600" s="4"/>
      <c r="AK600" s="4"/>
      <c r="AL600" s="4"/>
      <c r="AM600" s="4"/>
      <c r="AN600" s="4"/>
      <c r="AO600" s="4"/>
      <c r="AP600" s="4"/>
      <c r="AQ600" s="6"/>
      <c r="AR600" s="6"/>
      <c r="AS600" s="6"/>
      <c r="AT600" s="6"/>
      <c r="AU600" s="6"/>
      <c r="AV600" s="6"/>
      <c r="AW600" s="29"/>
      <c r="AX600" s="29"/>
      <c r="AY600" s="4"/>
      <c r="AZ600" s="4"/>
      <c r="BA600" s="4"/>
      <c r="BB600" s="4"/>
      <c r="BC600" s="4"/>
      <c r="BD600" s="4"/>
      <c r="BE600" s="4"/>
      <c r="BF600" s="4"/>
      <c r="BG600" s="4"/>
      <c r="BH600" s="4"/>
      <c r="BI600" s="4"/>
      <c r="BJ600" s="4"/>
      <c r="BK600" s="4"/>
      <c r="BL600" s="4"/>
      <c r="BM600" s="4"/>
      <c r="BN600" s="4"/>
      <c r="BO600" s="4"/>
      <c r="BP600" s="4"/>
      <c r="BQ600" s="4"/>
      <c r="BR600" s="4"/>
      <c r="BS600" s="4"/>
      <c r="BT600" s="4"/>
      <c r="BU600" s="4"/>
      <c r="BV600" s="4"/>
      <c r="BW600" s="4"/>
      <c r="BX600" s="4"/>
      <c r="BY600" s="4"/>
      <c r="BZ600" s="4"/>
      <c r="CA600" s="4"/>
    </row>
    <row r="601" spans="1:79" ht="16" customHeight="1" thickBot="1">
      <c r="A601" s="33"/>
      <c r="B601" s="53"/>
      <c r="C601" s="46">
        <v>18</v>
      </c>
      <c r="D601" s="46">
        <v>4</v>
      </c>
      <c r="E601" s="47">
        <v>6</v>
      </c>
      <c r="F601" s="152" t="s">
        <v>25</v>
      </c>
      <c r="G601" s="152"/>
      <c r="H601" s="153">
        <v>3000</v>
      </c>
      <c r="I601" s="154">
        <v>44975</v>
      </c>
      <c r="J601" s="165"/>
      <c r="K601" s="161"/>
      <c r="L601" s="161"/>
      <c r="M601" s="25"/>
      <c r="N601" s="25"/>
      <c r="O601" s="25"/>
      <c r="P601" s="25"/>
      <c r="Q601" s="25"/>
      <c r="R601" s="6">
        <f t="shared" si="148"/>
        <v>0</v>
      </c>
      <c r="S601" s="6">
        <f t="shared" si="149"/>
        <v>0</v>
      </c>
      <c r="T601" s="6"/>
      <c r="U601" s="6"/>
      <c r="V601" s="6"/>
      <c r="W601" s="6"/>
      <c r="X601" s="4"/>
      <c r="Y601" s="4" t="s">
        <v>40</v>
      </c>
      <c r="Z601" s="4"/>
      <c r="AA601" s="4" t="s">
        <v>567</v>
      </c>
      <c r="AB601" s="4">
        <f t="shared" si="150"/>
        <v>0</v>
      </c>
      <c r="AC601" s="4">
        <f t="shared" si="151"/>
        <v>0</v>
      </c>
      <c r="AD601" s="29"/>
      <c r="AE601" s="29"/>
      <c r="AF601" s="29"/>
      <c r="AG601" s="29"/>
      <c r="AH601" s="29"/>
      <c r="AI601" s="29"/>
      <c r="AJ601" s="4"/>
      <c r="AK601" s="4"/>
      <c r="AL601" s="4"/>
      <c r="AM601" s="4"/>
      <c r="AN601" s="4"/>
      <c r="AO601" s="4"/>
      <c r="AP601" s="4"/>
      <c r="AQ601" s="6"/>
      <c r="AR601" s="6"/>
      <c r="AS601" s="6"/>
      <c r="AT601" s="6"/>
      <c r="AU601" s="6"/>
      <c r="AV601" s="6"/>
      <c r="AW601" s="29"/>
      <c r="AX601" s="29"/>
      <c r="AY601" s="4"/>
      <c r="AZ601" s="4"/>
      <c r="BA601" s="4"/>
      <c r="BB601" s="4"/>
      <c r="BC601" s="4"/>
      <c r="BD601" s="4"/>
      <c r="BE601" s="4"/>
      <c r="BF601" s="4"/>
      <c r="BG601" s="4"/>
      <c r="BH601" s="4"/>
      <c r="BI601" s="4"/>
      <c r="BJ601" s="4"/>
      <c r="BK601" s="4"/>
      <c r="BL601" s="4"/>
      <c r="BM601" s="4"/>
      <c r="BN601" s="4"/>
      <c r="BO601" s="4"/>
      <c r="BP601" s="4"/>
      <c r="BQ601" s="4"/>
      <c r="BR601" s="4"/>
      <c r="BS601" s="4"/>
      <c r="BT601" s="4"/>
      <c r="BU601" s="4"/>
      <c r="BV601" s="4"/>
      <c r="BW601" s="4"/>
      <c r="BX601" s="4"/>
      <c r="BY601" s="4"/>
      <c r="BZ601" s="4"/>
      <c r="CA601" s="4"/>
    </row>
    <row r="602" spans="1:79" ht="16" customHeight="1" thickBot="1">
      <c r="A602" s="33"/>
      <c r="B602" s="53"/>
      <c r="C602" s="158"/>
      <c r="D602" s="158"/>
      <c r="E602" s="147"/>
      <c r="F602" s="152" t="s">
        <v>11</v>
      </c>
      <c r="G602" s="152"/>
      <c r="H602" s="153">
        <v>3000</v>
      </c>
      <c r="I602" s="154">
        <v>44976</v>
      </c>
      <c r="J602" s="165"/>
      <c r="K602" s="161"/>
      <c r="L602" s="161"/>
      <c r="M602" s="25"/>
      <c r="N602" s="25"/>
      <c r="O602" s="25"/>
      <c r="P602" s="25"/>
      <c r="Q602" s="25"/>
      <c r="R602" s="6"/>
      <c r="S602" s="6"/>
      <c r="T602" s="6"/>
      <c r="U602" s="6"/>
      <c r="V602" s="6"/>
      <c r="W602" s="6"/>
      <c r="X602" s="4"/>
      <c r="Y602" s="4"/>
      <c r="Z602" s="4"/>
      <c r="AA602" s="4"/>
      <c r="AB602" s="4"/>
      <c r="AC602" s="4"/>
      <c r="AD602" s="29"/>
      <c r="AE602" s="29"/>
      <c r="AF602" s="29"/>
      <c r="AG602" s="29"/>
      <c r="AH602" s="29"/>
      <c r="AI602" s="29"/>
      <c r="AJ602" s="4"/>
      <c r="AK602" s="4"/>
      <c r="AL602" s="4"/>
      <c r="AM602" s="4"/>
      <c r="AN602" s="4"/>
      <c r="AO602" s="4"/>
      <c r="AP602" s="4"/>
      <c r="AQ602" s="6"/>
      <c r="AR602" s="6"/>
      <c r="AS602" s="6"/>
      <c r="AT602" s="6"/>
      <c r="AU602" s="6"/>
      <c r="AV602" s="6"/>
      <c r="AW602" s="29"/>
      <c r="AX602" s="29"/>
      <c r="AY602" s="4"/>
      <c r="AZ602" s="4"/>
      <c r="BA602" s="4"/>
      <c r="BB602" s="4"/>
      <c r="BC602" s="4"/>
      <c r="BD602" s="4"/>
      <c r="BE602" s="4"/>
      <c r="BF602" s="4"/>
      <c r="BG602" s="4"/>
      <c r="BH602" s="4"/>
      <c r="BI602" s="4"/>
      <c r="BJ602" s="4"/>
      <c r="BK602" s="4"/>
      <c r="BL602" s="4"/>
      <c r="BM602" s="4"/>
      <c r="BN602" s="4"/>
      <c r="BO602" s="4"/>
      <c r="BP602" s="4"/>
      <c r="BQ602" s="4"/>
      <c r="BR602" s="4"/>
      <c r="BS602" s="4"/>
      <c r="BT602" s="4"/>
      <c r="BU602" s="4"/>
      <c r="BV602" s="4"/>
      <c r="BW602" s="4"/>
      <c r="BX602" s="4"/>
      <c r="BY602" s="4"/>
      <c r="BZ602" s="4"/>
      <c r="CA602" s="4"/>
    </row>
    <row r="603" spans="1:79" ht="16" customHeight="1" thickBot="1">
      <c r="A603" s="122"/>
      <c r="B603" s="53"/>
      <c r="C603" s="46">
        <v>21</v>
      </c>
      <c r="D603" s="46">
        <v>4</v>
      </c>
      <c r="E603" s="47">
        <v>6</v>
      </c>
      <c r="F603" s="152" t="s">
        <v>25</v>
      </c>
      <c r="G603" s="152"/>
      <c r="H603" s="153">
        <v>5000</v>
      </c>
      <c r="I603" s="154">
        <v>44977</v>
      </c>
      <c r="J603" s="165"/>
      <c r="K603" s="161"/>
      <c r="L603" s="161"/>
      <c r="M603" s="25"/>
      <c r="N603" s="25"/>
      <c r="O603" s="25"/>
      <c r="P603" s="25"/>
      <c r="Q603" s="25"/>
      <c r="R603" s="6">
        <f t="shared" si="148"/>
        <v>0</v>
      </c>
      <c r="S603" s="6">
        <f t="shared" si="149"/>
        <v>0</v>
      </c>
      <c r="T603" s="6"/>
      <c r="U603" s="6"/>
      <c r="V603" s="6"/>
      <c r="W603" s="6"/>
      <c r="X603" s="4"/>
      <c r="Y603" s="4" t="s">
        <v>43</v>
      </c>
      <c r="Z603" s="4"/>
      <c r="AA603" s="4" t="s">
        <v>568</v>
      </c>
      <c r="AB603" s="4">
        <f t="shared" si="150"/>
        <v>0</v>
      </c>
      <c r="AC603" s="4">
        <f t="shared" si="151"/>
        <v>0</v>
      </c>
      <c r="AD603" s="29"/>
      <c r="AE603" s="29"/>
      <c r="AF603" s="29"/>
      <c r="AG603" s="29"/>
      <c r="AH603" s="29"/>
      <c r="AI603" s="29"/>
      <c r="AJ603" s="4"/>
      <c r="AK603" s="4"/>
      <c r="AL603" s="4"/>
      <c r="AM603" s="4"/>
      <c r="AN603" s="4"/>
      <c r="AO603" s="4"/>
      <c r="AP603" s="4"/>
      <c r="AQ603" s="6"/>
      <c r="AR603" s="6"/>
      <c r="AS603" s="6"/>
      <c r="AT603" s="6"/>
      <c r="AU603" s="6"/>
      <c r="AV603" s="6"/>
      <c r="AW603" s="29"/>
      <c r="AX603" s="29"/>
      <c r="AY603" s="4"/>
      <c r="AZ603" s="4"/>
      <c r="BA603" s="4"/>
      <c r="BB603" s="4"/>
      <c r="BC603" s="4"/>
      <c r="BD603" s="4"/>
      <c r="BE603" s="4"/>
      <c r="BF603" s="4"/>
      <c r="BG603" s="4"/>
      <c r="BH603" s="4"/>
      <c r="BI603" s="4"/>
      <c r="BJ603" s="4"/>
      <c r="BK603" s="4"/>
      <c r="BL603" s="4"/>
      <c r="BM603" s="4"/>
      <c r="BN603" s="4"/>
      <c r="BO603" s="4"/>
      <c r="BP603" s="4"/>
      <c r="BQ603" s="4"/>
      <c r="BR603" s="4"/>
      <c r="BS603" s="4"/>
      <c r="BT603" s="4"/>
      <c r="BU603" s="4"/>
      <c r="BV603" s="4"/>
      <c r="BW603" s="4"/>
      <c r="BX603" s="4"/>
      <c r="BY603" s="4"/>
      <c r="BZ603" s="4"/>
      <c r="CA603" s="4"/>
    </row>
    <row r="604" spans="1:79" ht="16" customHeight="1" thickBot="1">
      <c r="A604" s="122"/>
      <c r="B604" s="53"/>
      <c r="C604" s="158"/>
      <c r="D604" s="158"/>
      <c r="E604" s="147"/>
      <c r="F604" s="152" t="s">
        <v>11</v>
      </c>
      <c r="G604" s="152"/>
      <c r="H604" s="153">
        <v>5000</v>
      </c>
      <c r="I604" s="154">
        <v>44978</v>
      </c>
      <c r="J604" s="165"/>
      <c r="K604" s="161"/>
      <c r="L604" s="161"/>
      <c r="M604" s="25"/>
      <c r="N604" s="25"/>
      <c r="O604" s="25"/>
      <c r="P604" s="25"/>
      <c r="Q604" s="25"/>
      <c r="R604" s="6"/>
      <c r="S604" s="6"/>
      <c r="T604" s="6"/>
      <c r="U604" s="6"/>
      <c r="V604" s="6"/>
      <c r="W604" s="6"/>
      <c r="X604" s="4"/>
      <c r="Y604" s="4"/>
      <c r="Z604" s="4"/>
      <c r="AA604" s="4"/>
      <c r="AB604" s="4"/>
      <c r="AC604" s="4"/>
      <c r="AD604" s="29"/>
      <c r="AE604" s="29"/>
      <c r="AF604" s="29"/>
      <c r="AG604" s="29"/>
      <c r="AH604" s="29"/>
      <c r="AI604" s="29"/>
      <c r="AJ604" s="4"/>
      <c r="AK604" s="4"/>
      <c r="AL604" s="4"/>
      <c r="AM604" s="4"/>
      <c r="AN604" s="4"/>
      <c r="AO604" s="4"/>
      <c r="AP604" s="4"/>
      <c r="AQ604" s="6"/>
      <c r="AR604" s="6"/>
      <c r="AS604" s="6"/>
      <c r="AT604" s="6"/>
      <c r="AU604" s="6"/>
      <c r="AV604" s="6"/>
      <c r="AW604" s="29"/>
      <c r="AX604" s="29"/>
      <c r="AY604" s="4"/>
      <c r="AZ604" s="4"/>
      <c r="BA604" s="4"/>
      <c r="BB604" s="4"/>
      <c r="BC604" s="4"/>
      <c r="BD604" s="4"/>
      <c r="BE604" s="4"/>
      <c r="BF604" s="4"/>
      <c r="BG604" s="4"/>
      <c r="BH604" s="4"/>
      <c r="BI604" s="4"/>
      <c r="BJ604" s="4"/>
      <c r="BK604" s="4"/>
      <c r="BL604" s="4"/>
      <c r="BM604" s="4"/>
      <c r="BN604" s="4"/>
      <c r="BO604" s="4"/>
      <c r="BP604" s="4"/>
      <c r="BQ604" s="4"/>
      <c r="BR604" s="4"/>
      <c r="BS604" s="4"/>
      <c r="BT604" s="4"/>
      <c r="BU604" s="4"/>
      <c r="BV604" s="4"/>
      <c r="BW604" s="4"/>
      <c r="BX604" s="4"/>
      <c r="BY604" s="4"/>
      <c r="BZ604" s="4"/>
      <c r="CA604" s="4"/>
    </row>
    <row r="605" spans="1:79" ht="16" customHeight="1" thickBot="1">
      <c r="A605" s="3"/>
      <c r="B605" s="2"/>
      <c r="C605" s="46">
        <v>25</v>
      </c>
      <c r="D605" s="46">
        <v>4</v>
      </c>
      <c r="E605" s="47">
        <v>6</v>
      </c>
      <c r="F605" s="152" t="s">
        <v>25</v>
      </c>
      <c r="G605" s="152"/>
      <c r="H605" s="153">
        <v>6500</v>
      </c>
      <c r="I605" s="154">
        <v>44979</v>
      </c>
      <c r="J605" s="187"/>
      <c r="K605" s="161"/>
      <c r="L605" s="161"/>
      <c r="M605" s="5"/>
      <c r="N605" s="5"/>
      <c r="O605" s="5"/>
      <c r="P605" s="5"/>
      <c r="Q605" s="5"/>
      <c r="R605" s="6">
        <f t="shared" si="148"/>
        <v>0</v>
      </c>
      <c r="S605" s="6">
        <f t="shared" si="149"/>
        <v>0</v>
      </c>
      <c r="T605" s="6"/>
      <c r="U605" s="6"/>
      <c r="V605" s="6"/>
      <c r="W605" s="6"/>
      <c r="X605" s="4"/>
      <c r="Y605" s="4" t="s">
        <v>46</v>
      </c>
      <c r="Z605" s="4"/>
      <c r="AA605" s="4" t="s">
        <v>569</v>
      </c>
      <c r="AB605" s="4">
        <f t="shared" si="150"/>
        <v>0</v>
      </c>
      <c r="AC605" s="4">
        <f t="shared" si="151"/>
        <v>0</v>
      </c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  <c r="AP605" s="4"/>
      <c r="AQ605" s="6"/>
      <c r="AR605" s="6"/>
      <c r="AS605" s="6"/>
      <c r="AT605" s="6"/>
      <c r="AU605" s="6"/>
      <c r="AV605" s="6"/>
      <c r="AW605" s="4"/>
      <c r="AX605" s="4"/>
      <c r="AY605" s="4"/>
      <c r="AZ605" s="4"/>
      <c r="BA605" s="4"/>
      <c r="BB605" s="4"/>
      <c r="BC605" s="4"/>
      <c r="BD605" s="4"/>
      <c r="BE605" s="4"/>
      <c r="BF605" s="4"/>
      <c r="BG605" s="4"/>
      <c r="BH605" s="4"/>
      <c r="BI605" s="4"/>
      <c r="BJ605" s="4"/>
      <c r="BK605" s="4"/>
      <c r="BL605" s="4"/>
      <c r="BM605" s="4"/>
      <c r="BN605" s="4"/>
      <c r="BO605" s="4"/>
      <c r="BP605" s="4"/>
      <c r="BQ605" s="4"/>
      <c r="BR605" s="4"/>
      <c r="BS605" s="4"/>
      <c r="BT605" s="4"/>
      <c r="BU605" s="4"/>
      <c r="BV605" s="4"/>
      <c r="BW605" s="4"/>
      <c r="BX605" s="4"/>
      <c r="BY605" s="4"/>
      <c r="BZ605" s="4"/>
      <c r="CA605" s="4"/>
    </row>
    <row r="606" spans="1:79" ht="16" customHeight="1" thickBot="1">
      <c r="A606" s="3"/>
      <c r="B606" s="2"/>
      <c r="C606" s="158"/>
      <c r="D606" s="158"/>
      <c r="E606" s="147"/>
      <c r="F606" s="152" t="s">
        <v>11</v>
      </c>
      <c r="G606" s="152"/>
      <c r="H606" s="153">
        <v>6500</v>
      </c>
      <c r="I606" s="154">
        <v>44980</v>
      </c>
      <c r="J606" s="187"/>
      <c r="K606" s="161"/>
      <c r="L606" s="161"/>
      <c r="M606" s="5"/>
      <c r="N606" s="5"/>
      <c r="O606" s="5"/>
      <c r="P606" s="5"/>
      <c r="Q606" s="5"/>
      <c r="R606" s="6"/>
      <c r="S606" s="6"/>
      <c r="T606" s="6"/>
      <c r="U606" s="6"/>
      <c r="V606" s="6"/>
      <c r="W606" s="6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6"/>
      <c r="AR606" s="6"/>
      <c r="AS606" s="6"/>
      <c r="AT606" s="6"/>
      <c r="AU606" s="6"/>
      <c r="AV606" s="6"/>
      <c r="AW606" s="4"/>
      <c r="AX606" s="4"/>
      <c r="AY606" s="4"/>
      <c r="AZ606" s="4"/>
      <c r="BA606" s="4"/>
      <c r="BB606" s="4"/>
      <c r="BC606" s="4"/>
      <c r="BD606" s="4"/>
      <c r="BE606" s="4"/>
      <c r="BF606" s="4"/>
      <c r="BG606" s="4"/>
      <c r="BH606" s="4"/>
      <c r="BI606" s="4"/>
      <c r="BJ606" s="4"/>
      <c r="BK606" s="4"/>
      <c r="BL606" s="4"/>
      <c r="BM606" s="4"/>
      <c r="BN606" s="4"/>
      <c r="BO606" s="4"/>
      <c r="BP606" s="4"/>
      <c r="BQ606" s="4"/>
      <c r="BR606" s="4"/>
      <c r="BS606" s="4"/>
      <c r="BT606" s="4"/>
      <c r="BU606" s="4"/>
      <c r="BV606" s="4"/>
      <c r="BW606" s="4"/>
      <c r="BX606" s="4"/>
      <c r="BY606" s="4"/>
      <c r="BZ606" s="4"/>
      <c r="CA606" s="4"/>
    </row>
    <row r="607" spans="1:79" ht="15" customHeight="1">
      <c r="A607" s="206" t="s">
        <v>570</v>
      </c>
      <c r="B607" s="206"/>
      <c r="C607" s="206"/>
      <c r="D607" s="206"/>
      <c r="E607" s="206"/>
      <c r="F607" s="206"/>
      <c r="G607" s="206"/>
      <c r="H607" s="206"/>
      <c r="I607" s="206"/>
      <c r="J607" s="78"/>
      <c r="K607" s="78"/>
      <c r="L607" s="78"/>
      <c r="M607" s="26"/>
      <c r="N607" s="26"/>
      <c r="O607" s="26"/>
      <c r="P607" s="26"/>
      <c r="Q607" s="26"/>
      <c r="R607" s="6"/>
      <c r="S607" s="6"/>
      <c r="T607" s="6"/>
      <c r="U607" s="6"/>
      <c r="V607" s="6"/>
      <c r="W607" s="6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  <c r="AU607" s="4"/>
      <c r="AV607" s="4"/>
      <c r="AW607" s="4"/>
      <c r="AX607" s="4"/>
      <c r="AY607" s="4"/>
      <c r="AZ607" s="4"/>
      <c r="BA607" s="4"/>
      <c r="BB607" s="4"/>
      <c r="BC607" s="4"/>
      <c r="BD607" s="4"/>
      <c r="BE607" s="4"/>
      <c r="BF607" s="4"/>
      <c r="BG607" s="4"/>
      <c r="BH607" s="4"/>
      <c r="BI607" s="4"/>
      <c r="BJ607" s="4"/>
      <c r="BK607" s="4"/>
      <c r="BL607" s="4"/>
      <c r="BM607" s="4"/>
      <c r="BN607" s="4"/>
      <c r="BO607" s="4"/>
      <c r="BP607" s="4"/>
      <c r="BQ607" s="4"/>
      <c r="BR607" s="4"/>
      <c r="BS607" s="4"/>
      <c r="BT607" s="4"/>
      <c r="BU607" s="4"/>
      <c r="BV607" s="4"/>
      <c r="BW607" s="4"/>
      <c r="BX607" s="4"/>
      <c r="BY607" s="4"/>
      <c r="BZ607" s="4"/>
      <c r="CA607" s="4"/>
    </row>
    <row r="608" spans="1:79" ht="11" customHeight="1">
      <c r="A608" s="19"/>
      <c r="B608" s="10"/>
      <c r="C608" s="19"/>
      <c r="D608" s="19"/>
      <c r="E608" s="19"/>
      <c r="F608" s="19"/>
      <c r="G608" s="19"/>
      <c r="H608" s="19"/>
      <c r="I608" s="33"/>
      <c r="J608" s="34"/>
      <c r="K608" s="35"/>
      <c r="L608" s="35"/>
      <c r="M608" s="35"/>
      <c r="N608" s="35"/>
      <c r="O608" s="21"/>
      <c r="P608" s="21"/>
      <c r="Q608" s="21" t="s">
        <v>3</v>
      </c>
      <c r="R608" s="6"/>
      <c r="S608" s="6"/>
      <c r="T608" s="6"/>
      <c r="U608" s="6"/>
      <c r="V608" s="6"/>
      <c r="W608" s="6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  <c r="AP608" s="4"/>
      <c r="AQ608" s="4"/>
      <c r="AR608" s="4"/>
      <c r="AS608" s="4"/>
      <c r="AT608" s="4"/>
      <c r="AU608" s="4"/>
      <c r="AV608" s="4"/>
      <c r="AW608" s="4"/>
      <c r="AX608" s="4"/>
      <c r="AY608" s="4"/>
      <c r="AZ608" s="4"/>
      <c r="BA608" s="4"/>
      <c r="BB608" s="4"/>
      <c r="BC608" s="4"/>
      <c r="BD608" s="4"/>
      <c r="BE608" s="4"/>
      <c r="BF608" s="4"/>
      <c r="BG608" s="4"/>
      <c r="BH608" s="4"/>
      <c r="BI608" s="4"/>
      <c r="BJ608" s="4"/>
      <c r="BK608" s="4"/>
      <c r="BL608" s="4"/>
      <c r="BM608" s="4"/>
      <c r="BN608" s="4"/>
      <c r="BO608" s="4"/>
      <c r="BP608" s="4"/>
      <c r="BQ608" s="4"/>
      <c r="BR608" s="4"/>
      <c r="BS608" s="4"/>
      <c r="BT608" s="4"/>
      <c r="BU608" s="4"/>
      <c r="BV608" s="4"/>
      <c r="BW608" s="4"/>
      <c r="BX608" s="4"/>
      <c r="BY608" s="4"/>
      <c r="BZ608" s="4"/>
      <c r="CA608" s="4"/>
    </row>
    <row r="609" spans="1:79" ht="27" customHeight="1">
      <c r="A609" s="37"/>
      <c r="B609" s="38"/>
      <c r="C609" s="37" t="s">
        <v>4</v>
      </c>
      <c r="D609" s="37" t="s">
        <v>5</v>
      </c>
      <c r="E609" s="37" t="s">
        <v>6</v>
      </c>
      <c r="F609" s="37" t="s">
        <v>7</v>
      </c>
      <c r="G609" s="37" t="s">
        <v>8</v>
      </c>
      <c r="H609" s="39" t="s">
        <v>9</v>
      </c>
      <c r="I609" s="40" t="s">
        <v>10</v>
      </c>
      <c r="J609" s="41"/>
      <c r="K609" s="42" t="s">
        <v>571</v>
      </c>
      <c r="L609" s="42" t="s">
        <v>572</v>
      </c>
      <c r="M609" s="42" t="s">
        <v>573</v>
      </c>
      <c r="N609" s="42"/>
      <c r="O609" s="43"/>
      <c r="P609" s="43"/>
      <c r="Q609" s="43"/>
      <c r="R609" s="6" t="s">
        <v>13</v>
      </c>
      <c r="S609" s="6" t="s">
        <v>14</v>
      </c>
      <c r="T609" s="6" t="s">
        <v>15</v>
      </c>
      <c r="U609" s="6" t="s">
        <v>16</v>
      </c>
      <c r="V609" s="6" t="s">
        <v>17</v>
      </c>
      <c r="W609" s="6" t="s">
        <v>18</v>
      </c>
      <c r="X609" s="6" t="s">
        <v>19</v>
      </c>
      <c r="Y609" s="4" t="s">
        <v>20</v>
      </c>
      <c r="Z609" s="4" t="s">
        <v>21</v>
      </c>
      <c r="AA609" s="4" t="s">
        <v>22</v>
      </c>
      <c r="AB609" s="4" t="s">
        <v>13</v>
      </c>
      <c r="AC609" s="4" t="s">
        <v>14</v>
      </c>
      <c r="AD609" s="4" t="s">
        <v>15</v>
      </c>
      <c r="AE609" s="4" t="s">
        <v>16</v>
      </c>
      <c r="AF609" s="4" t="s">
        <v>17</v>
      </c>
      <c r="AG609" s="4" t="s">
        <v>18</v>
      </c>
      <c r="AH609" s="4"/>
      <c r="AI609" s="4"/>
      <c r="AJ609" s="45"/>
      <c r="AK609" s="45"/>
      <c r="AL609" s="45"/>
      <c r="AM609" s="45"/>
      <c r="AN609" s="45"/>
      <c r="AO609" s="45"/>
      <c r="AP609" s="45"/>
      <c r="AQ609" s="45"/>
      <c r="AR609" s="45"/>
      <c r="AS609" s="45"/>
      <c r="AT609" s="45"/>
      <c r="AU609" s="45"/>
      <c r="AV609" s="45"/>
      <c r="AW609" s="4"/>
      <c r="AX609" s="4"/>
      <c r="AY609" s="4"/>
      <c r="AZ609" s="4"/>
      <c r="BA609" s="4"/>
      <c r="BB609" s="4"/>
      <c r="BC609" s="4"/>
      <c r="BD609" s="4"/>
      <c r="BE609" s="4"/>
      <c r="BF609" s="4"/>
      <c r="BG609" s="4"/>
      <c r="BH609" s="4"/>
      <c r="BI609" s="4"/>
      <c r="BJ609" s="4"/>
      <c r="BK609" s="4"/>
      <c r="BL609" s="4"/>
      <c r="BM609" s="4"/>
      <c r="BN609" s="4"/>
      <c r="BO609" s="4"/>
      <c r="BP609" s="4"/>
      <c r="BQ609" s="4"/>
      <c r="BR609" s="4"/>
      <c r="BS609" s="4"/>
      <c r="BT609" s="4"/>
      <c r="BU609" s="4"/>
      <c r="BV609" s="4"/>
      <c r="BW609" s="4"/>
      <c r="BX609" s="4"/>
      <c r="BY609" s="4"/>
      <c r="BZ609" s="4"/>
      <c r="CA609" s="4"/>
    </row>
    <row r="610" spans="1:79" ht="18" customHeight="1" thickBot="1">
      <c r="A610" s="33"/>
      <c r="B610" s="10" t="s">
        <v>574</v>
      </c>
      <c r="C610" s="46">
        <v>31</v>
      </c>
      <c r="D610" s="46">
        <v>11</v>
      </c>
      <c r="E610" s="47">
        <v>6</v>
      </c>
      <c r="F610" s="183" t="s">
        <v>571</v>
      </c>
      <c r="G610" s="159" t="s">
        <v>29</v>
      </c>
      <c r="H610" s="148">
        <v>9000</v>
      </c>
      <c r="I610" s="149">
        <v>44981</v>
      </c>
      <c r="J610" s="150"/>
      <c r="K610" s="160"/>
      <c r="L610" s="160"/>
      <c r="M610" s="160"/>
      <c r="N610" s="22"/>
      <c r="O610" s="51"/>
      <c r="P610" s="51"/>
      <c r="Q610" s="51"/>
      <c r="R610" s="6">
        <f t="shared" ref="R610" si="152">H610*K610</f>
        <v>0</v>
      </c>
      <c r="S610" s="6">
        <f t="shared" ref="S610" si="153">H610*L610</f>
        <v>0</v>
      </c>
      <c r="T610" s="6">
        <f>H610*M610</f>
        <v>0</v>
      </c>
      <c r="U610" s="6"/>
      <c r="V610" s="6"/>
      <c r="W610" s="6"/>
      <c r="X610" s="4"/>
      <c r="Y610" s="4" t="s">
        <v>575</v>
      </c>
      <c r="Z610" s="4"/>
      <c r="AA610" s="4" t="s">
        <v>576</v>
      </c>
      <c r="AB610" s="4">
        <f>K610</f>
        <v>0</v>
      </c>
      <c r="AC610" s="4">
        <f>+L610</f>
        <v>0</v>
      </c>
      <c r="AD610" s="4">
        <f>+M610</f>
        <v>0</v>
      </c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/>
      <c r="AQ610" s="6"/>
      <c r="AR610" s="6"/>
      <c r="AS610" s="6"/>
      <c r="AT610" s="6"/>
      <c r="AU610" s="6"/>
      <c r="AV610" s="6"/>
      <c r="AW610" s="4"/>
      <c r="AX610" s="4"/>
      <c r="AY610" s="4"/>
      <c r="AZ610" s="4"/>
      <c r="BA610" s="4"/>
      <c r="BB610" s="4"/>
      <c r="BC610" s="4"/>
      <c r="BD610" s="4"/>
      <c r="BE610" s="4"/>
      <c r="BF610" s="4"/>
      <c r="BG610" s="4"/>
      <c r="BH610" s="4"/>
      <c r="BI610" s="4"/>
      <c r="BJ610" s="4"/>
      <c r="BK610" s="4"/>
      <c r="BL610" s="4"/>
      <c r="BM610" s="4"/>
      <c r="BN610" s="4"/>
      <c r="BO610" s="4"/>
      <c r="BP610" s="4"/>
      <c r="BQ610" s="4"/>
      <c r="BR610" s="4"/>
      <c r="BS610" s="4"/>
      <c r="BT610" s="4"/>
      <c r="BU610" s="4"/>
      <c r="BV610" s="4"/>
      <c r="BW610" s="4"/>
      <c r="BX610" s="4"/>
      <c r="BY610" s="4"/>
      <c r="BZ610" s="4"/>
      <c r="CA610" s="4"/>
    </row>
    <row r="611" spans="1:79" ht="18" customHeight="1" thickBot="1">
      <c r="A611" s="33"/>
      <c r="B611" s="10"/>
      <c r="C611" s="46"/>
      <c r="D611" s="46"/>
      <c r="E611" s="47"/>
      <c r="F611" s="185" t="s">
        <v>572</v>
      </c>
      <c r="G611" s="157" t="s">
        <v>29</v>
      </c>
      <c r="H611" s="153">
        <v>9000</v>
      </c>
      <c r="I611" s="154">
        <v>44982</v>
      </c>
      <c r="J611" s="155"/>
      <c r="K611" s="161"/>
      <c r="L611" s="161"/>
      <c r="M611" s="161"/>
      <c r="N611" s="22"/>
      <c r="O611" s="51"/>
      <c r="P611" s="51"/>
      <c r="Q611" s="51"/>
      <c r="R611" s="6"/>
      <c r="S611" s="6"/>
      <c r="T611" s="6"/>
      <c r="U611" s="6"/>
      <c r="V611" s="6"/>
      <c r="W611" s="6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  <c r="AP611" s="4"/>
      <c r="AQ611" s="6"/>
      <c r="AR611" s="6"/>
      <c r="AS611" s="6"/>
      <c r="AT611" s="6"/>
      <c r="AU611" s="6"/>
      <c r="AV611" s="6"/>
      <c r="AW611" s="4"/>
      <c r="AX611" s="4"/>
      <c r="AY611" s="4"/>
      <c r="AZ611" s="4"/>
      <c r="BA611" s="4"/>
      <c r="BB611" s="4"/>
      <c r="BC611" s="4"/>
      <c r="BD611" s="4"/>
      <c r="BE611" s="4"/>
      <c r="BF611" s="4"/>
      <c r="BG611" s="4"/>
      <c r="BH611" s="4"/>
      <c r="BI611" s="4"/>
      <c r="BJ611" s="4"/>
      <c r="BK611" s="4"/>
      <c r="BL611" s="4"/>
      <c r="BM611" s="4"/>
      <c r="BN611" s="4"/>
      <c r="BO611" s="4"/>
      <c r="BP611" s="4"/>
      <c r="BQ611" s="4"/>
      <c r="BR611" s="4"/>
      <c r="BS611" s="4"/>
      <c r="BT611" s="4"/>
      <c r="BU611" s="4"/>
      <c r="BV611" s="4"/>
      <c r="BW611" s="4"/>
      <c r="BX611" s="4"/>
      <c r="BY611" s="4"/>
      <c r="BZ611" s="4"/>
      <c r="CA611" s="4"/>
    </row>
    <row r="612" spans="1:79" ht="18" customHeight="1" thickBot="1">
      <c r="A612" s="33"/>
      <c r="B612" s="10"/>
      <c r="C612" s="158"/>
      <c r="D612" s="158"/>
      <c r="E612" s="147"/>
      <c r="F612" s="185" t="s">
        <v>573</v>
      </c>
      <c r="G612" s="153"/>
      <c r="H612" s="153">
        <v>9000</v>
      </c>
      <c r="I612" s="154">
        <v>46144</v>
      </c>
      <c r="J612" s="155"/>
      <c r="K612" s="161"/>
      <c r="L612" s="161"/>
      <c r="M612" s="161"/>
      <c r="N612" s="22"/>
      <c r="O612" s="51"/>
      <c r="P612" s="51"/>
      <c r="Q612" s="51"/>
      <c r="R612" s="6"/>
      <c r="S612" s="6"/>
      <c r="T612" s="6"/>
      <c r="U612" s="6"/>
      <c r="V612" s="6"/>
      <c r="W612" s="6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6"/>
      <c r="AR612" s="6"/>
      <c r="AS612" s="6"/>
      <c r="AT612" s="6"/>
      <c r="AU612" s="6"/>
      <c r="AV612" s="6"/>
      <c r="AW612" s="4"/>
      <c r="AX612" s="4"/>
      <c r="AY612" s="4"/>
      <c r="AZ612" s="4"/>
      <c r="BA612" s="4"/>
      <c r="BB612" s="4"/>
      <c r="BC612" s="4"/>
      <c r="BD612" s="4"/>
      <c r="BE612" s="4"/>
      <c r="BF612" s="4"/>
      <c r="BG612" s="4"/>
      <c r="BH612" s="4"/>
      <c r="BI612" s="4"/>
      <c r="BJ612" s="4"/>
      <c r="BK612" s="4"/>
      <c r="BL612" s="4"/>
      <c r="BM612" s="4"/>
      <c r="BN612" s="4"/>
      <c r="BO612" s="4"/>
      <c r="BP612" s="4"/>
      <c r="BQ612" s="4"/>
      <c r="BR612" s="4"/>
      <c r="BS612" s="4"/>
      <c r="BT612" s="4"/>
      <c r="BU612" s="4"/>
      <c r="BV612" s="4"/>
      <c r="BW612" s="4"/>
      <c r="BX612" s="4"/>
      <c r="BY612" s="4"/>
      <c r="BZ612" s="4"/>
      <c r="CA612" s="4"/>
    </row>
    <row r="613" spans="1:79" ht="12" customHeight="1">
      <c r="A613" s="33"/>
      <c r="B613" s="10"/>
      <c r="C613" s="46"/>
      <c r="D613" s="46"/>
      <c r="E613" s="47"/>
      <c r="F613" s="47"/>
      <c r="G613" s="48"/>
      <c r="H613" s="48"/>
      <c r="I613" s="49"/>
      <c r="J613" s="50"/>
      <c r="K613" s="35"/>
      <c r="L613" s="35"/>
      <c r="M613" s="35"/>
      <c r="N613" s="22"/>
      <c r="O613" s="22"/>
      <c r="P613" s="51"/>
      <c r="Q613" s="51"/>
      <c r="R613" s="6"/>
      <c r="S613" s="6"/>
      <c r="T613" s="6"/>
      <c r="U613" s="6"/>
      <c r="V613" s="6"/>
      <c r="W613" s="6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  <c r="AP613" s="4"/>
      <c r="AQ613" s="6"/>
      <c r="AR613" s="6"/>
      <c r="AS613" s="6"/>
      <c r="AT613" s="6"/>
      <c r="AU613" s="6"/>
      <c r="AV613" s="6"/>
      <c r="AW613" s="4"/>
      <c r="AX613" s="4"/>
      <c r="AY613" s="4"/>
      <c r="AZ613" s="4"/>
      <c r="BA613" s="4"/>
      <c r="BB613" s="4"/>
      <c r="BC613" s="4"/>
      <c r="BD613" s="4"/>
      <c r="BE613" s="4"/>
      <c r="BF613" s="4"/>
      <c r="BG613" s="4"/>
      <c r="BH613" s="4"/>
      <c r="BI613" s="4"/>
      <c r="BJ613" s="4"/>
      <c r="BK613" s="4"/>
      <c r="BL613" s="4"/>
      <c r="BM613" s="4"/>
      <c r="BN613" s="4"/>
      <c r="BO613" s="4"/>
      <c r="BP613" s="4"/>
      <c r="BQ613" s="4"/>
      <c r="BR613" s="4"/>
      <c r="BS613" s="4"/>
      <c r="BT613" s="4"/>
      <c r="BU613" s="4"/>
      <c r="BV613" s="4"/>
      <c r="BW613" s="4"/>
      <c r="BX613" s="4"/>
      <c r="BY613" s="4"/>
      <c r="BZ613" s="4"/>
      <c r="CA613" s="4"/>
    </row>
    <row r="614" spans="1:79" ht="18" customHeight="1" thickBot="1">
      <c r="A614" s="33"/>
      <c r="B614" s="53" t="s">
        <v>577</v>
      </c>
      <c r="C614" s="46">
        <v>29</v>
      </c>
      <c r="D614" s="46">
        <v>13</v>
      </c>
      <c r="E614" s="47">
        <v>6</v>
      </c>
      <c r="F614" s="183" t="s">
        <v>571</v>
      </c>
      <c r="G614" s="159" t="s">
        <v>29</v>
      </c>
      <c r="H614" s="148">
        <v>9000</v>
      </c>
      <c r="I614" s="149">
        <v>44983</v>
      </c>
      <c r="J614" s="150"/>
      <c r="K614" s="160"/>
      <c r="L614" s="160"/>
      <c r="M614" s="160"/>
      <c r="N614" s="79"/>
      <c r="O614" s="51"/>
      <c r="P614" s="51"/>
      <c r="Q614" s="51"/>
      <c r="R614" s="6">
        <f>H614*K614</f>
        <v>0</v>
      </c>
      <c r="S614" s="6">
        <f>H614*L614</f>
        <v>0</v>
      </c>
      <c r="T614" s="6">
        <f>H614*M614</f>
        <v>0</v>
      </c>
      <c r="U614" s="6"/>
      <c r="V614" s="6"/>
      <c r="W614" s="6"/>
      <c r="X614" s="4"/>
      <c r="Y614" s="4" t="s">
        <v>578</v>
      </c>
      <c r="Z614" s="4"/>
      <c r="AA614" s="4" t="s">
        <v>579</v>
      </c>
      <c r="AB614" s="4">
        <f>K614</f>
        <v>0</v>
      </c>
      <c r="AC614" s="4">
        <f>+L614</f>
        <v>0</v>
      </c>
      <c r="AD614" s="4">
        <f>+M614</f>
        <v>0</v>
      </c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6"/>
      <c r="AR614" s="6"/>
      <c r="AS614" s="6"/>
      <c r="AT614" s="6"/>
      <c r="AU614" s="6"/>
      <c r="AV614" s="6"/>
      <c r="AW614" s="4"/>
      <c r="AX614" s="4"/>
      <c r="AY614" s="4"/>
      <c r="AZ614" s="4"/>
      <c r="BA614" s="4"/>
      <c r="BB614" s="4"/>
      <c r="BC614" s="4"/>
      <c r="BD614" s="4"/>
      <c r="BE614" s="4"/>
      <c r="BF614" s="4"/>
      <c r="BG614" s="4"/>
      <c r="BH614" s="4"/>
      <c r="BI614" s="4"/>
      <c r="BJ614" s="4"/>
      <c r="BK614" s="4"/>
      <c r="BL614" s="4"/>
      <c r="BM614" s="4"/>
      <c r="BN614" s="4"/>
      <c r="BO614" s="4"/>
      <c r="BP614" s="4"/>
      <c r="BQ614" s="4"/>
      <c r="BR614" s="4"/>
      <c r="BS614" s="4"/>
      <c r="BT614" s="4"/>
      <c r="BU614" s="4"/>
      <c r="BV614" s="4"/>
      <c r="BW614" s="4"/>
      <c r="BX614" s="4"/>
      <c r="BY614" s="4"/>
      <c r="BZ614" s="4"/>
      <c r="CA614" s="4"/>
    </row>
    <row r="615" spans="1:79" ht="18" customHeight="1" thickBot="1">
      <c r="A615" s="33"/>
      <c r="B615" s="10"/>
      <c r="C615" s="46"/>
      <c r="D615" s="46"/>
      <c r="E615" s="47"/>
      <c r="F615" s="185" t="s">
        <v>572</v>
      </c>
      <c r="G615" s="157" t="s">
        <v>29</v>
      </c>
      <c r="H615" s="153">
        <v>9000</v>
      </c>
      <c r="I615" s="154">
        <v>44984</v>
      </c>
      <c r="J615" s="155"/>
      <c r="K615" s="161"/>
      <c r="L615" s="161"/>
      <c r="M615" s="161"/>
      <c r="N615" s="22"/>
      <c r="O615" s="51"/>
      <c r="P615" s="51"/>
      <c r="Q615" s="51"/>
      <c r="R615" s="6"/>
      <c r="S615" s="6"/>
      <c r="T615" s="6"/>
      <c r="U615" s="6"/>
      <c r="V615" s="6"/>
      <c r="W615" s="6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  <c r="AP615" s="4"/>
      <c r="AQ615" s="6"/>
      <c r="AR615" s="6"/>
      <c r="AS615" s="6"/>
      <c r="AT615" s="6"/>
      <c r="AU615" s="6"/>
      <c r="AV615" s="6"/>
      <c r="AW615" s="4"/>
      <c r="AX615" s="4"/>
      <c r="AY615" s="4"/>
      <c r="AZ615" s="4"/>
      <c r="BA615" s="4"/>
      <c r="BB615" s="4"/>
      <c r="BC615" s="4"/>
      <c r="BD615" s="4"/>
      <c r="BE615" s="4"/>
      <c r="BF615" s="4"/>
      <c r="BG615" s="4"/>
      <c r="BH615" s="4"/>
      <c r="BI615" s="4"/>
      <c r="BJ615" s="4"/>
      <c r="BK615" s="4"/>
      <c r="BL615" s="4"/>
      <c r="BM615" s="4"/>
      <c r="BN615" s="4"/>
      <c r="BO615" s="4"/>
      <c r="BP615" s="4"/>
      <c r="BQ615" s="4"/>
      <c r="BR615" s="4"/>
      <c r="BS615" s="4"/>
      <c r="BT615" s="4"/>
      <c r="BU615" s="4"/>
      <c r="BV615" s="4"/>
      <c r="BW615" s="4"/>
      <c r="BX615" s="4"/>
      <c r="BY615" s="4"/>
      <c r="BZ615" s="4"/>
      <c r="CA615" s="4"/>
    </row>
    <row r="616" spans="1:79" ht="18" customHeight="1" thickBot="1">
      <c r="A616" s="33"/>
      <c r="B616" s="10"/>
      <c r="C616" s="158"/>
      <c r="D616" s="158"/>
      <c r="E616" s="147"/>
      <c r="F616" s="185" t="s">
        <v>573</v>
      </c>
      <c r="G616" s="153"/>
      <c r="H616" s="153">
        <v>9000</v>
      </c>
      <c r="I616" s="154">
        <v>46145</v>
      </c>
      <c r="J616" s="155"/>
      <c r="K616" s="161"/>
      <c r="L616" s="161"/>
      <c r="M616" s="161"/>
      <c r="N616" s="22"/>
      <c r="O616" s="51"/>
      <c r="P616" s="51"/>
      <c r="Q616" s="51"/>
      <c r="R616" s="6"/>
      <c r="S616" s="6"/>
      <c r="T616" s="6"/>
      <c r="U616" s="6"/>
      <c r="V616" s="6"/>
      <c r="W616" s="6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6"/>
      <c r="AR616" s="6"/>
      <c r="AS616" s="6"/>
      <c r="AT616" s="6"/>
      <c r="AU616" s="6"/>
      <c r="AV616" s="6"/>
      <c r="AW616" s="4"/>
      <c r="AX616" s="4"/>
      <c r="AY616" s="4"/>
      <c r="AZ616" s="4"/>
      <c r="BA616" s="4"/>
      <c r="BB616" s="4"/>
      <c r="BC616" s="4"/>
      <c r="BD616" s="4"/>
      <c r="BE616" s="4"/>
      <c r="BF616" s="4"/>
      <c r="BG616" s="4"/>
      <c r="BH616" s="4"/>
      <c r="BI616" s="4"/>
      <c r="BJ616" s="4"/>
      <c r="BK616" s="4"/>
      <c r="BL616" s="4"/>
      <c r="BM616" s="4"/>
      <c r="BN616" s="4"/>
      <c r="BO616" s="4"/>
      <c r="BP616" s="4"/>
      <c r="BQ616" s="4"/>
      <c r="BR616" s="4"/>
      <c r="BS616" s="4"/>
      <c r="BT616" s="4"/>
      <c r="BU616" s="4"/>
      <c r="BV616" s="4"/>
      <c r="BW616" s="4"/>
      <c r="BX616" s="4"/>
      <c r="BY616" s="4"/>
      <c r="BZ616" s="4"/>
      <c r="CA616" s="4"/>
    </row>
    <row r="617" spans="1:79" ht="12" customHeight="1">
      <c r="A617" s="33"/>
      <c r="B617" s="53"/>
      <c r="C617" s="46"/>
      <c r="D617" s="46"/>
      <c r="E617" s="47"/>
      <c r="F617" s="47"/>
      <c r="G617" s="48"/>
      <c r="H617" s="48"/>
      <c r="I617" s="49"/>
      <c r="J617" s="50"/>
      <c r="K617" s="56"/>
      <c r="L617" s="56"/>
      <c r="M617" s="56"/>
      <c r="N617" s="79"/>
      <c r="O617" s="51"/>
      <c r="P617" s="51"/>
      <c r="Q617" s="51"/>
      <c r="R617" s="6"/>
      <c r="S617" s="6"/>
      <c r="T617" s="6"/>
      <c r="U617" s="6"/>
      <c r="V617" s="6"/>
      <c r="W617" s="6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  <c r="AP617" s="4"/>
      <c r="AQ617" s="6"/>
      <c r="AR617" s="6"/>
      <c r="AS617" s="6"/>
      <c r="AT617" s="6"/>
      <c r="AU617" s="6"/>
      <c r="AV617" s="6"/>
      <c r="AW617" s="4"/>
      <c r="AX617" s="4"/>
      <c r="AY617" s="4"/>
      <c r="AZ617" s="4"/>
      <c r="BA617" s="4"/>
      <c r="BB617" s="4"/>
      <c r="BC617" s="4"/>
      <c r="BD617" s="4"/>
      <c r="BE617" s="4"/>
      <c r="BF617" s="4"/>
      <c r="BG617" s="4"/>
      <c r="BH617" s="4"/>
      <c r="BI617" s="4"/>
      <c r="BJ617" s="4"/>
      <c r="BK617" s="4"/>
      <c r="BL617" s="4"/>
      <c r="BM617" s="4"/>
      <c r="BN617" s="4"/>
      <c r="BO617" s="4"/>
      <c r="BP617" s="4"/>
      <c r="BQ617" s="4"/>
      <c r="BR617" s="4"/>
      <c r="BS617" s="4"/>
      <c r="BT617" s="4"/>
      <c r="BU617" s="4"/>
      <c r="BV617" s="4"/>
      <c r="BW617" s="4"/>
      <c r="BX617" s="4"/>
      <c r="BY617" s="4"/>
      <c r="BZ617" s="4"/>
      <c r="CA617" s="4"/>
    </row>
    <row r="618" spans="1:79" ht="18" customHeight="1" thickBot="1">
      <c r="A618" s="3"/>
      <c r="B618" s="53" t="s">
        <v>580</v>
      </c>
      <c r="C618" s="46">
        <v>31</v>
      </c>
      <c r="D618" s="46">
        <v>7</v>
      </c>
      <c r="E618" s="47">
        <v>6</v>
      </c>
      <c r="F618" s="183" t="s">
        <v>571</v>
      </c>
      <c r="G618" s="148"/>
      <c r="H618" s="148">
        <v>9000</v>
      </c>
      <c r="I618" s="149">
        <v>44985</v>
      </c>
      <c r="J618" s="150"/>
      <c r="K618" s="160"/>
      <c r="L618" s="160"/>
      <c r="M618" s="160"/>
      <c r="N618" s="79"/>
      <c r="O618" s="51"/>
      <c r="P618" s="51"/>
      <c r="Q618" s="51"/>
      <c r="R618" s="6">
        <f>H618*K618</f>
        <v>0</v>
      </c>
      <c r="S618" s="6">
        <f>H618*L618</f>
        <v>0</v>
      </c>
      <c r="T618" s="6">
        <f>H618*M618</f>
        <v>0</v>
      </c>
      <c r="U618" s="6"/>
      <c r="V618" s="6"/>
      <c r="W618" s="6"/>
      <c r="X618" s="4"/>
      <c r="Y618" s="4" t="s">
        <v>581</v>
      </c>
      <c r="Z618" s="4"/>
      <c r="AA618" s="4" t="s">
        <v>582</v>
      </c>
      <c r="AB618" s="4">
        <f>K618</f>
        <v>0</v>
      </c>
      <c r="AC618" s="4">
        <f>+L618</f>
        <v>0</v>
      </c>
      <c r="AD618" s="4">
        <f>+M618</f>
        <v>0</v>
      </c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  <c r="AP618" s="4"/>
      <c r="AQ618" s="6"/>
      <c r="AR618" s="6"/>
      <c r="AS618" s="6"/>
      <c r="AT618" s="6"/>
      <c r="AU618" s="6"/>
      <c r="AV618" s="6"/>
      <c r="AW618" s="4"/>
      <c r="AX618" s="4"/>
      <c r="AY618" s="4"/>
      <c r="AZ618" s="4"/>
      <c r="BA618" s="4"/>
      <c r="BB618" s="4"/>
      <c r="BC618" s="4"/>
      <c r="BD618" s="4"/>
      <c r="BE618" s="4"/>
      <c r="BF618" s="4"/>
      <c r="BG618" s="4"/>
      <c r="BH618" s="4"/>
      <c r="BI618" s="4"/>
      <c r="BJ618" s="4"/>
      <c r="BK618" s="4"/>
      <c r="BL618" s="4"/>
      <c r="BM618" s="4"/>
      <c r="BN618" s="4"/>
      <c r="BO618" s="4"/>
      <c r="BP618" s="4"/>
      <c r="BQ618" s="4"/>
      <c r="BR618" s="4"/>
      <c r="BS618" s="4"/>
      <c r="BT618" s="4"/>
      <c r="BU618" s="4"/>
      <c r="BV618" s="4"/>
      <c r="BW618" s="4"/>
      <c r="BX618" s="4"/>
      <c r="BY618" s="4"/>
      <c r="BZ618" s="4"/>
      <c r="CA618" s="4"/>
    </row>
    <row r="619" spans="1:79" ht="18" customHeight="1" thickBot="1">
      <c r="A619" s="33"/>
      <c r="B619" s="10"/>
      <c r="C619" s="46"/>
      <c r="D619" s="46"/>
      <c r="E619" s="47"/>
      <c r="F619" s="185" t="s">
        <v>572</v>
      </c>
      <c r="G619" s="153"/>
      <c r="H619" s="153">
        <v>9000</v>
      </c>
      <c r="I619" s="154">
        <v>44986</v>
      </c>
      <c r="J619" s="155"/>
      <c r="K619" s="161"/>
      <c r="L619" s="161"/>
      <c r="M619" s="161"/>
      <c r="N619" s="22"/>
      <c r="O619" s="51"/>
      <c r="P619" s="51"/>
      <c r="Q619" s="51"/>
      <c r="R619" s="6"/>
      <c r="S619" s="6"/>
      <c r="T619" s="6"/>
      <c r="U619" s="6"/>
      <c r="V619" s="6"/>
      <c r="W619" s="6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  <c r="AO619" s="4"/>
      <c r="AP619" s="4"/>
      <c r="AQ619" s="6"/>
      <c r="AR619" s="6"/>
      <c r="AS619" s="6"/>
      <c r="AT619" s="6"/>
      <c r="AU619" s="6"/>
      <c r="AV619" s="6"/>
      <c r="AW619" s="4"/>
      <c r="AX619" s="4"/>
      <c r="AY619" s="4"/>
      <c r="AZ619" s="4"/>
      <c r="BA619" s="4"/>
      <c r="BB619" s="4"/>
      <c r="BC619" s="4"/>
      <c r="BD619" s="4"/>
      <c r="BE619" s="4"/>
      <c r="BF619" s="4"/>
      <c r="BG619" s="4"/>
      <c r="BH619" s="4"/>
      <c r="BI619" s="4"/>
      <c r="BJ619" s="4"/>
      <c r="BK619" s="4"/>
      <c r="BL619" s="4"/>
      <c r="BM619" s="4"/>
      <c r="BN619" s="4"/>
      <c r="BO619" s="4"/>
      <c r="BP619" s="4"/>
      <c r="BQ619" s="4"/>
      <c r="BR619" s="4"/>
      <c r="BS619" s="4"/>
      <c r="BT619" s="4"/>
      <c r="BU619" s="4"/>
      <c r="BV619" s="4"/>
      <c r="BW619" s="4"/>
      <c r="BX619" s="4"/>
      <c r="BY619" s="4"/>
      <c r="BZ619" s="4"/>
      <c r="CA619" s="4"/>
    </row>
    <row r="620" spans="1:79" ht="18" customHeight="1" thickBot="1">
      <c r="A620" s="33"/>
      <c r="B620" s="10"/>
      <c r="C620" s="158"/>
      <c r="D620" s="158"/>
      <c r="E620" s="147"/>
      <c r="F620" s="185" t="s">
        <v>573</v>
      </c>
      <c r="G620" s="153"/>
      <c r="H620" s="153">
        <v>9000</v>
      </c>
      <c r="I620" s="154">
        <v>46146</v>
      </c>
      <c r="J620" s="155"/>
      <c r="K620" s="161"/>
      <c r="L620" s="161"/>
      <c r="M620" s="161"/>
      <c r="N620" s="22"/>
      <c r="O620" s="51"/>
      <c r="P620" s="51"/>
      <c r="Q620" s="51"/>
      <c r="R620" s="6"/>
      <c r="S620" s="6"/>
      <c r="T620" s="6"/>
      <c r="U620" s="6"/>
      <c r="V620" s="6"/>
      <c r="W620" s="6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O620" s="4"/>
      <c r="AP620" s="4"/>
      <c r="AQ620" s="6"/>
      <c r="AR620" s="6"/>
      <c r="AS620" s="6"/>
      <c r="AT620" s="6"/>
      <c r="AU620" s="6"/>
      <c r="AV620" s="6"/>
      <c r="AW620" s="4"/>
      <c r="AX620" s="4"/>
      <c r="AY620" s="4"/>
      <c r="AZ620" s="4"/>
      <c r="BA620" s="4"/>
      <c r="BB620" s="4"/>
      <c r="BC620" s="4"/>
      <c r="BD620" s="4"/>
      <c r="BE620" s="4"/>
      <c r="BF620" s="4"/>
      <c r="BG620" s="4"/>
      <c r="BH620" s="4"/>
      <c r="BI620" s="4"/>
      <c r="BJ620" s="4"/>
      <c r="BK620" s="4"/>
      <c r="BL620" s="4"/>
      <c r="BM620" s="4"/>
      <c r="BN620" s="4"/>
      <c r="BO620" s="4"/>
      <c r="BP620" s="4"/>
      <c r="BQ620" s="4"/>
      <c r="BR620" s="4"/>
      <c r="BS620" s="4"/>
      <c r="BT620" s="4"/>
      <c r="BU620" s="4"/>
      <c r="BV620" s="4"/>
      <c r="BW620" s="4"/>
      <c r="BX620" s="4"/>
      <c r="BY620" s="4"/>
      <c r="BZ620" s="4"/>
      <c r="CA620" s="4"/>
    </row>
    <row r="621" spans="1:79" ht="7.5" customHeight="1">
      <c r="A621" s="33"/>
      <c r="B621" s="53"/>
      <c r="C621" s="46"/>
      <c r="D621" s="46"/>
      <c r="E621" s="47"/>
      <c r="F621" s="47"/>
      <c r="G621" s="47"/>
      <c r="H621" s="80"/>
      <c r="I621" s="80"/>
      <c r="J621" s="50"/>
      <c r="K621" s="56"/>
      <c r="L621" s="56"/>
      <c r="M621" s="79"/>
      <c r="N621" s="79"/>
      <c r="O621" s="51"/>
      <c r="P621" s="51"/>
      <c r="Q621" s="51"/>
      <c r="R621" s="6"/>
      <c r="S621" s="6"/>
      <c r="T621" s="6"/>
      <c r="U621" s="6"/>
      <c r="V621" s="6"/>
      <c r="W621" s="6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  <c r="AP621" s="4"/>
      <c r="AQ621" s="6"/>
      <c r="AR621" s="6"/>
      <c r="AS621" s="6"/>
      <c r="AT621" s="6"/>
      <c r="AU621" s="6"/>
      <c r="AV621" s="6"/>
      <c r="AW621" s="4"/>
      <c r="AX621" s="4"/>
      <c r="AY621" s="4"/>
      <c r="AZ621" s="4"/>
      <c r="BA621" s="4"/>
      <c r="BB621" s="4"/>
      <c r="BC621" s="4"/>
      <c r="BD621" s="4"/>
      <c r="BE621" s="4"/>
      <c r="BF621" s="4"/>
      <c r="BG621" s="4"/>
      <c r="BH621" s="4"/>
      <c r="BI621" s="4"/>
      <c r="BJ621" s="4"/>
      <c r="BK621" s="4"/>
      <c r="BL621" s="4"/>
      <c r="BM621" s="4"/>
      <c r="BN621" s="4"/>
      <c r="BO621" s="4"/>
      <c r="BP621" s="4"/>
      <c r="BQ621" s="4"/>
      <c r="BR621" s="4"/>
      <c r="BS621" s="4"/>
      <c r="BT621" s="4"/>
      <c r="BU621" s="4"/>
      <c r="BV621" s="4"/>
      <c r="BW621" s="4"/>
      <c r="BX621" s="4"/>
      <c r="BY621" s="4"/>
      <c r="BZ621" s="4"/>
      <c r="CA621" s="4"/>
    </row>
    <row r="622" spans="1:79" ht="17.5" customHeight="1">
      <c r="A622" s="204" t="s">
        <v>583</v>
      </c>
      <c r="B622" s="204"/>
      <c r="C622" s="204"/>
      <c r="D622" s="204"/>
      <c r="E622" s="204"/>
      <c r="F622" s="82"/>
      <c r="G622" s="82"/>
      <c r="H622" s="9"/>
      <c r="I622" s="9"/>
      <c r="J622" s="119"/>
      <c r="K622" s="91"/>
      <c r="L622" s="91"/>
      <c r="M622" s="5"/>
      <c r="N622" s="5"/>
      <c r="O622" s="5"/>
      <c r="P622" s="5"/>
      <c r="Q622" s="5"/>
      <c r="R622" s="6"/>
      <c r="S622" s="6"/>
      <c r="T622" s="6"/>
      <c r="U622" s="6"/>
      <c r="V622" s="6"/>
      <c r="W622" s="6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  <c r="AO622" s="4"/>
      <c r="AP622" s="4"/>
      <c r="AQ622" s="4"/>
      <c r="AR622" s="4"/>
      <c r="AS622" s="4"/>
      <c r="AT622" s="4"/>
      <c r="AU622" s="4"/>
      <c r="AV622" s="4"/>
      <c r="AW622" s="4"/>
      <c r="AX622" s="4"/>
      <c r="AY622" s="4"/>
      <c r="AZ622" s="4"/>
      <c r="BA622" s="4"/>
      <c r="BB622" s="4"/>
      <c r="BC622" s="4"/>
      <c r="BD622" s="4"/>
      <c r="BE622" s="4"/>
      <c r="BF622" s="4"/>
      <c r="BG622" s="4"/>
      <c r="BH622" s="4"/>
      <c r="BI622" s="4"/>
      <c r="BJ622" s="4"/>
      <c r="BK622" s="4"/>
      <c r="BL622" s="4"/>
      <c r="BM622" s="4"/>
      <c r="BN622" s="4"/>
      <c r="BO622" s="4"/>
      <c r="BP622" s="4"/>
      <c r="BQ622" s="4"/>
      <c r="BR622" s="4"/>
      <c r="BS622" s="4"/>
      <c r="BT622" s="4"/>
      <c r="BU622" s="4"/>
      <c r="BV622" s="4"/>
      <c r="BW622" s="4"/>
      <c r="BX622" s="4"/>
      <c r="BY622" s="4"/>
      <c r="BZ622" s="4"/>
      <c r="CA622" s="4"/>
    </row>
    <row r="623" spans="1:79" ht="5.5" customHeight="1">
      <c r="A623" s="19"/>
      <c r="B623" s="10"/>
      <c r="C623" s="9"/>
      <c r="D623" s="9"/>
      <c r="E623" s="9"/>
      <c r="F623" s="9"/>
      <c r="G623" s="9"/>
      <c r="H623" s="9"/>
      <c r="I623" s="9"/>
      <c r="J623" s="60"/>
      <c r="K623" s="35"/>
      <c r="L623" s="35"/>
      <c r="M623" s="5"/>
      <c r="N623" s="5"/>
      <c r="O623" s="5"/>
      <c r="P623" s="5"/>
      <c r="Q623" s="5"/>
      <c r="R623" s="6"/>
      <c r="S623" s="6"/>
      <c r="T623" s="6"/>
      <c r="U623" s="6"/>
      <c r="V623" s="6"/>
      <c r="W623" s="6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  <c r="AO623" s="4"/>
      <c r="AP623" s="4"/>
      <c r="AQ623" s="4"/>
      <c r="AR623" s="4"/>
      <c r="AS623" s="4"/>
      <c r="AT623" s="4"/>
      <c r="AU623" s="4"/>
      <c r="AV623" s="4"/>
      <c r="AW623" s="4"/>
      <c r="AX623" s="4"/>
      <c r="AY623" s="4"/>
      <c r="AZ623" s="4"/>
      <c r="BA623" s="4"/>
      <c r="BB623" s="4"/>
      <c r="BC623" s="4"/>
      <c r="BD623" s="4"/>
      <c r="BE623" s="4"/>
      <c r="BF623" s="4"/>
      <c r="BG623" s="4"/>
      <c r="BH623" s="4"/>
      <c r="BI623" s="4"/>
      <c r="BJ623" s="4"/>
      <c r="BK623" s="4"/>
      <c r="BL623" s="4"/>
      <c r="BM623" s="4"/>
      <c r="BN623" s="4"/>
      <c r="BO623" s="4"/>
      <c r="BP623" s="4"/>
      <c r="BQ623" s="4"/>
      <c r="BR623" s="4"/>
      <c r="BS623" s="4"/>
      <c r="BT623" s="4"/>
      <c r="BU623" s="4"/>
      <c r="BV623" s="4"/>
      <c r="BW623" s="4"/>
      <c r="BX623" s="4"/>
      <c r="BY623" s="4"/>
      <c r="BZ623" s="4"/>
      <c r="CA623" s="4"/>
    </row>
    <row r="624" spans="1:79" ht="22.5" customHeight="1">
      <c r="A624" s="37"/>
      <c r="B624" s="38"/>
      <c r="C624" s="37" t="s">
        <v>4</v>
      </c>
      <c r="D624" s="37" t="s">
        <v>5</v>
      </c>
      <c r="E624" s="37" t="s">
        <v>6</v>
      </c>
      <c r="F624" s="37" t="s">
        <v>7</v>
      </c>
      <c r="G624" s="37" t="s">
        <v>8</v>
      </c>
      <c r="H624" s="39" t="s">
        <v>9</v>
      </c>
      <c r="I624" s="40" t="s">
        <v>10</v>
      </c>
      <c r="J624" s="62"/>
      <c r="K624" s="42" t="s">
        <v>11</v>
      </c>
      <c r="L624" s="42" t="s">
        <v>12</v>
      </c>
      <c r="M624" s="5"/>
      <c r="N624" s="5"/>
      <c r="O624" s="5"/>
      <c r="P624" s="5"/>
      <c r="Q624" s="5"/>
      <c r="R624" s="6" t="s">
        <v>13</v>
      </c>
      <c r="S624" s="6" t="s">
        <v>14</v>
      </c>
      <c r="T624" s="6" t="s">
        <v>15</v>
      </c>
      <c r="U624" s="6" t="s">
        <v>16</v>
      </c>
      <c r="V624" s="6" t="s">
        <v>17</v>
      </c>
      <c r="W624" s="6" t="s">
        <v>18</v>
      </c>
      <c r="X624" s="6" t="s">
        <v>19</v>
      </c>
      <c r="Y624" s="4" t="s">
        <v>20</v>
      </c>
      <c r="Z624" s="4" t="s">
        <v>21</v>
      </c>
      <c r="AA624" s="4" t="s">
        <v>22</v>
      </c>
      <c r="AB624" s="4" t="s">
        <v>13</v>
      </c>
      <c r="AC624" s="4" t="s">
        <v>14</v>
      </c>
      <c r="AD624" s="4" t="s">
        <v>15</v>
      </c>
      <c r="AE624" s="4" t="s">
        <v>16</v>
      </c>
      <c r="AF624" s="4" t="s">
        <v>17</v>
      </c>
      <c r="AG624" s="4" t="s">
        <v>18</v>
      </c>
      <c r="AH624" s="4"/>
      <c r="AI624" s="4"/>
      <c r="AJ624" s="45"/>
      <c r="AK624" s="45"/>
      <c r="AL624" s="45"/>
      <c r="AM624" s="45"/>
      <c r="AN624" s="45"/>
      <c r="AO624" s="45"/>
      <c r="AP624" s="45"/>
      <c r="AQ624" s="45"/>
      <c r="AR624" s="45"/>
      <c r="AS624" s="45"/>
      <c r="AT624" s="45"/>
      <c r="AU624" s="45"/>
      <c r="AV624" s="45"/>
      <c r="AW624" s="4"/>
      <c r="AX624" s="4"/>
      <c r="AY624" s="4"/>
      <c r="AZ624" s="4"/>
      <c r="BA624" s="4"/>
      <c r="BB624" s="4"/>
      <c r="BC624" s="4"/>
      <c r="BD624" s="4"/>
      <c r="BE624" s="4"/>
      <c r="BF624" s="4"/>
      <c r="BG624" s="4"/>
      <c r="BH624" s="4"/>
      <c r="BI624" s="4"/>
      <c r="BJ624" s="4"/>
      <c r="BK624" s="4"/>
      <c r="BL624" s="4"/>
      <c r="BM624" s="4"/>
      <c r="BN624" s="4"/>
      <c r="BO624" s="4"/>
      <c r="BP624" s="4"/>
      <c r="BQ624" s="4"/>
      <c r="BR624" s="4"/>
      <c r="BS624" s="4"/>
      <c r="BT624" s="4"/>
      <c r="BU624" s="4"/>
      <c r="BV624" s="4"/>
      <c r="BW624" s="4"/>
      <c r="BX624" s="4"/>
      <c r="BY624" s="4"/>
      <c r="BZ624" s="4"/>
      <c r="CA624" s="4"/>
    </row>
    <row r="625" spans="1:79" ht="16" customHeight="1" thickBot="1">
      <c r="A625" s="33"/>
      <c r="B625" s="10" t="s">
        <v>584</v>
      </c>
      <c r="C625" s="33">
        <v>1.2</v>
      </c>
      <c r="D625" s="33">
        <v>6.5</v>
      </c>
      <c r="E625" s="47">
        <v>45</v>
      </c>
      <c r="F625" s="147" t="s">
        <v>25</v>
      </c>
      <c r="G625" s="147"/>
      <c r="H625" s="148">
        <v>1200</v>
      </c>
      <c r="I625" s="149">
        <v>44991</v>
      </c>
      <c r="J625" s="163"/>
      <c r="K625" s="160"/>
      <c r="L625" s="160"/>
      <c r="M625" s="25"/>
      <c r="N625" s="25"/>
      <c r="O625" s="25"/>
      <c r="P625" s="25"/>
      <c r="Q625" s="25"/>
      <c r="R625" s="6">
        <f>H625*K625</f>
        <v>0</v>
      </c>
      <c r="S625" s="6">
        <f>H625*L625</f>
        <v>0</v>
      </c>
      <c r="T625" s="6"/>
      <c r="U625" s="6"/>
      <c r="V625" s="6"/>
      <c r="W625" s="6"/>
      <c r="X625" s="29"/>
      <c r="Y625" s="29" t="s">
        <v>585</v>
      </c>
      <c r="Z625" s="29"/>
      <c r="AA625" s="29" t="s">
        <v>586</v>
      </c>
      <c r="AB625" s="29">
        <f>K625</f>
        <v>0</v>
      </c>
      <c r="AC625" s="29">
        <f>+L625</f>
        <v>0</v>
      </c>
      <c r="AD625" s="29"/>
      <c r="AE625" s="29"/>
      <c r="AF625" s="29"/>
      <c r="AG625" s="29"/>
      <c r="AH625" s="29"/>
      <c r="AI625" s="29"/>
      <c r="AJ625" s="29"/>
      <c r="AK625" s="29"/>
      <c r="AL625" s="29"/>
      <c r="AM625" s="29"/>
      <c r="AN625" s="29"/>
      <c r="AO625" s="29"/>
      <c r="AP625" s="29"/>
      <c r="AQ625" s="6"/>
      <c r="AR625" s="6"/>
      <c r="AS625" s="6"/>
      <c r="AT625" s="6"/>
      <c r="AU625" s="6"/>
      <c r="AV625" s="6"/>
      <c r="AW625" s="29"/>
      <c r="AX625" s="29"/>
      <c r="AY625" s="29"/>
      <c r="AZ625" s="29"/>
      <c r="BA625" s="29"/>
      <c r="BB625" s="29"/>
      <c r="BC625" s="29"/>
      <c r="BD625" s="29"/>
      <c r="BE625" s="29"/>
      <c r="BF625" s="29"/>
      <c r="BG625" s="29"/>
      <c r="BH625" s="29"/>
      <c r="BI625" s="29"/>
      <c r="BJ625" s="29"/>
      <c r="BK625" s="29"/>
      <c r="BL625" s="29"/>
      <c r="BM625" s="29"/>
      <c r="BN625" s="29"/>
      <c r="BO625" s="29"/>
      <c r="BP625" s="29"/>
      <c r="BQ625" s="29"/>
      <c r="BR625" s="29"/>
      <c r="BS625" s="29"/>
      <c r="BT625" s="29"/>
      <c r="BU625" s="29"/>
      <c r="BV625" s="29"/>
      <c r="BW625" s="4"/>
      <c r="BX625" s="4"/>
      <c r="BY625" s="4"/>
      <c r="BZ625" s="4"/>
      <c r="CA625" s="4"/>
    </row>
    <row r="626" spans="1:79" ht="16" customHeight="1" thickBot="1">
      <c r="A626" s="33"/>
      <c r="B626" s="10"/>
      <c r="C626" s="170"/>
      <c r="D626" s="170"/>
      <c r="E626" s="147"/>
      <c r="F626" s="152" t="s">
        <v>11</v>
      </c>
      <c r="G626" s="152"/>
      <c r="H626" s="153">
        <v>1200</v>
      </c>
      <c r="I626" s="154">
        <v>44992</v>
      </c>
      <c r="J626" s="165"/>
      <c r="K626" s="161"/>
      <c r="L626" s="161"/>
      <c r="M626" s="25"/>
      <c r="N626" s="25"/>
      <c r="O626" s="25"/>
      <c r="P626" s="25"/>
      <c r="Q626" s="25"/>
      <c r="R626" s="6"/>
      <c r="S626" s="6"/>
      <c r="T626" s="6"/>
      <c r="U626" s="6"/>
      <c r="V626" s="6"/>
      <c r="W626" s="6"/>
      <c r="X626" s="29"/>
      <c r="Y626" s="29"/>
      <c r="Z626" s="29"/>
      <c r="AA626" s="29"/>
      <c r="AB626" s="29"/>
      <c r="AC626" s="29"/>
      <c r="AD626" s="29"/>
      <c r="AE626" s="29"/>
      <c r="AF626" s="29"/>
      <c r="AG626" s="29"/>
      <c r="AH626" s="29"/>
      <c r="AI626" s="29"/>
      <c r="AJ626" s="29"/>
      <c r="AK626" s="29"/>
      <c r="AL626" s="29"/>
      <c r="AM626" s="29"/>
      <c r="AN626" s="29"/>
      <c r="AO626" s="29"/>
      <c r="AP626" s="29"/>
      <c r="AQ626" s="6"/>
      <c r="AR626" s="6"/>
      <c r="AS626" s="6"/>
      <c r="AT626" s="6"/>
      <c r="AU626" s="6"/>
      <c r="AV626" s="6"/>
      <c r="AW626" s="29"/>
      <c r="AX626" s="29"/>
      <c r="AY626" s="29"/>
      <c r="AZ626" s="29"/>
      <c r="BA626" s="29"/>
      <c r="BB626" s="29"/>
      <c r="BC626" s="29"/>
      <c r="BD626" s="29"/>
      <c r="BE626" s="29"/>
      <c r="BF626" s="29"/>
      <c r="BG626" s="29"/>
      <c r="BH626" s="29"/>
      <c r="BI626" s="29"/>
      <c r="BJ626" s="29"/>
      <c r="BK626" s="29"/>
      <c r="BL626" s="29"/>
      <c r="BM626" s="29"/>
      <c r="BN626" s="29"/>
      <c r="BO626" s="29"/>
      <c r="BP626" s="29"/>
      <c r="BQ626" s="29"/>
      <c r="BR626" s="29"/>
      <c r="BS626" s="29"/>
      <c r="BT626" s="29"/>
      <c r="BU626" s="29"/>
      <c r="BV626" s="29"/>
      <c r="BW626" s="4"/>
      <c r="BX626" s="4"/>
      <c r="BY626" s="4"/>
      <c r="BZ626" s="4"/>
      <c r="CA626" s="4"/>
    </row>
    <row r="627" spans="1:79" ht="16" customHeight="1" thickBot="1">
      <c r="A627" s="122"/>
      <c r="B627" s="53"/>
      <c r="C627" s="33">
        <v>2.2999999999999998</v>
      </c>
      <c r="D627" s="33">
        <v>11.5</v>
      </c>
      <c r="E627" s="47">
        <v>21</v>
      </c>
      <c r="F627" s="152" t="s">
        <v>25</v>
      </c>
      <c r="G627" s="152"/>
      <c r="H627" s="153">
        <v>1500</v>
      </c>
      <c r="I627" s="154">
        <v>44993</v>
      </c>
      <c r="J627" s="165"/>
      <c r="K627" s="161"/>
      <c r="L627" s="161"/>
      <c r="M627" s="25"/>
      <c r="N627" s="25"/>
      <c r="O627" s="25"/>
      <c r="P627" s="25"/>
      <c r="Q627" s="25"/>
      <c r="R627" s="6">
        <f>H627*K627</f>
        <v>0</v>
      </c>
      <c r="S627" s="6">
        <f>H627*L627</f>
        <v>0</v>
      </c>
      <c r="T627" s="6"/>
      <c r="U627" s="6"/>
      <c r="V627" s="6"/>
      <c r="W627" s="6"/>
      <c r="X627" s="29"/>
      <c r="Y627" s="29" t="s">
        <v>587</v>
      </c>
      <c r="Z627" s="29"/>
      <c r="AA627" s="29" t="s">
        <v>588</v>
      </c>
      <c r="AB627" s="29">
        <f>K627</f>
        <v>0</v>
      </c>
      <c r="AC627" s="29">
        <f>+L627</f>
        <v>0</v>
      </c>
      <c r="AD627" s="29"/>
      <c r="AE627" s="29"/>
      <c r="AF627" s="29"/>
      <c r="AG627" s="29"/>
      <c r="AH627" s="29"/>
      <c r="AI627" s="29"/>
      <c r="AJ627" s="29"/>
      <c r="AK627" s="29"/>
      <c r="AL627" s="29"/>
      <c r="AM627" s="29"/>
      <c r="AN627" s="29"/>
      <c r="AO627" s="29"/>
      <c r="AP627" s="29"/>
      <c r="AQ627" s="6"/>
      <c r="AR627" s="6"/>
      <c r="AS627" s="6"/>
      <c r="AT627" s="6"/>
      <c r="AU627" s="6"/>
      <c r="AV627" s="6"/>
      <c r="AW627" s="29"/>
      <c r="AX627" s="29"/>
      <c r="AY627" s="29"/>
      <c r="AZ627" s="29"/>
      <c r="BA627" s="29"/>
      <c r="BB627" s="29"/>
      <c r="BC627" s="29"/>
      <c r="BD627" s="29"/>
      <c r="BE627" s="29"/>
      <c r="BF627" s="29"/>
      <c r="BG627" s="29"/>
      <c r="BH627" s="29"/>
      <c r="BI627" s="29"/>
      <c r="BJ627" s="29"/>
      <c r="BK627" s="29"/>
      <c r="BL627" s="29"/>
      <c r="BM627" s="29"/>
      <c r="BN627" s="29"/>
      <c r="BO627" s="29"/>
      <c r="BP627" s="29"/>
      <c r="BQ627" s="29"/>
      <c r="BR627" s="29"/>
      <c r="BS627" s="29"/>
      <c r="BT627" s="29"/>
      <c r="BU627" s="29"/>
      <c r="BV627" s="29"/>
      <c r="BW627" s="4"/>
      <c r="BX627" s="4"/>
      <c r="BY627" s="4"/>
      <c r="BZ627" s="4"/>
      <c r="CA627" s="4"/>
    </row>
    <row r="628" spans="1:79" ht="16" customHeight="1" thickBot="1">
      <c r="A628" s="122"/>
      <c r="B628" s="53"/>
      <c r="C628" s="170"/>
      <c r="D628" s="170"/>
      <c r="E628" s="147"/>
      <c r="F628" s="152" t="s">
        <v>11</v>
      </c>
      <c r="G628" s="152"/>
      <c r="H628" s="153">
        <v>1500</v>
      </c>
      <c r="I628" s="154">
        <v>44994</v>
      </c>
      <c r="J628" s="165"/>
      <c r="K628" s="161"/>
      <c r="L628" s="161"/>
      <c r="M628" s="25"/>
      <c r="N628" s="25"/>
      <c r="O628" s="25"/>
      <c r="P628" s="25"/>
      <c r="Q628" s="25"/>
      <c r="R628" s="6"/>
      <c r="S628" s="6"/>
      <c r="T628" s="6"/>
      <c r="U628" s="6"/>
      <c r="V628" s="6"/>
      <c r="W628" s="6"/>
      <c r="X628" s="29"/>
      <c r="Y628" s="29"/>
      <c r="Z628" s="29"/>
      <c r="AA628" s="29"/>
      <c r="AB628" s="29"/>
      <c r="AC628" s="29"/>
      <c r="AD628" s="29"/>
      <c r="AE628" s="29"/>
      <c r="AF628" s="29"/>
      <c r="AG628" s="29"/>
      <c r="AH628" s="29"/>
      <c r="AI628" s="29"/>
      <c r="AJ628" s="29"/>
      <c r="AK628" s="29"/>
      <c r="AL628" s="29"/>
      <c r="AM628" s="29"/>
      <c r="AN628" s="29"/>
      <c r="AO628" s="29"/>
      <c r="AP628" s="29"/>
      <c r="AQ628" s="6"/>
      <c r="AR628" s="6"/>
      <c r="AS628" s="6"/>
      <c r="AT628" s="6"/>
      <c r="AU628" s="6"/>
      <c r="AV628" s="6"/>
      <c r="AW628" s="29"/>
      <c r="AX628" s="29"/>
      <c r="AY628" s="29"/>
      <c r="AZ628" s="29"/>
      <c r="BA628" s="29"/>
      <c r="BB628" s="29"/>
      <c r="BC628" s="29"/>
      <c r="BD628" s="29"/>
      <c r="BE628" s="29"/>
      <c r="BF628" s="29"/>
      <c r="BG628" s="29"/>
      <c r="BH628" s="29"/>
      <c r="BI628" s="29"/>
      <c r="BJ628" s="29"/>
      <c r="BK628" s="29"/>
      <c r="BL628" s="29"/>
      <c r="BM628" s="29"/>
      <c r="BN628" s="29"/>
      <c r="BO628" s="29"/>
      <c r="BP628" s="29"/>
      <c r="BQ628" s="29"/>
      <c r="BR628" s="29"/>
      <c r="BS628" s="29"/>
      <c r="BT628" s="29"/>
      <c r="BU628" s="29"/>
      <c r="BV628" s="29"/>
      <c r="BW628" s="4"/>
      <c r="BX628" s="4"/>
      <c r="BY628" s="4"/>
      <c r="BZ628" s="4"/>
      <c r="CA628" s="4"/>
    </row>
    <row r="629" spans="1:79" ht="13.5" customHeight="1">
      <c r="A629" s="122"/>
      <c r="B629" s="53"/>
      <c r="C629" s="122"/>
      <c r="D629" s="122"/>
      <c r="E629" s="122"/>
      <c r="F629" s="122"/>
      <c r="G629" s="122"/>
      <c r="H629" s="104"/>
      <c r="I629" s="105"/>
      <c r="J629" s="29"/>
      <c r="K629" s="25"/>
      <c r="L629" s="25"/>
      <c r="M629" s="25"/>
      <c r="N629" s="25"/>
      <c r="O629" s="25"/>
      <c r="P629" s="25"/>
      <c r="Q629" s="25"/>
      <c r="R629" s="6"/>
      <c r="S629" s="6"/>
      <c r="T629" s="6"/>
      <c r="U629" s="6"/>
      <c r="V629" s="6"/>
      <c r="W629" s="6"/>
      <c r="X629" s="29"/>
      <c r="Y629" s="29"/>
      <c r="Z629" s="29"/>
      <c r="AA629" s="29"/>
      <c r="AB629" s="29"/>
      <c r="AC629" s="29"/>
      <c r="AD629" s="29"/>
      <c r="AE629" s="29"/>
      <c r="AF629" s="29"/>
      <c r="AG629" s="29"/>
      <c r="AH629" s="29"/>
      <c r="AI629" s="29"/>
      <c r="AJ629" s="29"/>
      <c r="AK629" s="29"/>
      <c r="AL629" s="29"/>
      <c r="AM629" s="29"/>
      <c r="AN629" s="29"/>
      <c r="AO629" s="29"/>
      <c r="AP629" s="29"/>
      <c r="AQ629" s="6"/>
      <c r="AR629" s="6"/>
      <c r="AS629" s="6"/>
      <c r="AT629" s="6"/>
      <c r="AU629" s="6"/>
      <c r="AV629" s="6"/>
      <c r="AW629" s="29"/>
      <c r="AX629" s="29"/>
      <c r="AY629" s="29"/>
      <c r="AZ629" s="29"/>
      <c r="BA629" s="29"/>
      <c r="BB629" s="29"/>
      <c r="BC629" s="29"/>
      <c r="BD629" s="29"/>
      <c r="BE629" s="29"/>
      <c r="BF629" s="29"/>
      <c r="BG629" s="29"/>
      <c r="BH629" s="29"/>
      <c r="BI629" s="29"/>
      <c r="BJ629" s="29"/>
      <c r="BK629" s="29"/>
      <c r="BL629" s="29"/>
      <c r="BM629" s="29"/>
      <c r="BN629" s="29"/>
      <c r="BO629" s="29"/>
      <c r="BP629" s="29"/>
      <c r="BQ629" s="29"/>
      <c r="BR629" s="29"/>
      <c r="BS629" s="29"/>
      <c r="BT629" s="29"/>
      <c r="BU629" s="29"/>
      <c r="BV629" s="29"/>
      <c r="BW629" s="4"/>
      <c r="BX629" s="4"/>
      <c r="BY629" s="4"/>
      <c r="BZ629" s="4"/>
      <c r="CA629" s="4"/>
    </row>
    <row r="630" spans="1:79" ht="16" customHeight="1" thickBot="1">
      <c r="A630" s="33"/>
      <c r="B630" s="10" t="s">
        <v>589</v>
      </c>
      <c r="C630" s="46">
        <v>3.5</v>
      </c>
      <c r="D630" s="46">
        <v>11</v>
      </c>
      <c r="E630" s="47">
        <v>24</v>
      </c>
      <c r="F630" s="147" t="s">
        <v>25</v>
      </c>
      <c r="G630" s="147"/>
      <c r="H630" s="148">
        <v>2000</v>
      </c>
      <c r="I630" s="149">
        <v>44987</v>
      </c>
      <c r="J630" s="163"/>
      <c r="K630" s="160"/>
      <c r="L630" s="160"/>
      <c r="M630" s="5"/>
      <c r="N630" s="5"/>
      <c r="O630" s="5"/>
      <c r="P630" s="5"/>
      <c r="Q630" s="5"/>
      <c r="R630" s="6">
        <f>H630*K630</f>
        <v>0</v>
      </c>
      <c r="S630" s="6">
        <f>H630*L630</f>
        <v>0</v>
      </c>
      <c r="T630" s="6"/>
      <c r="U630" s="6"/>
      <c r="V630" s="6"/>
      <c r="W630" s="6"/>
      <c r="X630" s="4"/>
      <c r="Y630" s="4" t="s">
        <v>590</v>
      </c>
      <c r="Z630" s="4"/>
      <c r="AA630" s="4" t="s">
        <v>591</v>
      </c>
      <c r="AB630" s="4">
        <f>K630</f>
        <v>0</v>
      </c>
      <c r="AC630" s="4">
        <f>+L630</f>
        <v>0</v>
      </c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  <c r="AP630" s="4"/>
      <c r="AQ630" s="6"/>
      <c r="AR630" s="6"/>
      <c r="AS630" s="6"/>
      <c r="AT630" s="6"/>
      <c r="AU630" s="6"/>
      <c r="AV630" s="6"/>
      <c r="AW630" s="4"/>
      <c r="AX630" s="4"/>
      <c r="AY630" s="4"/>
      <c r="AZ630" s="4"/>
      <c r="BA630" s="4"/>
      <c r="BB630" s="4"/>
      <c r="BC630" s="4"/>
      <c r="BD630" s="4"/>
      <c r="BE630" s="4"/>
      <c r="BF630" s="4"/>
      <c r="BG630" s="4"/>
      <c r="BH630" s="4"/>
      <c r="BI630" s="4"/>
      <c r="BJ630" s="4"/>
      <c r="BK630" s="4"/>
      <c r="BL630" s="4"/>
      <c r="BM630" s="4"/>
      <c r="BN630" s="4"/>
      <c r="BO630" s="4"/>
      <c r="BP630" s="4"/>
      <c r="BQ630" s="4"/>
      <c r="BR630" s="4"/>
      <c r="BS630" s="4"/>
      <c r="BT630" s="4"/>
      <c r="BU630" s="4"/>
      <c r="BV630" s="4"/>
      <c r="BW630" s="4"/>
      <c r="BX630" s="4"/>
      <c r="BY630" s="4"/>
      <c r="BZ630" s="4"/>
      <c r="CA630" s="4"/>
    </row>
    <row r="631" spans="1:79" ht="16" customHeight="1" thickBot="1">
      <c r="A631" s="33"/>
      <c r="B631" s="10"/>
      <c r="C631" s="158"/>
      <c r="D631" s="158"/>
      <c r="E631" s="147"/>
      <c r="F631" s="152" t="s">
        <v>11</v>
      </c>
      <c r="G631" s="152"/>
      <c r="H631" s="153">
        <v>2000</v>
      </c>
      <c r="I631" s="154">
        <v>44988</v>
      </c>
      <c r="J631" s="165"/>
      <c r="K631" s="161"/>
      <c r="L631" s="161"/>
      <c r="M631" s="5"/>
      <c r="N631" s="5"/>
      <c r="O631" s="5"/>
      <c r="P631" s="5"/>
      <c r="Q631" s="5"/>
      <c r="R631" s="6"/>
      <c r="S631" s="6"/>
      <c r="T631" s="6"/>
      <c r="U631" s="6"/>
      <c r="V631" s="6"/>
      <c r="W631" s="6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  <c r="AP631" s="4"/>
      <c r="AQ631" s="6"/>
      <c r="AR631" s="6"/>
      <c r="AS631" s="6"/>
      <c r="AT631" s="6"/>
      <c r="AU631" s="6"/>
      <c r="AV631" s="6"/>
      <c r="AW631" s="4"/>
      <c r="AX631" s="4"/>
      <c r="AY631" s="4"/>
      <c r="AZ631" s="4"/>
      <c r="BA631" s="4"/>
      <c r="BB631" s="4"/>
      <c r="BC631" s="4"/>
      <c r="BD631" s="4"/>
      <c r="BE631" s="4"/>
      <c r="BF631" s="4"/>
      <c r="BG631" s="4"/>
      <c r="BH631" s="4"/>
      <c r="BI631" s="4"/>
      <c r="BJ631" s="4"/>
      <c r="BK631" s="4"/>
      <c r="BL631" s="4"/>
      <c r="BM631" s="4"/>
      <c r="BN631" s="4"/>
      <c r="BO631" s="4"/>
      <c r="BP631" s="4"/>
      <c r="BQ631" s="4"/>
      <c r="BR631" s="4"/>
      <c r="BS631" s="4"/>
      <c r="BT631" s="4"/>
      <c r="BU631" s="4"/>
      <c r="BV631" s="4"/>
      <c r="BW631" s="4"/>
      <c r="BX631" s="4"/>
      <c r="BY631" s="4"/>
      <c r="BZ631" s="4"/>
      <c r="CA631" s="4"/>
    </row>
    <row r="632" spans="1:79" ht="12" customHeight="1">
      <c r="A632" s="33"/>
      <c r="B632" s="10"/>
      <c r="C632" s="123"/>
      <c r="D632" s="46"/>
      <c r="E632" s="47"/>
      <c r="F632" s="47"/>
      <c r="G632" s="47"/>
      <c r="H632" s="48"/>
      <c r="I632" s="49"/>
      <c r="J632" s="59"/>
      <c r="K632" s="79"/>
      <c r="L632" s="79"/>
      <c r="M632" s="5"/>
      <c r="N632" s="5"/>
      <c r="O632" s="5"/>
      <c r="P632" s="5"/>
      <c r="Q632" s="5"/>
      <c r="R632" s="6"/>
      <c r="S632" s="6"/>
      <c r="T632" s="6"/>
      <c r="U632" s="6"/>
      <c r="V632" s="6"/>
      <c r="W632" s="6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  <c r="AO632" s="4"/>
      <c r="AP632" s="4"/>
      <c r="AQ632" s="6"/>
      <c r="AR632" s="6"/>
      <c r="AS632" s="6"/>
      <c r="AT632" s="6"/>
      <c r="AU632" s="6"/>
      <c r="AV632" s="6"/>
      <c r="AW632" s="4"/>
      <c r="AX632" s="4"/>
      <c r="AY632" s="4"/>
      <c r="AZ632" s="4"/>
      <c r="BA632" s="4"/>
      <c r="BB632" s="4"/>
      <c r="BC632" s="4"/>
      <c r="BD632" s="4"/>
      <c r="BE632" s="4"/>
      <c r="BF632" s="4"/>
      <c r="BG632" s="4"/>
      <c r="BH632" s="4"/>
      <c r="BI632" s="4"/>
      <c r="BJ632" s="4"/>
      <c r="BK632" s="4"/>
      <c r="BL632" s="4"/>
      <c r="BM632" s="4"/>
      <c r="BN632" s="4"/>
      <c r="BO632" s="4"/>
      <c r="BP632" s="4"/>
      <c r="BQ632" s="4"/>
      <c r="BR632" s="4"/>
      <c r="BS632" s="4"/>
      <c r="BT632" s="4"/>
      <c r="BU632" s="4"/>
      <c r="BV632" s="4"/>
      <c r="BW632" s="4"/>
      <c r="BX632" s="4"/>
      <c r="BY632" s="4"/>
      <c r="BZ632" s="4"/>
      <c r="CA632" s="4"/>
    </row>
    <row r="633" spans="1:79" ht="16" customHeight="1" thickBot="1">
      <c r="A633" s="33"/>
      <c r="B633" s="10" t="s">
        <v>592</v>
      </c>
      <c r="C633" s="46">
        <v>6.5</v>
      </c>
      <c r="D633" s="46">
        <v>13</v>
      </c>
      <c r="E633" s="47">
        <v>18</v>
      </c>
      <c r="F633" s="147" t="s">
        <v>25</v>
      </c>
      <c r="G633" s="147"/>
      <c r="H633" s="148">
        <v>4500</v>
      </c>
      <c r="I633" s="149">
        <v>44989</v>
      </c>
      <c r="J633" s="163"/>
      <c r="K633" s="160"/>
      <c r="L633" s="160"/>
      <c r="M633" s="5"/>
      <c r="N633" s="5"/>
      <c r="O633" s="5"/>
      <c r="P633" s="5"/>
      <c r="Q633" s="5"/>
      <c r="R633" s="6">
        <f>H633*K633</f>
        <v>0</v>
      </c>
      <c r="S633" s="6">
        <f>H633*L633</f>
        <v>0</v>
      </c>
      <c r="T633" s="6"/>
      <c r="U633" s="6"/>
      <c r="V633" s="6"/>
      <c r="W633" s="6"/>
      <c r="X633" s="4"/>
      <c r="Y633" s="4" t="s">
        <v>593</v>
      </c>
      <c r="Z633" s="4"/>
      <c r="AA633" s="4" t="s">
        <v>594</v>
      </c>
      <c r="AB633" s="4">
        <f>K633</f>
        <v>0</v>
      </c>
      <c r="AC633" s="4">
        <f>+L633</f>
        <v>0</v>
      </c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  <c r="AO633" s="4"/>
      <c r="AP633" s="4"/>
      <c r="AQ633" s="6"/>
      <c r="AR633" s="6"/>
      <c r="AS633" s="6"/>
      <c r="AT633" s="6"/>
      <c r="AU633" s="6"/>
      <c r="AV633" s="6"/>
      <c r="AW633" s="4"/>
      <c r="AX633" s="4"/>
      <c r="AY633" s="4"/>
      <c r="AZ633" s="4"/>
      <c r="BA633" s="4"/>
      <c r="BB633" s="4"/>
      <c r="BC633" s="4"/>
      <c r="BD633" s="4"/>
      <c r="BE633" s="4"/>
      <c r="BF633" s="4"/>
      <c r="BG633" s="4"/>
      <c r="BH633" s="4"/>
      <c r="BI633" s="4"/>
      <c r="BJ633" s="4"/>
      <c r="BK633" s="4"/>
      <c r="BL633" s="4"/>
      <c r="BM633" s="4"/>
      <c r="BN633" s="4"/>
      <c r="BO633" s="4"/>
      <c r="BP633" s="4"/>
      <c r="BQ633" s="4"/>
      <c r="BR633" s="4"/>
      <c r="BS633" s="4"/>
      <c r="BT633" s="4"/>
      <c r="BU633" s="4"/>
      <c r="BV633" s="4"/>
      <c r="BW633" s="4"/>
      <c r="BX633" s="4"/>
      <c r="BY633" s="4"/>
      <c r="BZ633" s="4"/>
      <c r="CA633" s="4"/>
    </row>
    <row r="634" spans="1:79" ht="16" customHeight="1" thickBot="1">
      <c r="A634" s="33"/>
      <c r="B634" s="10"/>
      <c r="C634" s="158"/>
      <c r="D634" s="158"/>
      <c r="E634" s="147"/>
      <c r="F634" s="152" t="s">
        <v>11</v>
      </c>
      <c r="G634" s="152"/>
      <c r="H634" s="153">
        <v>4500</v>
      </c>
      <c r="I634" s="154">
        <v>44990</v>
      </c>
      <c r="J634" s="165"/>
      <c r="K634" s="161"/>
      <c r="L634" s="161"/>
      <c r="M634" s="5"/>
      <c r="N634" s="5"/>
      <c r="O634" s="5"/>
      <c r="P634" s="5"/>
      <c r="Q634" s="5"/>
      <c r="R634" s="6"/>
      <c r="S634" s="6"/>
      <c r="T634" s="6"/>
      <c r="U634" s="6"/>
      <c r="V634" s="6"/>
      <c r="W634" s="6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  <c r="AO634" s="4"/>
      <c r="AP634" s="4"/>
      <c r="AQ634" s="6"/>
      <c r="AR634" s="6"/>
      <c r="AS634" s="6"/>
      <c r="AT634" s="6"/>
      <c r="AU634" s="6"/>
      <c r="AV634" s="6"/>
      <c r="AW634" s="4"/>
      <c r="AX634" s="4"/>
      <c r="AY634" s="4"/>
      <c r="AZ634" s="4"/>
      <c r="BA634" s="4"/>
      <c r="BB634" s="4"/>
      <c r="BC634" s="4"/>
      <c r="BD634" s="4"/>
      <c r="BE634" s="4"/>
      <c r="BF634" s="4"/>
      <c r="BG634" s="4"/>
      <c r="BH634" s="4"/>
      <c r="BI634" s="4"/>
      <c r="BJ634" s="4"/>
      <c r="BK634" s="4"/>
      <c r="BL634" s="4"/>
      <c r="BM634" s="4"/>
      <c r="BN634" s="4"/>
      <c r="BO634" s="4"/>
      <c r="BP634" s="4"/>
      <c r="BQ634" s="4"/>
      <c r="BR634" s="4"/>
      <c r="BS634" s="4"/>
      <c r="BT634" s="4"/>
      <c r="BU634" s="4"/>
      <c r="BV634" s="4"/>
      <c r="BW634" s="4"/>
      <c r="BX634" s="4"/>
      <c r="BY634" s="4"/>
      <c r="BZ634" s="4"/>
      <c r="CA634" s="4"/>
    </row>
    <row r="635" spans="1:79" ht="7.5" customHeight="1">
      <c r="A635" s="33"/>
      <c r="B635" s="10"/>
      <c r="C635" s="46"/>
      <c r="D635" s="46"/>
      <c r="E635" s="47"/>
      <c r="F635" s="47"/>
      <c r="G635" s="47"/>
      <c r="H635" s="80"/>
      <c r="I635" s="80"/>
      <c r="J635" s="59"/>
      <c r="K635" s="57"/>
      <c r="L635" s="57"/>
      <c r="M635" s="5"/>
      <c r="N635" s="5"/>
      <c r="O635" s="5"/>
      <c r="P635" s="5"/>
      <c r="Q635" s="5"/>
      <c r="R635" s="6"/>
      <c r="S635" s="6"/>
      <c r="T635" s="6"/>
      <c r="U635" s="6"/>
      <c r="V635" s="6"/>
      <c r="W635" s="6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O635" s="4"/>
      <c r="AP635" s="4"/>
      <c r="AQ635" s="6"/>
      <c r="AR635" s="6"/>
      <c r="AS635" s="6"/>
      <c r="AT635" s="6"/>
      <c r="AU635" s="6"/>
      <c r="AV635" s="6"/>
      <c r="AW635" s="4"/>
      <c r="AX635" s="4"/>
      <c r="AY635" s="4"/>
      <c r="AZ635" s="4"/>
      <c r="BA635" s="4"/>
      <c r="BB635" s="4"/>
      <c r="BC635" s="4"/>
      <c r="BD635" s="4"/>
      <c r="BE635" s="4"/>
      <c r="BF635" s="4"/>
      <c r="BG635" s="4"/>
      <c r="BH635" s="4"/>
      <c r="BI635" s="4"/>
      <c r="BJ635" s="4"/>
      <c r="BK635" s="4"/>
      <c r="BL635" s="4"/>
      <c r="BM635" s="4"/>
      <c r="BN635" s="4"/>
      <c r="BO635" s="4"/>
      <c r="BP635" s="4"/>
      <c r="BQ635" s="4"/>
      <c r="BR635" s="4"/>
      <c r="BS635" s="4"/>
      <c r="BT635" s="4"/>
      <c r="BU635" s="4"/>
      <c r="BV635" s="4"/>
      <c r="BW635" s="4"/>
      <c r="BX635" s="4"/>
      <c r="BY635" s="4"/>
      <c r="BZ635" s="4"/>
      <c r="CA635" s="4"/>
    </row>
    <row r="636" spans="1:79" ht="7.5" customHeight="1">
      <c r="A636" s="33"/>
      <c r="B636" s="10"/>
      <c r="C636" s="46"/>
      <c r="D636" s="46"/>
      <c r="E636" s="47"/>
      <c r="F636" s="47"/>
      <c r="G636" s="47"/>
      <c r="H636" s="80"/>
      <c r="I636" s="80"/>
      <c r="J636" s="59"/>
      <c r="K636" s="79"/>
      <c r="L636" s="79"/>
      <c r="M636" s="5"/>
      <c r="N636" s="5"/>
      <c r="O636" s="5"/>
      <c r="P636" s="5"/>
      <c r="Q636" s="5"/>
      <c r="R636" s="6"/>
      <c r="S636" s="6"/>
      <c r="T636" s="6"/>
      <c r="U636" s="6"/>
      <c r="V636" s="6"/>
      <c r="W636" s="6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  <c r="AO636" s="4"/>
      <c r="AP636" s="4"/>
      <c r="AQ636" s="6"/>
      <c r="AR636" s="6"/>
      <c r="AS636" s="6"/>
      <c r="AT636" s="6"/>
      <c r="AU636" s="6"/>
      <c r="AV636" s="6"/>
      <c r="AW636" s="4"/>
      <c r="AX636" s="4"/>
      <c r="AY636" s="4"/>
      <c r="AZ636" s="4"/>
      <c r="BA636" s="4"/>
      <c r="BB636" s="4"/>
      <c r="BC636" s="4"/>
      <c r="BD636" s="4"/>
      <c r="BE636" s="4"/>
      <c r="BF636" s="4"/>
      <c r="BG636" s="4"/>
      <c r="BH636" s="4"/>
      <c r="BI636" s="4"/>
      <c r="BJ636" s="4"/>
      <c r="BK636" s="4"/>
      <c r="BL636" s="4"/>
      <c r="BM636" s="4"/>
      <c r="BN636" s="4"/>
      <c r="BO636" s="4"/>
      <c r="BP636" s="4"/>
      <c r="BQ636" s="4"/>
      <c r="BR636" s="4"/>
      <c r="BS636" s="4"/>
      <c r="BT636" s="4"/>
      <c r="BU636" s="4"/>
      <c r="BV636" s="4"/>
      <c r="BW636" s="4"/>
      <c r="BX636" s="4"/>
      <c r="BY636" s="4"/>
      <c r="BZ636" s="4"/>
      <c r="CA636" s="4"/>
    </row>
    <row r="637" spans="1:79" ht="20.25" customHeight="1">
      <c r="A637" s="124" t="s">
        <v>595</v>
      </c>
      <c r="B637" s="10"/>
      <c r="C637" s="9"/>
      <c r="D637" s="9"/>
      <c r="E637" s="9"/>
      <c r="F637" s="9"/>
      <c r="G637" s="9"/>
      <c r="H637" s="9"/>
      <c r="I637" s="9"/>
      <c r="J637" s="60"/>
      <c r="K637" s="35"/>
      <c r="L637" s="35"/>
      <c r="M637" s="5"/>
      <c r="N637" s="5"/>
      <c r="O637" s="5"/>
      <c r="P637" s="5"/>
      <c r="Q637" s="5"/>
      <c r="R637" s="6"/>
      <c r="S637" s="6"/>
      <c r="T637" s="6"/>
      <c r="U637" s="6"/>
      <c r="V637" s="6"/>
      <c r="W637" s="6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  <c r="AP637" s="4"/>
      <c r="AQ637" s="6"/>
      <c r="AR637" s="6"/>
      <c r="AS637" s="6"/>
      <c r="AT637" s="6"/>
      <c r="AU637" s="6"/>
      <c r="AV637" s="6"/>
      <c r="AW637" s="4"/>
      <c r="AX637" s="4"/>
      <c r="AY637" s="4"/>
      <c r="AZ637" s="4"/>
      <c r="BA637" s="4"/>
      <c r="BB637" s="4"/>
      <c r="BC637" s="4"/>
      <c r="BD637" s="4"/>
      <c r="BE637" s="4"/>
      <c r="BF637" s="4"/>
      <c r="BG637" s="4"/>
      <c r="BH637" s="4"/>
      <c r="BI637" s="4"/>
      <c r="BJ637" s="4"/>
      <c r="BK637" s="4"/>
      <c r="BL637" s="4"/>
      <c r="BM637" s="4"/>
      <c r="BN637" s="4"/>
      <c r="BO637" s="4"/>
      <c r="BP637" s="4"/>
      <c r="BQ637" s="4"/>
      <c r="BR637" s="4"/>
      <c r="BS637" s="4"/>
      <c r="BT637" s="4"/>
      <c r="BU637" s="4"/>
      <c r="BV637" s="4"/>
      <c r="BW637" s="4"/>
      <c r="BX637" s="4"/>
      <c r="BY637" s="4"/>
      <c r="BZ637" s="4"/>
      <c r="CA637" s="4"/>
    </row>
    <row r="638" spans="1:79" ht="5" customHeight="1">
      <c r="A638" s="19"/>
      <c r="B638" s="10"/>
      <c r="C638" s="9"/>
      <c r="D638" s="9"/>
      <c r="E638" s="9"/>
      <c r="F638" s="9"/>
      <c r="G638" s="9"/>
      <c r="H638" s="9"/>
      <c r="I638" s="9"/>
      <c r="J638" s="60"/>
      <c r="K638" s="35"/>
      <c r="L638" s="35"/>
      <c r="M638" s="5"/>
      <c r="N638" s="5"/>
      <c r="O638" s="5"/>
      <c r="P638" s="5"/>
      <c r="Q638" s="5"/>
      <c r="R638" s="6"/>
      <c r="S638" s="6"/>
      <c r="T638" s="6"/>
      <c r="U638" s="6"/>
      <c r="V638" s="6"/>
      <c r="W638" s="6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  <c r="AO638" s="4"/>
      <c r="AP638" s="4"/>
      <c r="AQ638" s="6"/>
      <c r="AR638" s="6"/>
      <c r="AS638" s="6"/>
      <c r="AT638" s="6"/>
      <c r="AU638" s="6"/>
      <c r="AV638" s="6"/>
      <c r="AW638" s="4"/>
      <c r="AX638" s="4"/>
      <c r="AY638" s="4"/>
      <c r="AZ638" s="4"/>
      <c r="BA638" s="4"/>
      <c r="BB638" s="4"/>
      <c r="BC638" s="4"/>
      <c r="BD638" s="4"/>
      <c r="BE638" s="4"/>
      <c r="BF638" s="4"/>
      <c r="BG638" s="4"/>
      <c r="BH638" s="4"/>
      <c r="BI638" s="4"/>
      <c r="BJ638" s="4"/>
      <c r="BK638" s="4"/>
      <c r="BL638" s="4"/>
      <c r="BM638" s="4"/>
      <c r="BN638" s="4"/>
      <c r="BO638" s="4"/>
      <c r="BP638" s="4"/>
      <c r="BQ638" s="4"/>
      <c r="BR638" s="4"/>
      <c r="BS638" s="4"/>
      <c r="BT638" s="4"/>
      <c r="BU638" s="4"/>
      <c r="BV638" s="4"/>
      <c r="BW638" s="4"/>
      <c r="BX638" s="4"/>
      <c r="BY638" s="4"/>
      <c r="BZ638" s="4"/>
      <c r="CA638" s="4"/>
    </row>
    <row r="639" spans="1:79" ht="24.5" customHeight="1">
      <c r="A639" s="37"/>
      <c r="B639" s="38"/>
      <c r="C639" s="37" t="s">
        <v>4</v>
      </c>
      <c r="D639" s="37" t="s">
        <v>5</v>
      </c>
      <c r="E639" s="37" t="s">
        <v>6</v>
      </c>
      <c r="F639" s="37" t="s">
        <v>7</v>
      </c>
      <c r="G639" s="37" t="s">
        <v>8</v>
      </c>
      <c r="H639" s="39" t="s">
        <v>9</v>
      </c>
      <c r="I639" s="40" t="s">
        <v>10</v>
      </c>
      <c r="J639" s="62"/>
      <c r="K639" s="42" t="s">
        <v>596</v>
      </c>
      <c r="L639" s="42" t="s">
        <v>597</v>
      </c>
      <c r="M639" s="5"/>
      <c r="N639" s="5"/>
      <c r="O639" s="5"/>
      <c r="P639" s="5"/>
      <c r="Q639" s="5"/>
      <c r="R639" s="6"/>
      <c r="S639" s="6"/>
      <c r="T639" s="6"/>
      <c r="U639" s="6"/>
      <c r="V639" s="6"/>
      <c r="W639" s="6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O639" s="4"/>
      <c r="AP639" s="4"/>
      <c r="AQ639" s="6"/>
      <c r="AR639" s="6"/>
      <c r="AS639" s="6"/>
      <c r="AT639" s="6"/>
      <c r="AU639" s="6"/>
      <c r="AV639" s="6"/>
      <c r="AW639" s="4"/>
      <c r="AX639" s="4"/>
      <c r="AY639" s="4"/>
      <c r="AZ639" s="4"/>
      <c r="BA639" s="4"/>
      <c r="BB639" s="4"/>
      <c r="BC639" s="4"/>
      <c r="BD639" s="4"/>
      <c r="BE639" s="4"/>
      <c r="BF639" s="4"/>
      <c r="BG639" s="4"/>
      <c r="BH639" s="4"/>
      <c r="BI639" s="4"/>
      <c r="BJ639" s="4"/>
      <c r="BK639" s="4"/>
      <c r="BL639" s="4"/>
      <c r="BM639" s="4"/>
      <c r="BN639" s="4"/>
      <c r="BO639" s="4"/>
      <c r="BP639" s="4"/>
      <c r="BQ639" s="4"/>
      <c r="BR639" s="4"/>
      <c r="BS639" s="4"/>
      <c r="BT639" s="4"/>
      <c r="BU639" s="4"/>
      <c r="BV639" s="4"/>
      <c r="BW639" s="4"/>
      <c r="BX639" s="4"/>
      <c r="BY639" s="4"/>
      <c r="BZ639" s="4"/>
      <c r="CA639" s="4"/>
    </row>
    <row r="640" spans="1:79" ht="16" customHeight="1" thickBot="1">
      <c r="A640" s="33"/>
      <c r="B640" s="10" t="s">
        <v>598</v>
      </c>
      <c r="C640" s="46">
        <v>25</v>
      </c>
      <c r="D640" s="46">
        <v>6</v>
      </c>
      <c r="E640" s="47">
        <v>4</v>
      </c>
      <c r="F640" s="183" t="s">
        <v>630</v>
      </c>
      <c r="G640" s="147"/>
      <c r="H640" s="148">
        <v>24000</v>
      </c>
      <c r="I640" s="149">
        <v>44995</v>
      </c>
      <c r="J640" s="163"/>
      <c r="K640" s="160"/>
      <c r="L640" s="160"/>
      <c r="M640" s="5"/>
      <c r="N640" s="5"/>
      <c r="O640" s="5"/>
      <c r="P640" s="5"/>
      <c r="Q640" s="5"/>
      <c r="R640" s="6">
        <f>H640*K640</f>
        <v>0</v>
      </c>
      <c r="S640" s="6">
        <f>H640*L640</f>
        <v>0</v>
      </c>
      <c r="T640" s="6"/>
      <c r="U640" s="6"/>
      <c r="V640" s="6"/>
      <c r="W640" s="6"/>
      <c r="X640" s="4"/>
      <c r="Y640" s="4" t="s">
        <v>599</v>
      </c>
      <c r="Z640" s="4"/>
      <c r="AA640" s="4" t="s">
        <v>600</v>
      </c>
      <c r="AB640" s="4">
        <f>K640</f>
        <v>0</v>
      </c>
      <c r="AC640" s="4">
        <f>+L640</f>
        <v>0</v>
      </c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  <c r="AO640" s="4"/>
      <c r="AP640" s="4"/>
      <c r="AQ640" s="6"/>
      <c r="AR640" s="6"/>
      <c r="AS640" s="6"/>
      <c r="AT640" s="6"/>
      <c r="AU640" s="6"/>
      <c r="AV640" s="6"/>
      <c r="AW640" s="4"/>
      <c r="AX640" s="4"/>
      <c r="AY640" s="4"/>
      <c r="AZ640" s="4"/>
      <c r="BA640" s="4"/>
      <c r="BB640" s="4"/>
      <c r="BC640" s="4"/>
      <c r="BD640" s="4"/>
      <c r="BE640" s="4"/>
      <c r="BF640" s="4"/>
      <c r="BG640" s="4"/>
      <c r="BH640" s="4"/>
      <c r="BI640" s="4"/>
      <c r="BJ640" s="4"/>
      <c r="BK640" s="4"/>
      <c r="BL640" s="4"/>
      <c r="BM640" s="4"/>
      <c r="BN640" s="4"/>
      <c r="BO640" s="4"/>
      <c r="BP640" s="4"/>
      <c r="BQ640" s="4"/>
      <c r="BR640" s="4"/>
      <c r="BS640" s="4"/>
      <c r="BT640" s="4"/>
      <c r="BU640" s="4"/>
      <c r="BV640" s="4"/>
      <c r="BW640" s="4"/>
      <c r="BX640" s="4"/>
      <c r="BY640" s="4"/>
      <c r="BZ640" s="4"/>
      <c r="CA640" s="4"/>
    </row>
    <row r="641" spans="1:79" ht="16" customHeight="1" thickBot="1">
      <c r="A641" s="33"/>
      <c r="B641" s="10"/>
      <c r="C641" s="158"/>
      <c r="D641" s="158"/>
      <c r="E641" s="147"/>
      <c r="F641" s="185" t="s">
        <v>632</v>
      </c>
      <c r="G641" s="152"/>
      <c r="H641" s="153">
        <v>24000</v>
      </c>
      <c r="I641" s="154">
        <v>44996</v>
      </c>
      <c r="J641" s="165"/>
      <c r="K641" s="161"/>
      <c r="L641" s="161"/>
      <c r="M641" s="5"/>
      <c r="N641" s="5"/>
      <c r="O641" s="5"/>
      <c r="P641" s="5"/>
      <c r="Q641" s="5"/>
      <c r="R641" s="6"/>
      <c r="S641" s="6"/>
      <c r="T641" s="6"/>
      <c r="U641" s="6"/>
      <c r="V641" s="6"/>
      <c r="W641" s="6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O641" s="4"/>
      <c r="AP641" s="4"/>
      <c r="AQ641" s="6"/>
      <c r="AR641" s="6"/>
      <c r="AS641" s="6"/>
      <c r="AT641" s="6"/>
      <c r="AU641" s="6"/>
      <c r="AV641" s="6"/>
      <c r="AW641" s="4"/>
      <c r="AX641" s="4"/>
      <c r="AY641" s="4"/>
      <c r="AZ641" s="4"/>
      <c r="BA641" s="4"/>
      <c r="BB641" s="4"/>
      <c r="BC641" s="4"/>
      <c r="BD641" s="4"/>
      <c r="BE641" s="4"/>
      <c r="BF641" s="4"/>
      <c r="BG641" s="4"/>
      <c r="BH641" s="4"/>
      <c r="BI641" s="4"/>
      <c r="BJ641" s="4"/>
      <c r="BK641" s="4"/>
      <c r="BL641" s="4"/>
      <c r="BM641" s="4"/>
      <c r="BN641" s="4"/>
      <c r="BO641" s="4"/>
      <c r="BP641" s="4"/>
      <c r="BQ641" s="4"/>
      <c r="BR641" s="4"/>
      <c r="BS641" s="4"/>
      <c r="BT641" s="4"/>
      <c r="BU641" s="4"/>
      <c r="BV641" s="4"/>
      <c r="BW641" s="4"/>
      <c r="BX641" s="4"/>
      <c r="BY641" s="4"/>
      <c r="BZ641" s="4"/>
      <c r="CA641" s="4"/>
    </row>
    <row r="642" spans="1:79" ht="16" customHeight="1" thickBot="1">
      <c r="A642" s="33"/>
      <c r="B642" s="10"/>
      <c r="C642" s="46">
        <v>35</v>
      </c>
      <c r="D642" s="46">
        <v>6</v>
      </c>
      <c r="E642" s="47">
        <v>2</v>
      </c>
      <c r="F642" s="185" t="s">
        <v>629</v>
      </c>
      <c r="G642" s="152"/>
      <c r="H642" s="153">
        <v>32000</v>
      </c>
      <c r="I642" s="154">
        <v>44997</v>
      </c>
      <c r="J642" s="165"/>
      <c r="K642" s="161"/>
      <c r="L642" s="161"/>
      <c r="M642" s="5"/>
      <c r="N642" s="5"/>
      <c r="O642" s="5"/>
      <c r="P642" s="5"/>
      <c r="Q642" s="5"/>
      <c r="R642" s="6">
        <f>H642*K642</f>
        <v>0</v>
      </c>
      <c r="S642" s="6">
        <f>H642*L642</f>
        <v>0</v>
      </c>
      <c r="T642" s="6"/>
      <c r="U642" s="6"/>
      <c r="V642" s="6"/>
      <c r="W642" s="6"/>
      <c r="X642" s="4"/>
      <c r="Y642" s="4" t="s">
        <v>601</v>
      </c>
      <c r="Z642" s="4"/>
      <c r="AA642" s="4" t="s">
        <v>601</v>
      </c>
      <c r="AB642" s="4">
        <f>K642</f>
        <v>0</v>
      </c>
      <c r="AC642" s="4">
        <f>+L642</f>
        <v>0</v>
      </c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  <c r="AO642" s="4"/>
      <c r="AP642" s="4"/>
      <c r="AQ642" s="6"/>
      <c r="AR642" s="6"/>
      <c r="AS642" s="6"/>
      <c r="AT642" s="6"/>
      <c r="AU642" s="6"/>
      <c r="AV642" s="6"/>
      <c r="AW642" s="4"/>
      <c r="AX642" s="4"/>
      <c r="AY642" s="4"/>
      <c r="AZ642" s="4"/>
      <c r="BA642" s="4"/>
      <c r="BB642" s="4"/>
      <c r="BC642" s="4"/>
      <c r="BD642" s="4"/>
      <c r="BE642" s="4"/>
      <c r="BF642" s="4"/>
      <c r="BG642" s="4"/>
      <c r="BH642" s="4"/>
      <c r="BI642" s="4"/>
      <c r="BJ642" s="4"/>
      <c r="BK642" s="4"/>
      <c r="BL642" s="4"/>
      <c r="BM642" s="4"/>
      <c r="BN642" s="4"/>
      <c r="BO642" s="4"/>
      <c r="BP642" s="4"/>
      <c r="BQ642" s="4"/>
      <c r="BR642" s="4"/>
      <c r="BS642" s="4"/>
      <c r="BT642" s="4"/>
      <c r="BU642" s="4"/>
      <c r="BV642" s="4"/>
      <c r="BW642" s="4"/>
      <c r="BX642" s="4"/>
      <c r="BY642" s="4"/>
      <c r="BZ642" s="4"/>
      <c r="CA642" s="4"/>
    </row>
    <row r="643" spans="1:79" ht="16" customHeight="1" thickBot="1">
      <c r="A643" s="33"/>
      <c r="B643" s="10"/>
      <c r="C643" s="158"/>
      <c r="D643" s="158"/>
      <c r="E643" s="147"/>
      <c r="F643" s="185" t="s">
        <v>631</v>
      </c>
      <c r="G643" s="152"/>
      <c r="H643" s="153">
        <v>32000</v>
      </c>
      <c r="I643" s="154">
        <v>44998</v>
      </c>
      <c r="J643" s="165"/>
      <c r="K643" s="161"/>
      <c r="L643" s="161"/>
      <c r="M643" s="5"/>
      <c r="N643" s="5"/>
      <c r="O643" s="5"/>
      <c r="P643" s="5"/>
      <c r="Q643" s="5"/>
      <c r="R643" s="6"/>
      <c r="S643" s="6"/>
      <c r="T643" s="6"/>
      <c r="U643" s="6"/>
      <c r="V643" s="6"/>
      <c r="W643" s="6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  <c r="AO643" s="4"/>
      <c r="AP643" s="4"/>
      <c r="AQ643" s="6"/>
      <c r="AR643" s="6"/>
      <c r="AS643" s="6"/>
      <c r="AT643" s="6"/>
      <c r="AU643" s="6"/>
      <c r="AV643" s="6"/>
      <c r="AW643" s="4"/>
      <c r="AX643" s="4"/>
      <c r="AY643" s="4"/>
      <c r="AZ643" s="4"/>
      <c r="BA643" s="4"/>
      <c r="BB643" s="4"/>
      <c r="BC643" s="4"/>
      <c r="BD643" s="4"/>
      <c r="BE643" s="4"/>
      <c r="BF643" s="4"/>
      <c r="BG643" s="4"/>
      <c r="BH643" s="4"/>
      <c r="BI643" s="4"/>
      <c r="BJ643" s="4"/>
      <c r="BK643" s="4"/>
      <c r="BL643" s="4"/>
      <c r="BM643" s="4"/>
      <c r="BN643" s="4"/>
      <c r="BO643" s="4"/>
      <c r="BP643" s="4"/>
      <c r="BQ643" s="4"/>
      <c r="BR643" s="4"/>
      <c r="BS643" s="4"/>
      <c r="BT643" s="4"/>
      <c r="BU643" s="4"/>
      <c r="BV643" s="4"/>
      <c r="BW643" s="4"/>
      <c r="BX643" s="4"/>
      <c r="BY643" s="4"/>
      <c r="BZ643" s="4"/>
      <c r="CA643" s="4"/>
    </row>
    <row r="644" spans="1:79" ht="8.5" customHeight="1">
      <c r="A644" s="3"/>
      <c r="B644" s="2"/>
      <c r="C644" s="3"/>
      <c r="D644" s="3"/>
      <c r="E644" s="3"/>
      <c r="F644" s="3"/>
      <c r="G644" s="3"/>
      <c r="H644" s="3"/>
      <c r="I644" s="3"/>
      <c r="J644" s="4"/>
      <c r="K644" s="5"/>
      <c r="L644" s="5"/>
      <c r="M644" s="5"/>
      <c r="N644" s="5"/>
      <c r="O644" s="5"/>
      <c r="P644" s="5"/>
      <c r="Q644" s="5"/>
      <c r="R644" s="6"/>
      <c r="S644" s="6"/>
      <c r="T644" s="6"/>
      <c r="U644" s="6"/>
      <c r="V644" s="6"/>
      <c r="W644" s="6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/>
      <c r="AP644" s="4"/>
      <c r="AQ644" s="6"/>
      <c r="AR644" s="6"/>
      <c r="AS644" s="6"/>
      <c r="AT644" s="6"/>
      <c r="AU644" s="6"/>
      <c r="AV644" s="6"/>
      <c r="AW644" s="4"/>
      <c r="AX644" s="4"/>
      <c r="AY644" s="4"/>
      <c r="AZ644" s="4"/>
      <c r="BA644" s="4"/>
      <c r="BB644" s="4"/>
      <c r="BC644" s="4"/>
      <c r="BD644" s="4"/>
      <c r="BE644" s="4"/>
      <c r="BF644" s="4"/>
      <c r="BG644" s="4"/>
      <c r="BH644" s="4"/>
      <c r="BI644" s="4"/>
      <c r="BJ644" s="4"/>
      <c r="BK644" s="4"/>
      <c r="BL644" s="4"/>
      <c r="BM644" s="4"/>
      <c r="BN644" s="4"/>
      <c r="BO644" s="4"/>
      <c r="BP644" s="4"/>
      <c r="BQ644" s="4"/>
      <c r="BR644" s="4"/>
      <c r="BS644" s="4"/>
      <c r="BT644" s="4"/>
      <c r="BU644" s="4"/>
      <c r="BV644" s="4"/>
      <c r="BW644" s="4"/>
      <c r="BX644" s="4"/>
      <c r="BY644" s="4"/>
      <c r="BZ644" s="4"/>
      <c r="CA644" s="4"/>
    </row>
    <row r="645" spans="1:79" ht="20.25" customHeight="1">
      <c r="A645" s="82" t="s">
        <v>602</v>
      </c>
      <c r="B645" s="77"/>
      <c r="C645" s="78"/>
      <c r="D645" s="78"/>
      <c r="E645" s="78"/>
      <c r="F645" s="78"/>
      <c r="G645" s="78"/>
      <c r="H645" s="78"/>
      <c r="I645" s="78"/>
      <c r="J645" s="78"/>
      <c r="K645" s="78"/>
      <c r="L645" s="78"/>
      <c r="M645" s="26"/>
      <c r="N645" s="26"/>
      <c r="O645" s="26"/>
      <c r="P645" s="26"/>
      <c r="Q645" s="26"/>
      <c r="R645" s="6"/>
      <c r="S645" s="6"/>
      <c r="T645" s="6"/>
      <c r="U645" s="6"/>
      <c r="V645" s="6"/>
      <c r="W645" s="6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  <c r="AO645" s="4"/>
      <c r="AP645" s="4"/>
      <c r="AQ645" s="6"/>
      <c r="AR645" s="6"/>
      <c r="AS645" s="6"/>
      <c r="AT645" s="6"/>
      <c r="AU645" s="6"/>
      <c r="AV645" s="6"/>
      <c r="AW645" s="4"/>
      <c r="AX645" s="4"/>
      <c r="AY645" s="4"/>
      <c r="AZ645" s="4"/>
      <c r="BA645" s="4"/>
      <c r="BB645" s="4"/>
      <c r="BC645" s="4"/>
      <c r="BD645" s="4"/>
      <c r="BE645" s="4"/>
      <c r="BF645" s="4"/>
      <c r="BG645" s="4"/>
      <c r="BH645" s="4"/>
      <c r="BI645" s="4"/>
      <c r="BJ645" s="4"/>
      <c r="BK645" s="4"/>
      <c r="BL645" s="4"/>
      <c r="BM645" s="4"/>
      <c r="BN645" s="4"/>
      <c r="BO645" s="4"/>
      <c r="BP645" s="4"/>
      <c r="BQ645" s="4"/>
      <c r="BR645" s="4"/>
      <c r="BS645" s="4"/>
      <c r="BT645" s="4"/>
      <c r="BU645" s="4"/>
      <c r="BV645" s="4"/>
      <c r="BW645" s="4"/>
      <c r="BX645" s="4"/>
      <c r="BY645" s="4"/>
      <c r="BZ645" s="4"/>
      <c r="CA645" s="4"/>
    </row>
    <row r="646" spans="1:79" ht="8" customHeight="1">
      <c r="A646" s="19"/>
      <c r="B646" s="10"/>
      <c r="C646" s="9"/>
      <c r="D646" s="9"/>
      <c r="E646" s="9"/>
      <c r="F646" s="9"/>
      <c r="G646" s="9"/>
      <c r="H646" s="9"/>
      <c r="I646" s="9"/>
      <c r="J646" s="60"/>
      <c r="K646" s="35"/>
      <c r="L646" s="35"/>
      <c r="M646" s="5"/>
      <c r="N646" s="5"/>
      <c r="O646" s="5"/>
      <c r="P646" s="5"/>
      <c r="Q646" s="5"/>
      <c r="R646" s="6"/>
      <c r="S646" s="6"/>
      <c r="T646" s="6"/>
      <c r="U646" s="6"/>
      <c r="V646" s="6"/>
      <c r="W646" s="6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  <c r="AP646" s="4"/>
      <c r="AQ646" s="6"/>
      <c r="AR646" s="6"/>
      <c r="AS646" s="6"/>
      <c r="AT646" s="6"/>
      <c r="AU646" s="6"/>
      <c r="AV646" s="6"/>
      <c r="AW646" s="4"/>
      <c r="AX646" s="4"/>
      <c r="AY646" s="4"/>
      <c r="AZ646" s="4"/>
      <c r="BA646" s="4"/>
      <c r="BB646" s="4"/>
      <c r="BC646" s="4"/>
      <c r="BD646" s="4"/>
      <c r="BE646" s="4"/>
      <c r="BF646" s="4"/>
      <c r="BG646" s="4"/>
      <c r="BH646" s="4"/>
      <c r="BI646" s="4"/>
      <c r="BJ646" s="4"/>
      <c r="BK646" s="4"/>
      <c r="BL646" s="4"/>
      <c r="BM646" s="4"/>
      <c r="BN646" s="4"/>
      <c r="BO646" s="4"/>
      <c r="BP646" s="4"/>
      <c r="BQ646" s="4"/>
      <c r="BR646" s="4"/>
      <c r="BS646" s="4"/>
      <c r="BT646" s="4"/>
      <c r="BU646" s="4"/>
      <c r="BV646" s="4"/>
      <c r="BW646" s="4"/>
      <c r="BX646" s="4"/>
      <c r="BY646" s="4"/>
      <c r="BZ646" s="4"/>
      <c r="CA646" s="4"/>
    </row>
    <row r="647" spans="1:79" ht="24.5" customHeight="1">
      <c r="A647" s="37"/>
      <c r="B647" s="38"/>
      <c r="C647" s="37" t="s">
        <v>4</v>
      </c>
      <c r="D647" s="37" t="s">
        <v>5</v>
      </c>
      <c r="E647" s="37" t="s">
        <v>6</v>
      </c>
      <c r="F647" s="37" t="s">
        <v>7</v>
      </c>
      <c r="G647" s="37" t="s">
        <v>8</v>
      </c>
      <c r="H647" s="39" t="s">
        <v>9</v>
      </c>
      <c r="I647" s="40" t="s">
        <v>10</v>
      </c>
      <c r="J647" s="62"/>
      <c r="K647" s="42" t="s">
        <v>603</v>
      </c>
      <c r="L647" s="42"/>
      <c r="M647" s="5"/>
      <c r="N647" s="5"/>
      <c r="O647" s="5"/>
      <c r="P647" s="5"/>
      <c r="Q647" s="5"/>
      <c r="R647" s="6"/>
      <c r="S647" s="6"/>
      <c r="T647" s="6"/>
      <c r="U647" s="6"/>
      <c r="V647" s="6"/>
      <c r="W647" s="6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  <c r="AP647" s="4"/>
      <c r="AQ647" s="6"/>
      <c r="AR647" s="6"/>
      <c r="AS647" s="6"/>
      <c r="AT647" s="6"/>
      <c r="AU647" s="6"/>
      <c r="AV647" s="6"/>
      <c r="AW647" s="4"/>
      <c r="AX647" s="4"/>
      <c r="AY647" s="4"/>
      <c r="AZ647" s="4"/>
      <c r="BA647" s="4"/>
      <c r="BB647" s="4"/>
      <c r="BC647" s="4"/>
      <c r="BD647" s="4"/>
      <c r="BE647" s="4"/>
      <c r="BF647" s="4"/>
      <c r="BG647" s="4"/>
      <c r="BH647" s="4"/>
      <c r="BI647" s="4"/>
      <c r="BJ647" s="4"/>
      <c r="BK647" s="4"/>
      <c r="BL647" s="4"/>
      <c r="BM647" s="4"/>
      <c r="BN647" s="4"/>
      <c r="BO647" s="4"/>
      <c r="BP647" s="4"/>
      <c r="BQ647" s="4"/>
      <c r="BR647" s="4"/>
      <c r="BS647" s="4"/>
      <c r="BT647" s="4"/>
      <c r="BU647" s="4"/>
      <c r="BV647" s="4"/>
      <c r="BW647" s="4"/>
      <c r="BX647" s="4"/>
      <c r="BY647" s="4"/>
      <c r="BZ647" s="4"/>
      <c r="CA647" s="4"/>
    </row>
    <row r="648" spans="1:79" ht="20.25" customHeight="1" thickBot="1">
      <c r="A648" s="33"/>
      <c r="B648" s="10" t="s">
        <v>604</v>
      </c>
      <c r="C648" s="158">
        <v>43</v>
      </c>
      <c r="D648" s="158">
        <v>50</v>
      </c>
      <c r="E648" s="147">
        <v>1</v>
      </c>
      <c r="F648" s="177" t="s">
        <v>603</v>
      </c>
      <c r="G648" s="147"/>
      <c r="H648" s="148">
        <v>6000</v>
      </c>
      <c r="I648" s="149">
        <v>44999</v>
      </c>
      <c r="J648" s="163"/>
      <c r="K648" s="160"/>
      <c r="L648" s="5"/>
      <c r="M648" s="5"/>
      <c r="N648" s="5"/>
      <c r="O648" s="5"/>
      <c r="P648" s="5"/>
      <c r="Q648" s="5"/>
      <c r="R648" s="6">
        <f>H648*K648</f>
        <v>0</v>
      </c>
      <c r="S648" s="6"/>
      <c r="T648" s="6"/>
      <c r="U648" s="6"/>
      <c r="V648" s="6"/>
      <c r="W648" s="6"/>
      <c r="X648" s="4"/>
      <c r="Y648" s="4" t="s">
        <v>605</v>
      </c>
      <c r="Z648" s="4"/>
      <c r="AA648" s="4" t="s">
        <v>605</v>
      </c>
      <c r="AB648" s="4">
        <f>K648</f>
        <v>0</v>
      </c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O648" s="4"/>
      <c r="AP648" s="4"/>
      <c r="AQ648" s="6"/>
      <c r="AR648" s="6"/>
      <c r="AS648" s="6"/>
      <c r="AT648" s="6"/>
      <c r="AU648" s="6"/>
      <c r="AV648" s="6"/>
      <c r="AW648" s="4"/>
      <c r="AX648" s="4"/>
      <c r="AY648" s="4"/>
      <c r="AZ648" s="4"/>
      <c r="BA648" s="4"/>
      <c r="BB648" s="4"/>
      <c r="BC648" s="4"/>
      <c r="BD648" s="4"/>
      <c r="BE648" s="4"/>
      <c r="BF648" s="4"/>
      <c r="BG648" s="4"/>
      <c r="BH648" s="4"/>
      <c r="BI648" s="4"/>
      <c r="BJ648" s="4"/>
      <c r="BK648" s="4"/>
      <c r="BL648" s="4"/>
      <c r="BM648" s="4"/>
      <c r="BN648" s="4"/>
      <c r="BO648" s="4"/>
      <c r="BP648" s="4"/>
      <c r="BQ648" s="4"/>
      <c r="BR648" s="4"/>
      <c r="BS648" s="4"/>
      <c r="BT648" s="4"/>
      <c r="BU648" s="4"/>
      <c r="BV648" s="4"/>
      <c r="BW648" s="4"/>
      <c r="BX648" s="4"/>
      <c r="BY648" s="4"/>
      <c r="BZ648" s="4"/>
      <c r="CA648" s="4"/>
    </row>
    <row r="649" spans="1:79" ht="9" customHeight="1">
      <c r="A649" s="3"/>
      <c r="B649" s="2"/>
      <c r="C649" s="3"/>
      <c r="D649" s="3"/>
      <c r="E649" s="3"/>
      <c r="F649" s="3"/>
      <c r="G649" s="3"/>
      <c r="H649" s="3"/>
      <c r="I649" s="3"/>
      <c r="J649" s="4"/>
      <c r="K649" s="5"/>
      <c r="L649" s="5"/>
      <c r="M649" s="5"/>
      <c r="N649" s="5"/>
      <c r="O649" s="5"/>
      <c r="P649" s="5"/>
      <c r="Q649" s="5"/>
      <c r="R649" s="6"/>
      <c r="S649" s="6"/>
      <c r="T649" s="6"/>
      <c r="U649" s="6"/>
      <c r="V649" s="6"/>
      <c r="W649" s="6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O649" s="4"/>
      <c r="AP649" s="4"/>
      <c r="AQ649" s="6"/>
      <c r="AR649" s="6"/>
      <c r="AS649" s="6"/>
      <c r="AT649" s="6"/>
      <c r="AU649" s="6"/>
      <c r="AV649" s="6"/>
      <c r="AW649" s="4"/>
      <c r="AX649" s="4"/>
      <c r="AY649" s="4"/>
      <c r="AZ649" s="4"/>
      <c r="BA649" s="4"/>
      <c r="BB649" s="4"/>
      <c r="BC649" s="4"/>
      <c r="BD649" s="4"/>
      <c r="BE649" s="4"/>
      <c r="BF649" s="4"/>
      <c r="BG649" s="4"/>
      <c r="BH649" s="4"/>
      <c r="BI649" s="4"/>
      <c r="BJ649" s="4"/>
      <c r="BK649" s="4"/>
      <c r="BL649" s="4"/>
      <c r="BM649" s="4"/>
      <c r="BN649" s="4"/>
      <c r="BO649" s="4"/>
      <c r="BP649" s="4"/>
      <c r="BQ649" s="4"/>
      <c r="BR649" s="4"/>
      <c r="BS649" s="4"/>
      <c r="BT649" s="4"/>
      <c r="BU649" s="4"/>
      <c r="BV649" s="4"/>
      <c r="BW649" s="4"/>
      <c r="BX649" s="4"/>
      <c r="BY649" s="4"/>
      <c r="BZ649" s="4"/>
      <c r="CA649" s="4"/>
    </row>
    <row r="650" spans="1:79" ht="9" customHeight="1">
      <c r="A650" s="3"/>
      <c r="B650" s="2"/>
      <c r="C650" s="3"/>
      <c r="D650" s="3"/>
      <c r="E650" s="3"/>
      <c r="F650" s="3"/>
      <c r="G650" s="3"/>
      <c r="H650" s="3"/>
      <c r="I650" s="3"/>
      <c r="J650" s="4"/>
      <c r="K650" s="79"/>
      <c r="L650" s="79"/>
      <c r="M650" s="5"/>
      <c r="N650" s="5"/>
      <c r="O650" s="5"/>
      <c r="P650" s="5"/>
      <c r="Q650" s="5"/>
      <c r="R650" s="6"/>
      <c r="S650" s="6"/>
      <c r="T650" s="6"/>
      <c r="U650" s="6"/>
      <c r="V650" s="6"/>
      <c r="W650" s="6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  <c r="AO650" s="4"/>
      <c r="AP650" s="4"/>
      <c r="AQ650" s="6"/>
      <c r="AR650" s="6"/>
      <c r="AS650" s="6"/>
      <c r="AT650" s="6"/>
      <c r="AU650" s="6"/>
      <c r="AV650" s="6"/>
      <c r="AW650" s="4"/>
      <c r="AX650" s="4"/>
      <c r="AY650" s="4"/>
      <c r="AZ650" s="4"/>
      <c r="BA650" s="4"/>
      <c r="BB650" s="4"/>
      <c r="BC650" s="4"/>
      <c r="BD650" s="4"/>
      <c r="BE650" s="4"/>
      <c r="BF650" s="4"/>
      <c r="BG650" s="4"/>
      <c r="BH650" s="4"/>
      <c r="BI650" s="4"/>
      <c r="BJ650" s="4"/>
      <c r="BK650" s="4"/>
      <c r="BL650" s="4"/>
      <c r="BM650" s="4"/>
      <c r="BN650" s="4"/>
      <c r="BO650" s="4"/>
      <c r="BP650" s="4"/>
      <c r="BQ650" s="4"/>
      <c r="BR650" s="4"/>
      <c r="BS650" s="4"/>
      <c r="BT650" s="4"/>
      <c r="BU650" s="4"/>
      <c r="BV650" s="52"/>
      <c r="BW650" s="4"/>
      <c r="BX650" s="4"/>
      <c r="BY650" s="4"/>
      <c r="BZ650" s="4"/>
      <c r="CA650" s="4"/>
    </row>
    <row r="651" spans="1:79" ht="9" customHeight="1">
      <c r="A651" s="3"/>
      <c r="B651" s="2"/>
      <c r="C651" s="3"/>
      <c r="D651" s="3"/>
      <c r="E651" s="3"/>
      <c r="F651" s="3"/>
      <c r="G651" s="3"/>
      <c r="H651" s="3"/>
      <c r="I651" s="3"/>
      <c r="J651" s="3"/>
      <c r="K651" s="125"/>
      <c r="L651" s="125"/>
      <c r="M651" s="3"/>
      <c r="N651" s="3"/>
      <c r="O651" s="3"/>
      <c r="P651" s="3"/>
      <c r="Q651" s="3"/>
      <c r="R651" s="6"/>
      <c r="S651" s="6"/>
      <c r="T651" s="6"/>
      <c r="U651" s="6"/>
      <c r="V651" s="6"/>
      <c r="W651" s="6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  <c r="AO651" s="4"/>
      <c r="AP651" s="4"/>
      <c r="AQ651" s="6"/>
      <c r="AR651" s="6"/>
      <c r="AS651" s="6"/>
      <c r="AT651" s="6"/>
      <c r="AU651" s="6"/>
      <c r="AV651" s="6"/>
      <c r="AW651" s="4"/>
      <c r="AX651" s="4"/>
      <c r="AY651" s="4"/>
      <c r="AZ651" s="4"/>
      <c r="BA651" s="4"/>
      <c r="BB651" s="4"/>
      <c r="BC651" s="4"/>
      <c r="BD651" s="4"/>
      <c r="BE651" s="4"/>
      <c r="BF651" s="4"/>
      <c r="BG651" s="4"/>
      <c r="BH651" s="4"/>
      <c r="BI651" s="4"/>
      <c r="BJ651" s="4"/>
      <c r="BK651" s="4"/>
      <c r="BL651" s="4"/>
      <c r="BM651" s="4"/>
      <c r="BN651" s="4"/>
      <c r="BO651" s="4"/>
      <c r="BP651" s="4"/>
      <c r="BQ651" s="4"/>
      <c r="BR651" s="4"/>
      <c r="BS651" s="4"/>
      <c r="BT651" s="4"/>
      <c r="BU651" s="4"/>
      <c r="BV651" s="52"/>
      <c r="BW651" s="4"/>
      <c r="BX651" s="4"/>
      <c r="BY651" s="4"/>
      <c r="BZ651" s="4"/>
      <c r="CA651" s="4"/>
    </row>
    <row r="652" spans="1:79" ht="10" customHeight="1">
      <c r="A652" s="19" t="s">
        <v>606</v>
      </c>
      <c r="B652" s="10"/>
      <c r="C652" s="126"/>
      <c r="D652" s="126"/>
      <c r="E652" s="126"/>
      <c r="F652" s="126"/>
      <c r="G652" s="126"/>
      <c r="H652" s="126"/>
      <c r="I652" s="126"/>
      <c r="J652" s="126"/>
      <c r="K652" s="126"/>
      <c r="L652" s="126"/>
      <c r="M652" s="126"/>
      <c r="N652" s="126"/>
      <c r="O652" s="126"/>
      <c r="P652" s="126"/>
      <c r="Q652" s="126"/>
      <c r="R652" s="6"/>
      <c r="S652" s="6"/>
      <c r="T652" s="6"/>
      <c r="U652" s="6"/>
      <c r="V652" s="6"/>
      <c r="W652" s="6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  <c r="AO652" s="4"/>
      <c r="AP652" s="4"/>
      <c r="AQ652" s="6"/>
      <c r="AR652" s="6"/>
      <c r="AS652" s="6"/>
      <c r="AT652" s="6"/>
      <c r="AU652" s="6"/>
      <c r="AV652" s="6"/>
      <c r="AW652" s="4"/>
      <c r="AX652" s="4"/>
      <c r="AY652" s="4"/>
      <c r="AZ652" s="4"/>
      <c r="BA652" s="4"/>
      <c r="BB652" s="4"/>
      <c r="BC652" s="4"/>
      <c r="BD652" s="4"/>
      <c r="BE652" s="4"/>
      <c r="BF652" s="4"/>
      <c r="BG652" s="4"/>
      <c r="BH652" s="4"/>
      <c r="BI652" s="4"/>
      <c r="BJ652" s="4"/>
      <c r="BK652" s="4"/>
      <c r="BL652" s="4"/>
      <c r="BM652" s="4"/>
      <c r="BN652" s="4"/>
      <c r="BO652" s="4"/>
      <c r="BP652" s="4"/>
      <c r="BQ652" s="4"/>
      <c r="BR652" s="4"/>
      <c r="BS652" s="4"/>
      <c r="BT652" s="4"/>
      <c r="BU652" s="4"/>
      <c r="BV652" s="52"/>
      <c r="BW652" s="4"/>
      <c r="BX652" s="4"/>
      <c r="BY652" s="4"/>
      <c r="BZ652" s="4"/>
      <c r="CA652" s="4"/>
    </row>
    <row r="653" spans="1:79" ht="16" customHeight="1">
      <c r="A653" s="3" t="s">
        <v>607</v>
      </c>
      <c r="B653" s="2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 t="s">
        <v>608</v>
      </c>
      <c r="N653" s="127"/>
      <c r="O653" s="3">
        <f>+SUM(AB:AG)</f>
        <v>0</v>
      </c>
      <c r="P653" s="144"/>
      <c r="Q653" s="144"/>
      <c r="R653" s="6"/>
      <c r="S653" s="6"/>
      <c r="T653" s="6"/>
      <c r="U653" s="6"/>
      <c r="V653" s="6"/>
      <c r="W653" s="6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O653" s="4"/>
      <c r="AP653" s="4"/>
      <c r="AQ653" s="4"/>
      <c r="AR653" s="4"/>
      <c r="AS653" s="4"/>
      <c r="AT653" s="4"/>
      <c r="AU653" s="4"/>
      <c r="AV653" s="4"/>
      <c r="AW653" s="4"/>
      <c r="AX653" s="4"/>
      <c r="AY653" s="4"/>
      <c r="AZ653" s="4"/>
      <c r="BA653" s="4"/>
      <c r="BB653" s="4"/>
      <c r="BC653" s="4"/>
      <c r="BD653" s="4"/>
      <c r="BE653" s="4"/>
      <c r="BF653" s="4"/>
      <c r="BG653" s="4"/>
      <c r="BH653" s="4"/>
      <c r="BI653" s="4"/>
      <c r="BJ653" s="4"/>
      <c r="BK653" s="4"/>
      <c r="BL653" s="4"/>
      <c r="BM653" s="4"/>
      <c r="BN653" s="4"/>
      <c r="BO653" s="4"/>
      <c r="BP653" s="4"/>
      <c r="BQ653" s="4"/>
      <c r="BR653" s="4"/>
      <c r="BS653" s="4"/>
      <c r="BT653" s="4"/>
      <c r="BU653" s="4"/>
      <c r="BV653" s="52"/>
      <c r="BW653" s="4"/>
      <c r="BX653" s="4"/>
      <c r="BY653" s="4"/>
      <c r="BZ653" s="4"/>
      <c r="CA653" s="4"/>
    </row>
    <row r="654" spans="1:79" ht="10" customHeight="1">
      <c r="A654" s="3"/>
      <c r="B654" s="2"/>
      <c r="C654" s="3"/>
      <c r="D654" s="3"/>
      <c r="E654" s="3"/>
      <c r="F654" s="3"/>
      <c r="G654" s="3"/>
      <c r="H654" s="3"/>
      <c r="I654" s="3"/>
      <c r="J654" s="4"/>
      <c r="K654" s="5"/>
      <c r="L654" s="5"/>
      <c r="M654" s="5"/>
      <c r="N654" s="5"/>
      <c r="O654" s="5"/>
      <c r="P654" s="5"/>
      <c r="Q654" s="5"/>
      <c r="R654" s="6"/>
      <c r="S654" s="6"/>
      <c r="T654" s="6"/>
      <c r="U654" s="6"/>
      <c r="V654" s="6"/>
      <c r="W654" s="6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  <c r="AO654" s="4"/>
      <c r="AP654" s="4"/>
      <c r="AQ654" s="4"/>
      <c r="AR654" s="4"/>
      <c r="AS654" s="4"/>
      <c r="AT654" s="4"/>
      <c r="AU654" s="4"/>
      <c r="AV654" s="4"/>
      <c r="AW654" s="4"/>
      <c r="AX654" s="4"/>
      <c r="AY654" s="4"/>
      <c r="AZ654" s="4"/>
      <c r="BA654" s="4"/>
      <c r="BB654" s="4"/>
      <c r="BC654" s="4"/>
      <c r="BD654" s="4"/>
      <c r="BE654" s="4"/>
      <c r="BF654" s="4"/>
      <c r="BG654" s="4"/>
      <c r="BH654" s="4"/>
      <c r="BI654" s="4"/>
      <c r="BJ654" s="4"/>
      <c r="BK654" s="4"/>
      <c r="BL654" s="4"/>
      <c r="BM654" s="4"/>
      <c r="BN654" s="4"/>
      <c r="BO654" s="4"/>
      <c r="BP654" s="4"/>
      <c r="BQ654" s="4"/>
      <c r="BR654" s="4"/>
      <c r="BS654" s="4"/>
      <c r="BT654" s="4"/>
      <c r="BU654" s="4"/>
      <c r="BV654" s="4"/>
      <c r="BW654" s="4"/>
      <c r="BX654" s="4"/>
      <c r="BY654" s="4"/>
      <c r="BZ654" s="4"/>
      <c r="CA654" s="4"/>
    </row>
    <row r="655" spans="1:79" ht="10" customHeight="1">
      <c r="A655" s="3"/>
      <c r="B655" s="2"/>
      <c r="C655" s="3"/>
      <c r="D655" s="3"/>
      <c r="E655" s="3"/>
      <c r="F655" s="3"/>
      <c r="G655" s="3"/>
      <c r="H655" s="3"/>
      <c r="I655" s="3"/>
      <c r="J655" s="4"/>
      <c r="K655" s="5"/>
      <c r="L655" s="5"/>
      <c r="M655" s="5"/>
      <c r="N655" s="5"/>
      <c r="O655" s="5"/>
      <c r="P655" s="5"/>
      <c r="Q655" s="5"/>
      <c r="R655" s="6"/>
      <c r="S655" s="6"/>
      <c r="T655" s="6"/>
      <c r="U655" s="6"/>
      <c r="V655" s="6"/>
      <c r="W655" s="6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  <c r="AJ655" s="4"/>
      <c r="AK655" s="4"/>
      <c r="AL655" s="4"/>
      <c r="AM655" s="4"/>
      <c r="AN655" s="4"/>
      <c r="AO655" s="4"/>
      <c r="AP655" s="4"/>
      <c r="AQ655" s="4"/>
      <c r="AR655" s="4"/>
      <c r="AS655" s="4"/>
      <c r="AT655" s="4"/>
      <c r="AU655" s="4"/>
      <c r="AV655" s="4"/>
      <c r="AW655" s="4"/>
      <c r="AX655" s="4"/>
      <c r="AY655" s="4"/>
      <c r="AZ655" s="4"/>
      <c r="BA655" s="4"/>
      <c r="BB655" s="4"/>
      <c r="BC655" s="4"/>
      <c r="BD655" s="4"/>
      <c r="BE655" s="4"/>
      <c r="BF655" s="4"/>
      <c r="BG655" s="4"/>
      <c r="BH655" s="4"/>
      <c r="BI655" s="4"/>
      <c r="BJ655" s="4"/>
      <c r="BK655" s="4"/>
      <c r="BL655" s="4"/>
      <c r="BM655" s="4"/>
      <c r="BN655" s="4"/>
      <c r="BO655" s="4"/>
      <c r="BP655" s="4"/>
      <c r="BQ655" s="4"/>
      <c r="BR655" s="4"/>
      <c r="BS655" s="4"/>
      <c r="BT655" s="4"/>
      <c r="BU655" s="4"/>
      <c r="BV655" s="4"/>
      <c r="BW655" s="4"/>
      <c r="BX655" s="4"/>
      <c r="BY655" s="4"/>
      <c r="BZ655" s="4"/>
      <c r="CA655" s="4"/>
    </row>
    <row r="656" spans="1:79" ht="10" customHeight="1">
      <c r="A656" s="3"/>
      <c r="B656" s="2"/>
      <c r="C656" s="3"/>
      <c r="D656" s="3"/>
      <c r="E656" s="3"/>
      <c r="F656" s="3"/>
      <c r="G656" s="3"/>
      <c r="H656" s="3"/>
      <c r="I656" s="3"/>
      <c r="J656" s="4"/>
      <c r="K656" s="5"/>
      <c r="L656" s="5"/>
      <c r="M656" s="5"/>
      <c r="N656" s="5"/>
      <c r="O656" s="5"/>
      <c r="P656" s="5"/>
      <c r="Q656" s="5"/>
      <c r="R656" s="6"/>
      <c r="S656" s="6"/>
      <c r="T656" s="6"/>
      <c r="U656" s="6"/>
      <c r="V656" s="6"/>
      <c r="W656" s="6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4"/>
      <c r="AJ656" s="4"/>
      <c r="AK656" s="4"/>
      <c r="AL656" s="4"/>
      <c r="AM656" s="4"/>
      <c r="AN656" s="4"/>
      <c r="AO656" s="4"/>
      <c r="AP656" s="4"/>
      <c r="AQ656" s="4"/>
      <c r="AR656" s="4"/>
      <c r="AS656" s="4"/>
      <c r="AT656" s="4"/>
      <c r="AU656" s="4"/>
      <c r="AV656" s="4"/>
      <c r="AW656" s="4"/>
      <c r="AX656" s="4"/>
      <c r="AY656" s="4"/>
      <c r="AZ656" s="4"/>
      <c r="BA656" s="4"/>
      <c r="BB656" s="4"/>
      <c r="BC656" s="4"/>
      <c r="BD656" s="4"/>
      <c r="BE656" s="4"/>
      <c r="BF656" s="4"/>
      <c r="BG656" s="4"/>
      <c r="BH656" s="4"/>
      <c r="BI656" s="4"/>
      <c r="BJ656" s="4"/>
      <c r="BK656" s="4"/>
      <c r="BL656" s="4"/>
      <c r="BM656" s="4"/>
      <c r="BN656" s="4"/>
      <c r="BO656" s="4"/>
      <c r="BP656" s="4"/>
      <c r="BQ656" s="4"/>
      <c r="BR656" s="4"/>
      <c r="BS656" s="4"/>
      <c r="BT656" s="4"/>
      <c r="BU656" s="4"/>
      <c r="BV656" s="4"/>
      <c r="BW656" s="4"/>
      <c r="BX656" s="4"/>
      <c r="BY656" s="4"/>
      <c r="BZ656" s="4"/>
      <c r="CA656" s="4"/>
    </row>
    <row r="657" spans="1:79" ht="10" customHeight="1">
      <c r="A657" s="3"/>
      <c r="B657" s="2"/>
      <c r="C657" s="3"/>
      <c r="D657" s="3"/>
      <c r="E657" s="3"/>
      <c r="F657" s="3"/>
      <c r="G657" s="3"/>
      <c r="H657" s="3"/>
      <c r="I657" s="3"/>
      <c r="J657" s="4"/>
      <c r="K657" s="5"/>
      <c r="L657" s="5"/>
      <c r="M657" s="5"/>
      <c r="N657" s="5"/>
      <c r="O657" s="5"/>
      <c r="P657" s="5"/>
      <c r="Q657" s="5"/>
      <c r="R657" s="6"/>
      <c r="S657" s="6"/>
      <c r="T657" s="6"/>
      <c r="U657" s="6"/>
      <c r="V657" s="6"/>
      <c r="W657" s="6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  <c r="AJ657" s="4"/>
      <c r="AK657" s="4"/>
      <c r="AL657" s="4"/>
      <c r="AM657" s="4"/>
      <c r="AN657" s="4"/>
      <c r="AO657" s="4"/>
      <c r="AP657" s="4"/>
      <c r="AQ657" s="4"/>
      <c r="AR657" s="4"/>
      <c r="AS657" s="4"/>
      <c r="AT657" s="4"/>
      <c r="AU657" s="4"/>
      <c r="AV657" s="4"/>
      <c r="AW657" s="4"/>
      <c r="AX657" s="4"/>
      <c r="AY657" s="4"/>
      <c r="AZ657" s="4"/>
      <c r="BA657" s="4"/>
      <c r="BB657" s="4"/>
      <c r="BC657" s="4"/>
      <c r="BD657" s="4"/>
      <c r="BE657" s="4"/>
      <c r="BF657" s="4"/>
      <c r="BG657" s="4"/>
      <c r="BH657" s="4"/>
      <c r="BI657" s="4"/>
      <c r="BJ657" s="4"/>
      <c r="BK657" s="4"/>
      <c r="BL657" s="4"/>
      <c r="BM657" s="4"/>
      <c r="BN657" s="4"/>
      <c r="BO657" s="4"/>
      <c r="BP657" s="4"/>
      <c r="BQ657" s="4"/>
      <c r="BR657" s="4"/>
      <c r="BS657" s="4"/>
      <c r="BT657" s="4"/>
      <c r="BU657" s="4"/>
      <c r="BV657" s="4"/>
      <c r="BW657" s="4"/>
      <c r="BX657" s="4"/>
      <c r="BY657" s="4"/>
      <c r="BZ657" s="4"/>
      <c r="CA657" s="4"/>
    </row>
    <row r="658" spans="1:79" ht="10" customHeight="1">
      <c r="A658" s="3"/>
      <c r="B658" s="2"/>
      <c r="C658" s="3"/>
      <c r="D658" s="3"/>
      <c r="E658" s="3"/>
      <c r="F658" s="3"/>
      <c r="G658" s="3"/>
      <c r="H658" s="3"/>
      <c r="I658" s="3"/>
      <c r="J658" s="4"/>
      <c r="K658" s="5"/>
      <c r="L658" s="5"/>
      <c r="M658" s="5"/>
      <c r="N658" s="5"/>
      <c r="O658" s="5"/>
      <c r="P658" s="5"/>
      <c r="Q658" s="5"/>
      <c r="R658" s="6"/>
      <c r="S658" s="6"/>
      <c r="T658" s="6"/>
      <c r="U658" s="6"/>
      <c r="V658" s="6"/>
      <c r="W658" s="6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4"/>
      <c r="AJ658" s="4"/>
      <c r="AK658" s="4"/>
      <c r="AL658" s="4"/>
      <c r="AM658" s="4"/>
      <c r="AN658" s="4"/>
      <c r="AO658" s="4"/>
      <c r="AP658" s="4"/>
      <c r="AQ658" s="4"/>
      <c r="AR658" s="4"/>
      <c r="AS658" s="4"/>
      <c r="AT658" s="4"/>
      <c r="AU658" s="4"/>
      <c r="AV658" s="4"/>
      <c r="AW658" s="4"/>
      <c r="AX658" s="4"/>
      <c r="AY658" s="4"/>
      <c r="AZ658" s="4"/>
      <c r="BA658" s="4"/>
      <c r="BB658" s="4"/>
      <c r="BC658" s="4"/>
      <c r="BD658" s="4"/>
      <c r="BE658" s="4"/>
      <c r="BF658" s="4"/>
      <c r="BG658" s="4"/>
      <c r="BH658" s="4"/>
      <c r="BI658" s="4"/>
      <c r="BJ658" s="4"/>
      <c r="BK658" s="4"/>
      <c r="BL658" s="4"/>
      <c r="BM658" s="4"/>
      <c r="BN658" s="4"/>
      <c r="BO658" s="4"/>
      <c r="BP658" s="4"/>
      <c r="BQ658" s="4"/>
      <c r="BR658" s="4"/>
      <c r="BS658" s="4"/>
      <c r="BT658" s="4"/>
      <c r="BU658" s="4"/>
      <c r="BV658" s="4"/>
      <c r="BW658" s="4"/>
      <c r="BX658" s="4"/>
      <c r="BY658" s="4"/>
      <c r="BZ658" s="4"/>
      <c r="CA658" s="4"/>
    </row>
    <row r="659" spans="1:79" s="131" customFormat="1" ht="10" customHeight="1">
      <c r="A659" s="3"/>
      <c r="B659" s="2"/>
      <c r="C659" s="3"/>
      <c r="D659" s="3"/>
      <c r="E659" s="3"/>
      <c r="F659" s="3"/>
      <c r="G659" s="3"/>
      <c r="H659" s="3"/>
      <c r="I659" s="3"/>
      <c r="J659" s="4"/>
      <c r="K659" s="5"/>
      <c r="L659" s="5"/>
      <c r="M659" s="5"/>
      <c r="N659" s="5"/>
      <c r="O659" s="5"/>
      <c r="P659" s="5"/>
      <c r="Q659" s="5"/>
      <c r="R659" s="6"/>
      <c r="S659" s="6"/>
      <c r="T659" s="6"/>
      <c r="U659" s="6"/>
      <c r="V659" s="6"/>
      <c r="W659" s="6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  <c r="AJ659" s="4"/>
      <c r="AK659" s="4"/>
      <c r="AL659" s="4"/>
      <c r="AM659" s="4"/>
      <c r="AN659" s="4"/>
      <c r="AO659" s="4"/>
      <c r="AP659" s="4"/>
      <c r="AQ659" s="4"/>
      <c r="AR659" s="4"/>
      <c r="AS659" s="4"/>
      <c r="AT659" s="4"/>
      <c r="AU659" s="4"/>
      <c r="AV659" s="4"/>
      <c r="AW659" s="4"/>
      <c r="AX659" s="4"/>
      <c r="AY659" s="4"/>
      <c r="AZ659" s="4"/>
      <c r="BA659" s="4"/>
      <c r="BB659" s="4"/>
      <c r="BC659" s="4"/>
      <c r="BD659" s="4"/>
      <c r="BE659" s="4"/>
      <c r="BF659" s="4"/>
      <c r="BG659" s="4"/>
      <c r="BH659" s="4"/>
      <c r="BI659" s="4"/>
      <c r="BJ659" s="4"/>
      <c r="BK659" s="4"/>
      <c r="BL659" s="4"/>
      <c r="BM659" s="4"/>
      <c r="BN659" s="4"/>
      <c r="BO659" s="4"/>
      <c r="BP659" s="4"/>
      <c r="BQ659" s="4"/>
      <c r="BR659" s="4"/>
      <c r="BS659" s="4"/>
      <c r="BT659" s="4"/>
      <c r="BU659" s="4"/>
      <c r="BV659" s="4"/>
      <c r="BW659" s="4"/>
      <c r="BX659" s="4"/>
      <c r="BY659" s="4"/>
      <c r="BZ659" s="4"/>
      <c r="CA659" s="4"/>
    </row>
    <row r="660" spans="1:79" s="131" customFormat="1" ht="10" customHeight="1">
      <c r="A660" s="3"/>
      <c r="B660" s="2"/>
      <c r="C660" s="3"/>
      <c r="D660" s="3"/>
      <c r="E660" s="3"/>
      <c r="F660" s="3"/>
      <c r="G660" s="3"/>
      <c r="H660" s="3"/>
      <c r="I660" s="3"/>
      <c r="J660" s="4"/>
      <c r="K660" s="5"/>
      <c r="L660" s="5"/>
      <c r="M660" s="5"/>
      <c r="N660" s="5"/>
      <c r="O660" s="5"/>
      <c r="P660" s="5"/>
      <c r="Q660" s="5"/>
      <c r="R660" s="6"/>
      <c r="S660" s="6"/>
      <c r="T660" s="6"/>
      <c r="U660" s="6"/>
      <c r="V660" s="6"/>
      <c r="W660" s="6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  <c r="AJ660" s="4"/>
      <c r="AK660" s="4"/>
      <c r="AL660" s="4"/>
      <c r="AM660" s="4"/>
      <c r="AN660" s="4"/>
      <c r="AO660" s="4"/>
      <c r="AP660" s="4"/>
      <c r="AQ660" s="4"/>
      <c r="AR660" s="4"/>
      <c r="AS660" s="4"/>
      <c r="AT660" s="4"/>
      <c r="AU660" s="4"/>
      <c r="AV660" s="4"/>
      <c r="AW660" s="4"/>
      <c r="AX660" s="4"/>
      <c r="AY660" s="4"/>
      <c r="AZ660" s="4"/>
      <c r="BA660" s="4"/>
      <c r="BB660" s="4"/>
      <c r="BC660" s="4"/>
      <c r="BD660" s="4"/>
      <c r="BE660" s="4"/>
      <c r="BF660" s="4"/>
      <c r="BG660" s="4"/>
      <c r="BH660" s="4"/>
      <c r="BI660" s="4"/>
      <c r="BJ660" s="4"/>
      <c r="BK660" s="4"/>
      <c r="BL660" s="4"/>
      <c r="BM660" s="4"/>
      <c r="BN660" s="4"/>
      <c r="BO660" s="4"/>
      <c r="BP660" s="4"/>
      <c r="BQ660" s="4"/>
      <c r="BR660" s="4"/>
      <c r="BS660" s="4"/>
      <c r="BT660" s="4"/>
      <c r="BU660" s="4"/>
      <c r="BV660" s="4"/>
      <c r="BW660" s="4"/>
      <c r="BX660" s="4"/>
      <c r="BY660" s="4"/>
      <c r="BZ660" s="4"/>
      <c r="CA660" s="4"/>
    </row>
    <row r="661" spans="1:79" s="131" customFormat="1" ht="10" customHeight="1">
      <c r="A661" s="3"/>
      <c r="B661" s="2"/>
      <c r="C661" s="3"/>
      <c r="D661" s="3"/>
      <c r="E661" s="3"/>
      <c r="F661" s="3"/>
      <c r="G661" s="3"/>
      <c r="H661" s="3"/>
      <c r="I661" s="3"/>
      <c r="J661" s="4"/>
      <c r="K661" s="5"/>
      <c r="L661" s="5"/>
      <c r="M661" s="5"/>
      <c r="N661" s="5"/>
      <c r="O661" s="5"/>
      <c r="P661" s="5"/>
      <c r="Q661" s="5"/>
      <c r="R661" s="6"/>
      <c r="S661" s="6"/>
      <c r="T661" s="6"/>
      <c r="U661" s="6"/>
      <c r="V661" s="6"/>
      <c r="W661" s="6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  <c r="AJ661" s="4"/>
      <c r="AK661" s="4"/>
      <c r="AL661" s="4"/>
      <c r="AM661" s="4"/>
      <c r="AN661" s="4"/>
      <c r="AO661" s="4"/>
      <c r="AP661" s="4"/>
      <c r="AQ661" s="4"/>
      <c r="AR661" s="4"/>
      <c r="AS661" s="4"/>
      <c r="AT661" s="4"/>
      <c r="AU661" s="4"/>
      <c r="AV661" s="4"/>
      <c r="AW661" s="4"/>
      <c r="AX661" s="4"/>
      <c r="AY661" s="4"/>
      <c r="AZ661" s="4"/>
      <c r="BA661" s="4"/>
      <c r="BB661" s="4"/>
      <c r="BC661" s="4"/>
      <c r="BD661" s="4"/>
      <c r="BE661" s="4"/>
      <c r="BF661" s="4"/>
      <c r="BG661" s="4"/>
      <c r="BH661" s="4"/>
      <c r="BI661" s="4"/>
      <c r="BJ661" s="4"/>
      <c r="BK661" s="4"/>
      <c r="BL661" s="4"/>
      <c r="BM661" s="4"/>
      <c r="BN661" s="4"/>
      <c r="BO661" s="4"/>
      <c r="BP661" s="4"/>
      <c r="BQ661" s="4"/>
      <c r="BR661" s="4"/>
      <c r="BS661" s="4"/>
      <c r="BT661" s="4"/>
      <c r="BU661" s="4"/>
      <c r="BV661" s="4"/>
      <c r="BW661" s="4"/>
      <c r="BX661" s="4"/>
      <c r="BY661" s="4"/>
      <c r="BZ661" s="4"/>
      <c r="CA661" s="4"/>
    </row>
    <row r="662" spans="1:79" s="131" customFormat="1" ht="10" customHeight="1">
      <c r="A662" s="3"/>
      <c r="B662" s="2"/>
      <c r="C662" s="3"/>
      <c r="D662" s="3"/>
      <c r="E662" s="3"/>
      <c r="F662" s="3"/>
      <c r="G662" s="3"/>
      <c r="H662" s="3"/>
      <c r="I662" s="3"/>
      <c r="J662" s="4"/>
      <c r="K662" s="5"/>
      <c r="L662" s="5"/>
      <c r="M662" s="5"/>
      <c r="N662" s="5"/>
      <c r="O662" s="5"/>
      <c r="P662" s="5"/>
      <c r="Q662" s="5"/>
      <c r="R662" s="6"/>
      <c r="S662" s="6"/>
      <c r="T662" s="6"/>
      <c r="U662" s="6"/>
      <c r="V662" s="6"/>
      <c r="W662" s="6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  <c r="AJ662" s="4"/>
      <c r="AK662" s="4"/>
      <c r="AL662" s="4"/>
      <c r="AM662" s="4"/>
      <c r="AN662" s="4"/>
      <c r="AO662" s="4"/>
      <c r="AP662" s="4"/>
      <c r="AQ662" s="4"/>
      <c r="AR662" s="4"/>
      <c r="AS662" s="4"/>
      <c r="AT662" s="4"/>
      <c r="AU662" s="4"/>
      <c r="AV662" s="4"/>
      <c r="AW662" s="4"/>
      <c r="AX662" s="4"/>
      <c r="AY662" s="4"/>
      <c r="AZ662" s="4"/>
      <c r="BA662" s="4"/>
      <c r="BB662" s="4"/>
      <c r="BC662" s="4"/>
      <c r="BD662" s="4"/>
      <c r="BE662" s="4"/>
      <c r="BF662" s="4"/>
      <c r="BG662" s="4"/>
      <c r="BH662" s="4"/>
      <c r="BI662" s="4"/>
      <c r="BJ662" s="4"/>
      <c r="BK662" s="4"/>
      <c r="BL662" s="4"/>
      <c r="BM662" s="4"/>
      <c r="BN662" s="4"/>
      <c r="BO662" s="4"/>
      <c r="BP662" s="4"/>
      <c r="BQ662" s="4"/>
      <c r="BR662" s="4"/>
      <c r="BS662" s="4"/>
      <c r="BT662" s="4"/>
      <c r="BU662" s="4"/>
      <c r="BV662" s="4"/>
      <c r="BW662" s="4"/>
      <c r="BX662" s="4"/>
      <c r="BY662" s="4"/>
      <c r="BZ662" s="4"/>
      <c r="CA662" s="4"/>
    </row>
    <row r="663" spans="1:79" s="131" customFormat="1" ht="10" customHeight="1">
      <c r="A663" s="3"/>
      <c r="B663" s="2"/>
      <c r="C663" s="3"/>
      <c r="D663" s="3"/>
      <c r="E663" s="3"/>
      <c r="F663" s="3"/>
      <c r="G663" s="3"/>
      <c r="H663" s="3"/>
      <c r="I663" s="3"/>
      <c r="J663" s="4"/>
      <c r="K663" s="5"/>
      <c r="L663" s="5"/>
      <c r="M663" s="5"/>
      <c r="N663" s="5"/>
      <c r="O663" s="5"/>
      <c r="P663" s="5"/>
      <c r="Q663" s="5"/>
      <c r="R663" s="6"/>
      <c r="S663" s="6"/>
      <c r="T663" s="6"/>
      <c r="U663" s="6"/>
      <c r="V663" s="6"/>
      <c r="W663" s="6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  <c r="AJ663" s="4"/>
      <c r="AK663" s="4"/>
      <c r="AL663" s="4"/>
      <c r="AM663" s="4"/>
      <c r="AN663" s="4"/>
      <c r="AO663" s="4"/>
      <c r="AP663" s="4"/>
      <c r="AQ663" s="4"/>
      <c r="AR663" s="4"/>
      <c r="AS663" s="4"/>
      <c r="AT663" s="4"/>
      <c r="AU663" s="4"/>
      <c r="AV663" s="4"/>
      <c r="AW663" s="4"/>
      <c r="AX663" s="4"/>
      <c r="AY663" s="4"/>
      <c r="AZ663" s="4"/>
      <c r="BA663" s="4"/>
      <c r="BB663" s="4"/>
      <c r="BC663" s="4"/>
      <c r="BD663" s="4"/>
      <c r="BE663" s="4"/>
      <c r="BF663" s="4"/>
      <c r="BG663" s="4"/>
      <c r="BH663" s="4"/>
      <c r="BI663" s="4"/>
      <c r="BJ663" s="4"/>
      <c r="BK663" s="4"/>
      <c r="BL663" s="4"/>
      <c r="BM663" s="4"/>
      <c r="BN663" s="4"/>
      <c r="BO663" s="4"/>
      <c r="BP663" s="4"/>
      <c r="BQ663" s="4"/>
      <c r="BR663" s="4"/>
      <c r="BS663" s="4"/>
      <c r="BT663" s="4"/>
      <c r="BU663" s="4"/>
      <c r="BV663" s="4"/>
      <c r="BW663" s="4"/>
      <c r="BX663" s="4"/>
      <c r="BY663" s="4"/>
      <c r="BZ663" s="4"/>
      <c r="CA663" s="4"/>
    </row>
    <row r="664" spans="1:79" s="131" customFormat="1" ht="10" customHeight="1">
      <c r="A664" s="3"/>
      <c r="B664" s="2"/>
      <c r="C664" s="3"/>
      <c r="D664" s="3"/>
      <c r="E664" s="3"/>
      <c r="F664" s="3"/>
      <c r="G664" s="3"/>
      <c r="H664" s="3"/>
      <c r="I664" s="3"/>
      <c r="J664" s="4"/>
      <c r="K664" s="5"/>
      <c r="L664" s="5"/>
      <c r="M664" s="5"/>
      <c r="N664" s="5"/>
      <c r="O664" s="5"/>
      <c r="P664" s="5"/>
      <c r="Q664" s="5"/>
      <c r="R664" s="6"/>
      <c r="S664" s="6"/>
      <c r="T664" s="6"/>
      <c r="U664" s="6"/>
      <c r="V664" s="6"/>
      <c r="W664" s="6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  <c r="AJ664" s="4"/>
      <c r="AK664" s="4"/>
      <c r="AL664" s="4"/>
      <c r="AM664" s="4"/>
      <c r="AN664" s="4"/>
      <c r="AO664" s="4"/>
      <c r="AP664" s="4"/>
      <c r="AQ664" s="4"/>
      <c r="AR664" s="4"/>
      <c r="AS664" s="4"/>
      <c r="AT664" s="4"/>
      <c r="AU664" s="4"/>
      <c r="AV664" s="4"/>
      <c r="AW664" s="4"/>
      <c r="AX664" s="4"/>
      <c r="AY664" s="4"/>
      <c r="AZ664" s="4"/>
      <c r="BA664" s="4"/>
      <c r="BB664" s="4"/>
      <c r="BC664" s="4"/>
      <c r="BD664" s="4"/>
      <c r="BE664" s="4"/>
      <c r="BF664" s="4"/>
      <c r="BG664" s="4"/>
      <c r="BH664" s="4"/>
      <c r="BI664" s="4"/>
      <c r="BJ664" s="4"/>
      <c r="BK664" s="4"/>
      <c r="BL664" s="4"/>
      <c r="BM664" s="4"/>
      <c r="BN664" s="4"/>
      <c r="BO664" s="4"/>
      <c r="BP664" s="4"/>
      <c r="BQ664" s="4"/>
      <c r="BR664" s="4"/>
      <c r="BS664" s="4"/>
      <c r="BT664" s="4"/>
      <c r="BU664" s="4"/>
      <c r="BV664" s="4"/>
      <c r="BW664" s="4"/>
      <c r="BX664" s="4"/>
      <c r="BY664" s="4"/>
      <c r="BZ664" s="4"/>
      <c r="CA664" s="4"/>
    </row>
    <row r="665" spans="1:79" s="131" customFormat="1" ht="10" customHeight="1">
      <c r="A665" s="3"/>
      <c r="B665" s="2"/>
      <c r="C665" s="3"/>
      <c r="D665" s="3"/>
      <c r="E665" s="3"/>
      <c r="F665" s="3"/>
      <c r="G665" s="3"/>
      <c r="H665" s="3"/>
      <c r="I665" s="3"/>
      <c r="J665" s="4"/>
      <c r="K665" s="5"/>
      <c r="L665" s="5"/>
      <c r="M665" s="5"/>
      <c r="N665" s="5"/>
      <c r="O665" s="5"/>
      <c r="P665" s="5"/>
      <c r="Q665" s="5"/>
      <c r="R665" s="6"/>
      <c r="S665" s="6"/>
      <c r="T665" s="6"/>
      <c r="U665" s="6"/>
      <c r="V665" s="6"/>
      <c r="W665" s="6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  <c r="AJ665" s="4"/>
      <c r="AK665" s="4"/>
      <c r="AL665" s="4"/>
      <c r="AM665" s="4"/>
      <c r="AN665" s="4"/>
      <c r="AO665" s="4"/>
      <c r="AP665" s="4"/>
      <c r="AQ665" s="4"/>
      <c r="AR665" s="4"/>
      <c r="AS665" s="4"/>
      <c r="AT665" s="4"/>
      <c r="AU665" s="4"/>
      <c r="AV665" s="4"/>
      <c r="AW665" s="4"/>
      <c r="AX665" s="4"/>
      <c r="AY665" s="4"/>
      <c r="AZ665" s="4"/>
      <c r="BA665" s="4"/>
      <c r="BB665" s="4"/>
      <c r="BC665" s="4"/>
      <c r="BD665" s="4"/>
      <c r="BE665" s="4"/>
      <c r="BF665" s="4"/>
      <c r="BG665" s="4"/>
      <c r="BH665" s="4"/>
      <c r="BI665" s="4"/>
      <c r="BJ665" s="4"/>
      <c r="BK665" s="4"/>
      <c r="BL665" s="4"/>
      <c r="BM665" s="4"/>
      <c r="BN665" s="4"/>
      <c r="BO665" s="4"/>
      <c r="BP665" s="4"/>
      <c r="BQ665" s="4"/>
      <c r="BR665" s="4"/>
      <c r="BS665" s="4"/>
      <c r="BT665" s="4"/>
      <c r="BU665" s="4"/>
      <c r="BV665" s="4"/>
      <c r="BW665" s="4"/>
      <c r="BX665" s="4"/>
      <c r="BY665" s="4"/>
      <c r="BZ665" s="4"/>
      <c r="CA665" s="4"/>
    </row>
    <row r="666" spans="1:79" s="131" customFormat="1" ht="10" customHeight="1">
      <c r="A666" s="3"/>
      <c r="B666" s="2"/>
      <c r="C666" s="3"/>
      <c r="D666" s="3"/>
      <c r="E666" s="3"/>
      <c r="F666" s="3"/>
      <c r="G666" s="3"/>
      <c r="H666" s="3"/>
      <c r="I666" s="3"/>
      <c r="J666" s="4"/>
      <c r="K666" s="5"/>
      <c r="L666" s="5"/>
      <c r="M666" s="5"/>
      <c r="N666" s="5"/>
      <c r="O666" s="5"/>
      <c r="P666" s="5"/>
      <c r="Q666" s="5"/>
      <c r="R666" s="6"/>
      <c r="S666" s="6"/>
      <c r="T666" s="6"/>
      <c r="U666" s="6"/>
      <c r="V666" s="6"/>
      <c r="W666" s="6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  <c r="AJ666" s="4"/>
      <c r="AK666" s="4"/>
      <c r="AL666" s="4"/>
      <c r="AM666" s="4"/>
      <c r="AN666" s="4"/>
      <c r="AO666" s="4"/>
      <c r="AP666" s="4"/>
      <c r="AQ666" s="4"/>
      <c r="AR666" s="4"/>
      <c r="AS666" s="4"/>
      <c r="AT666" s="4"/>
      <c r="AU666" s="4"/>
      <c r="AV666" s="4"/>
      <c r="AW666" s="4"/>
      <c r="AX666" s="4"/>
      <c r="AY666" s="4"/>
      <c r="AZ666" s="4"/>
      <c r="BA666" s="4"/>
      <c r="BB666" s="4"/>
      <c r="BC666" s="4"/>
      <c r="BD666" s="4"/>
      <c r="BE666" s="4"/>
      <c r="BF666" s="4"/>
      <c r="BG666" s="4"/>
      <c r="BH666" s="4"/>
      <c r="BI666" s="4"/>
      <c r="BJ666" s="4"/>
      <c r="BK666" s="4"/>
      <c r="BL666" s="4"/>
      <c r="BM666" s="4"/>
      <c r="BN666" s="4"/>
      <c r="BO666" s="4"/>
      <c r="BP666" s="4"/>
      <c r="BQ666" s="4"/>
      <c r="BR666" s="4"/>
      <c r="BS666" s="4"/>
      <c r="BT666" s="4"/>
      <c r="BU666" s="4"/>
      <c r="BV666" s="4"/>
      <c r="BW666" s="4"/>
      <c r="BX666" s="4"/>
      <c r="BY666" s="4"/>
      <c r="BZ666" s="4"/>
      <c r="CA666" s="4"/>
    </row>
    <row r="667" spans="1:79" s="131" customFormat="1" ht="10" customHeight="1">
      <c r="A667" s="3"/>
      <c r="B667" s="2"/>
      <c r="C667" s="3"/>
      <c r="D667" s="3"/>
      <c r="E667" s="3"/>
      <c r="F667" s="3"/>
      <c r="G667" s="3"/>
      <c r="H667" s="3"/>
      <c r="I667" s="3"/>
      <c r="J667" s="4"/>
      <c r="K667" s="5"/>
      <c r="L667" s="5"/>
      <c r="M667" s="5"/>
      <c r="N667" s="5"/>
      <c r="O667" s="5"/>
      <c r="P667" s="5"/>
      <c r="Q667" s="5"/>
      <c r="R667" s="6"/>
      <c r="S667" s="6"/>
      <c r="T667" s="6"/>
      <c r="U667" s="6"/>
      <c r="V667" s="6"/>
      <c r="W667" s="6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  <c r="AJ667" s="4"/>
      <c r="AK667" s="4"/>
      <c r="AL667" s="4"/>
      <c r="AM667" s="4"/>
      <c r="AN667" s="4"/>
      <c r="AO667" s="4"/>
      <c r="AP667" s="4"/>
      <c r="AQ667" s="4"/>
      <c r="AR667" s="4"/>
      <c r="AS667" s="4"/>
      <c r="AT667" s="4"/>
      <c r="AU667" s="4"/>
      <c r="AV667" s="4"/>
      <c r="AW667" s="4"/>
      <c r="AX667" s="4"/>
      <c r="AY667" s="4"/>
      <c r="AZ667" s="4"/>
      <c r="BA667" s="4"/>
      <c r="BB667" s="4"/>
      <c r="BC667" s="4"/>
      <c r="BD667" s="4"/>
      <c r="BE667" s="4"/>
      <c r="BF667" s="4"/>
      <c r="BG667" s="4"/>
      <c r="BH667" s="4"/>
      <c r="BI667" s="4"/>
      <c r="BJ667" s="4"/>
      <c r="BK667" s="4"/>
      <c r="BL667" s="4"/>
      <c r="BM667" s="4"/>
      <c r="BN667" s="4"/>
      <c r="BO667" s="4"/>
      <c r="BP667" s="4"/>
      <c r="BQ667" s="4"/>
      <c r="BR667" s="4"/>
      <c r="BS667" s="4"/>
      <c r="BT667" s="4"/>
      <c r="BU667" s="4"/>
      <c r="BV667" s="4"/>
      <c r="BW667" s="4"/>
      <c r="BX667" s="4"/>
      <c r="BY667" s="4"/>
      <c r="BZ667" s="4"/>
      <c r="CA667" s="4"/>
    </row>
    <row r="668" spans="1:79" s="131" customFormat="1" ht="10" customHeight="1">
      <c r="A668" s="3"/>
      <c r="B668" s="2"/>
      <c r="C668" s="3"/>
      <c r="D668" s="3"/>
      <c r="E668" s="3"/>
      <c r="F668" s="3"/>
      <c r="G668" s="3"/>
      <c r="H668" s="3"/>
      <c r="I668" s="3"/>
      <c r="J668" s="4"/>
      <c r="K668" s="5"/>
      <c r="L668" s="5"/>
      <c r="M668" s="5"/>
      <c r="N668" s="5"/>
      <c r="O668" s="5"/>
      <c r="P668" s="5"/>
      <c r="Q668" s="5"/>
      <c r="R668" s="6"/>
      <c r="S668" s="6"/>
      <c r="T668" s="6"/>
      <c r="U668" s="6"/>
      <c r="V668" s="6"/>
      <c r="W668" s="6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  <c r="AJ668" s="4"/>
      <c r="AK668" s="4"/>
      <c r="AL668" s="4"/>
      <c r="AM668" s="4"/>
      <c r="AN668" s="4"/>
      <c r="AO668" s="4"/>
      <c r="AP668" s="4"/>
      <c r="AQ668" s="4"/>
      <c r="AR668" s="4"/>
      <c r="AS668" s="4"/>
      <c r="AT668" s="4"/>
      <c r="AU668" s="4"/>
      <c r="AV668" s="4"/>
      <c r="AW668" s="4"/>
      <c r="AX668" s="4"/>
      <c r="AY668" s="4"/>
      <c r="AZ668" s="4"/>
      <c r="BA668" s="4"/>
      <c r="BB668" s="4"/>
      <c r="BC668" s="4"/>
      <c r="BD668" s="4"/>
      <c r="BE668" s="4"/>
      <c r="BF668" s="4"/>
      <c r="BG668" s="4"/>
      <c r="BH668" s="4"/>
      <c r="BI668" s="4"/>
      <c r="BJ668" s="4"/>
      <c r="BK668" s="4"/>
      <c r="BL668" s="4"/>
      <c r="BM668" s="4"/>
      <c r="BN668" s="4"/>
      <c r="BO668" s="4"/>
      <c r="BP668" s="4"/>
      <c r="BQ668" s="4"/>
      <c r="BR668" s="4"/>
      <c r="BS668" s="4"/>
      <c r="BT668" s="4"/>
      <c r="BU668" s="4"/>
      <c r="BV668" s="4"/>
      <c r="BW668" s="4"/>
      <c r="BX668" s="4"/>
      <c r="BY668" s="4"/>
      <c r="BZ668" s="4"/>
      <c r="CA668" s="4"/>
    </row>
    <row r="669" spans="1:79" s="131" customFormat="1" ht="10" customHeight="1">
      <c r="A669" s="3"/>
      <c r="B669" s="2"/>
      <c r="C669" s="3"/>
      <c r="D669" s="3"/>
      <c r="E669" s="3"/>
      <c r="F669" s="3"/>
      <c r="G669" s="3"/>
      <c r="H669" s="3"/>
      <c r="I669" s="3"/>
      <c r="J669" s="4"/>
      <c r="K669" s="5"/>
      <c r="L669" s="5"/>
      <c r="M669" s="5"/>
      <c r="N669" s="5"/>
      <c r="O669" s="5"/>
      <c r="P669" s="5"/>
      <c r="Q669" s="5"/>
      <c r="R669" s="6"/>
      <c r="S669" s="6"/>
      <c r="T669" s="6"/>
      <c r="U669" s="6"/>
      <c r="V669" s="6"/>
      <c r="W669" s="6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  <c r="AJ669" s="4"/>
      <c r="AK669" s="4"/>
      <c r="AL669" s="4"/>
      <c r="AM669" s="4"/>
      <c r="AN669" s="4"/>
      <c r="AO669" s="4"/>
      <c r="AP669" s="4"/>
      <c r="AQ669" s="4"/>
      <c r="AR669" s="4"/>
      <c r="AS669" s="4"/>
      <c r="AT669" s="4"/>
      <c r="AU669" s="4"/>
      <c r="AV669" s="4"/>
      <c r="AW669" s="4"/>
      <c r="AX669" s="4"/>
      <c r="AY669" s="4"/>
      <c r="AZ669" s="4"/>
      <c r="BA669" s="4"/>
      <c r="BB669" s="4"/>
      <c r="BC669" s="4"/>
      <c r="BD669" s="4"/>
      <c r="BE669" s="4"/>
      <c r="BF669" s="4"/>
      <c r="BG669" s="4"/>
      <c r="BH669" s="4"/>
      <c r="BI669" s="4"/>
      <c r="BJ669" s="4"/>
      <c r="BK669" s="4"/>
      <c r="BL669" s="4"/>
      <c r="BM669" s="4"/>
      <c r="BN669" s="4"/>
      <c r="BO669" s="4"/>
      <c r="BP669" s="4"/>
      <c r="BQ669" s="4"/>
      <c r="BR669" s="4"/>
      <c r="BS669" s="4"/>
      <c r="BT669" s="4"/>
      <c r="BU669" s="4"/>
      <c r="BV669" s="4"/>
      <c r="BW669" s="4"/>
      <c r="BX669" s="4"/>
      <c r="BY669" s="4"/>
      <c r="BZ669" s="4"/>
      <c r="CA669" s="4"/>
    </row>
    <row r="670" spans="1:79" s="131" customFormat="1" ht="10" customHeight="1">
      <c r="A670" s="3"/>
      <c r="B670" s="2"/>
      <c r="C670" s="3"/>
      <c r="D670" s="3"/>
      <c r="E670" s="3"/>
      <c r="F670" s="3"/>
      <c r="G670" s="3"/>
      <c r="H670" s="3"/>
      <c r="I670" s="3"/>
      <c r="J670" s="4"/>
      <c r="K670" s="5"/>
      <c r="L670" s="5"/>
      <c r="M670" s="5"/>
      <c r="N670" s="5"/>
      <c r="O670" s="5"/>
      <c r="P670" s="5"/>
      <c r="Q670" s="5"/>
      <c r="R670" s="6"/>
      <c r="S670" s="6"/>
      <c r="T670" s="6"/>
      <c r="U670" s="6"/>
      <c r="V670" s="6"/>
      <c r="W670" s="6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4"/>
      <c r="AK670" s="4"/>
      <c r="AL670" s="4"/>
      <c r="AM670" s="4"/>
      <c r="AN670" s="4"/>
      <c r="AO670" s="4"/>
      <c r="AP670" s="4"/>
      <c r="AQ670" s="4"/>
      <c r="AR670" s="4"/>
      <c r="AS670" s="4"/>
      <c r="AT670" s="4"/>
      <c r="AU670" s="4"/>
      <c r="AV670" s="4"/>
      <c r="AW670" s="4"/>
      <c r="AX670" s="4"/>
      <c r="AY670" s="4"/>
      <c r="AZ670" s="4"/>
      <c r="BA670" s="4"/>
      <c r="BB670" s="4"/>
      <c r="BC670" s="4"/>
      <c r="BD670" s="4"/>
      <c r="BE670" s="4"/>
      <c r="BF670" s="4"/>
      <c r="BG670" s="4"/>
      <c r="BH670" s="4"/>
      <c r="BI670" s="4"/>
      <c r="BJ670" s="4"/>
      <c r="BK670" s="4"/>
      <c r="BL670" s="4"/>
      <c r="BM670" s="4"/>
      <c r="BN670" s="4"/>
      <c r="BO670" s="4"/>
      <c r="BP670" s="4"/>
      <c r="BQ670" s="4"/>
      <c r="BR670" s="4"/>
      <c r="BS670" s="4"/>
      <c r="BT670" s="4"/>
      <c r="BU670" s="4"/>
      <c r="BV670" s="4"/>
      <c r="BW670" s="4"/>
      <c r="BX670" s="4"/>
      <c r="BY670" s="4"/>
      <c r="BZ670" s="4"/>
      <c r="CA670" s="4"/>
    </row>
    <row r="671" spans="1:79" s="131" customFormat="1" ht="10" customHeight="1">
      <c r="A671" s="3"/>
      <c r="B671" s="2"/>
      <c r="C671" s="3"/>
      <c r="D671" s="3"/>
      <c r="E671" s="3"/>
      <c r="F671" s="3"/>
      <c r="G671" s="3"/>
      <c r="H671" s="3"/>
      <c r="I671" s="3"/>
      <c r="J671" s="4"/>
      <c r="K671" s="5"/>
      <c r="L671" s="5"/>
      <c r="M671" s="5"/>
      <c r="N671" s="5"/>
      <c r="O671" s="5"/>
      <c r="P671" s="5"/>
      <c r="Q671" s="5"/>
      <c r="R671" s="6"/>
      <c r="S671" s="6"/>
      <c r="T671" s="6"/>
      <c r="U671" s="6"/>
      <c r="V671" s="6"/>
      <c r="W671" s="6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  <c r="AJ671" s="4"/>
      <c r="AK671" s="4"/>
      <c r="AL671" s="4"/>
      <c r="AM671" s="4"/>
      <c r="AN671" s="4"/>
      <c r="AO671" s="4"/>
      <c r="AP671" s="4"/>
      <c r="AQ671" s="4"/>
      <c r="AR671" s="4"/>
      <c r="AS671" s="4"/>
      <c r="AT671" s="4"/>
      <c r="AU671" s="4"/>
      <c r="AV671" s="4"/>
      <c r="AW671" s="4"/>
      <c r="AX671" s="4"/>
      <c r="AY671" s="4"/>
      <c r="AZ671" s="4"/>
      <c r="BA671" s="4"/>
      <c r="BB671" s="4"/>
      <c r="BC671" s="4"/>
      <c r="BD671" s="4"/>
      <c r="BE671" s="4"/>
      <c r="BF671" s="4"/>
      <c r="BG671" s="4"/>
      <c r="BH671" s="4"/>
      <c r="BI671" s="4"/>
      <c r="BJ671" s="4"/>
      <c r="BK671" s="4"/>
      <c r="BL671" s="4"/>
      <c r="BM671" s="4"/>
      <c r="BN671" s="4"/>
      <c r="BO671" s="4"/>
      <c r="BP671" s="4"/>
      <c r="BQ671" s="4"/>
      <c r="BR671" s="4"/>
      <c r="BS671" s="4"/>
      <c r="BT671" s="4"/>
      <c r="BU671" s="4"/>
      <c r="BV671" s="4"/>
      <c r="BW671" s="4"/>
      <c r="BX671" s="4"/>
      <c r="BY671" s="4"/>
      <c r="BZ671" s="4"/>
      <c r="CA671" s="4"/>
    </row>
    <row r="672" spans="1:79" s="131" customFormat="1" ht="10" customHeight="1">
      <c r="A672" s="3"/>
      <c r="B672" s="2"/>
      <c r="C672" s="3"/>
      <c r="D672" s="3"/>
      <c r="E672" s="3"/>
      <c r="F672" s="3"/>
      <c r="G672" s="3"/>
      <c r="H672" s="3"/>
      <c r="I672" s="3"/>
      <c r="J672" s="4"/>
      <c r="K672" s="5"/>
      <c r="L672" s="5"/>
      <c r="M672" s="5"/>
      <c r="N672" s="5"/>
      <c r="O672" s="5"/>
      <c r="P672" s="5"/>
      <c r="Q672" s="5"/>
      <c r="R672" s="6"/>
      <c r="S672" s="6"/>
      <c r="T672" s="6"/>
      <c r="U672" s="6"/>
      <c r="V672" s="6"/>
      <c r="W672" s="6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  <c r="AJ672" s="4"/>
      <c r="AK672" s="4"/>
      <c r="AL672" s="4"/>
      <c r="AM672" s="4"/>
      <c r="AN672" s="4"/>
      <c r="AO672" s="4"/>
      <c r="AP672" s="4"/>
      <c r="AQ672" s="4"/>
      <c r="AR672" s="4"/>
      <c r="AS672" s="4"/>
      <c r="AT672" s="4"/>
      <c r="AU672" s="4"/>
      <c r="AV672" s="4"/>
      <c r="AW672" s="4"/>
      <c r="AX672" s="4"/>
      <c r="AY672" s="4"/>
      <c r="AZ672" s="4"/>
      <c r="BA672" s="4"/>
      <c r="BB672" s="4"/>
      <c r="BC672" s="4"/>
      <c r="BD672" s="4"/>
      <c r="BE672" s="4"/>
      <c r="BF672" s="4"/>
      <c r="BG672" s="4"/>
      <c r="BH672" s="4"/>
      <c r="BI672" s="4"/>
      <c r="BJ672" s="4"/>
      <c r="BK672" s="4"/>
      <c r="BL672" s="4"/>
      <c r="BM672" s="4"/>
      <c r="BN672" s="4"/>
      <c r="BO672" s="4"/>
      <c r="BP672" s="4"/>
      <c r="BQ672" s="4"/>
      <c r="BR672" s="4"/>
      <c r="BS672" s="4"/>
      <c r="BT672" s="4"/>
      <c r="BU672" s="4"/>
      <c r="BV672" s="4"/>
      <c r="BW672" s="4"/>
      <c r="BX672" s="4"/>
      <c r="BY672" s="4"/>
      <c r="BZ672" s="4"/>
      <c r="CA672" s="4"/>
    </row>
    <row r="673" spans="1:79" s="131" customFormat="1" ht="10" customHeight="1">
      <c r="A673" s="3"/>
      <c r="B673" s="2"/>
      <c r="C673" s="3"/>
      <c r="D673" s="3"/>
      <c r="E673" s="3"/>
      <c r="F673" s="3"/>
      <c r="G673" s="3"/>
      <c r="H673" s="3"/>
      <c r="I673" s="3"/>
      <c r="J673" s="4"/>
      <c r="K673" s="5"/>
      <c r="L673" s="5"/>
      <c r="M673" s="5"/>
      <c r="N673" s="5"/>
      <c r="O673" s="5"/>
      <c r="P673" s="5"/>
      <c r="Q673" s="5"/>
      <c r="R673" s="6"/>
      <c r="S673" s="6"/>
      <c r="T673" s="6"/>
      <c r="U673" s="6"/>
      <c r="V673" s="6"/>
      <c r="W673" s="6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  <c r="AJ673" s="4"/>
      <c r="AK673" s="4"/>
      <c r="AL673" s="4"/>
      <c r="AM673" s="4"/>
      <c r="AN673" s="4"/>
      <c r="AO673" s="4"/>
      <c r="AP673" s="4"/>
      <c r="AQ673" s="4"/>
      <c r="AR673" s="4"/>
      <c r="AS673" s="4"/>
      <c r="AT673" s="4"/>
      <c r="AU673" s="4"/>
      <c r="AV673" s="4"/>
      <c r="AW673" s="4"/>
      <c r="AX673" s="4"/>
      <c r="AY673" s="4"/>
      <c r="AZ673" s="4"/>
      <c r="BA673" s="4"/>
      <c r="BB673" s="4"/>
      <c r="BC673" s="4"/>
      <c r="BD673" s="4"/>
      <c r="BE673" s="4"/>
      <c r="BF673" s="4"/>
      <c r="BG673" s="4"/>
      <c r="BH673" s="4"/>
      <c r="BI673" s="4"/>
      <c r="BJ673" s="4"/>
      <c r="BK673" s="4"/>
      <c r="BL673" s="4"/>
      <c r="BM673" s="4"/>
      <c r="BN673" s="4"/>
      <c r="BO673" s="4"/>
      <c r="BP673" s="4"/>
      <c r="BQ673" s="4"/>
      <c r="BR673" s="4"/>
      <c r="BS673" s="4"/>
      <c r="BT673" s="4"/>
      <c r="BU673" s="4"/>
      <c r="BV673" s="4"/>
      <c r="BW673" s="4"/>
      <c r="BX673" s="4"/>
      <c r="BY673" s="4"/>
      <c r="BZ673" s="4"/>
      <c r="CA673" s="4"/>
    </row>
    <row r="674" spans="1:79" s="131" customFormat="1" ht="10" customHeight="1">
      <c r="A674" s="3"/>
      <c r="B674" s="2"/>
      <c r="C674" s="3"/>
      <c r="D674" s="3"/>
      <c r="E674" s="3"/>
      <c r="F674" s="3"/>
      <c r="G674" s="3"/>
      <c r="H674" s="3"/>
      <c r="I674" s="3"/>
      <c r="J674" s="4"/>
      <c r="K674" s="5"/>
      <c r="L674" s="5"/>
      <c r="M674" s="5"/>
      <c r="N674" s="5"/>
      <c r="O674" s="5"/>
      <c r="P674" s="5"/>
      <c r="Q674" s="5"/>
      <c r="R674" s="6"/>
      <c r="S674" s="6"/>
      <c r="T674" s="6"/>
      <c r="U674" s="6"/>
      <c r="V674" s="6"/>
      <c r="W674" s="6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  <c r="AJ674" s="4"/>
      <c r="AK674" s="4"/>
      <c r="AL674" s="4"/>
      <c r="AM674" s="4"/>
      <c r="AN674" s="4"/>
      <c r="AO674" s="4"/>
      <c r="AP674" s="4"/>
      <c r="AQ674" s="4"/>
      <c r="AR674" s="4"/>
      <c r="AS674" s="4"/>
      <c r="AT674" s="4"/>
      <c r="AU674" s="4"/>
      <c r="AV674" s="4"/>
      <c r="AW674" s="4"/>
      <c r="AX674" s="4"/>
      <c r="AY674" s="4"/>
      <c r="AZ674" s="4"/>
      <c r="BA674" s="4"/>
      <c r="BB674" s="4"/>
      <c r="BC674" s="4"/>
      <c r="BD674" s="4"/>
      <c r="BE674" s="4"/>
      <c r="BF674" s="4"/>
      <c r="BG674" s="4"/>
      <c r="BH674" s="4"/>
      <c r="BI674" s="4"/>
      <c r="BJ674" s="4"/>
      <c r="BK674" s="4"/>
      <c r="BL674" s="4"/>
      <c r="BM674" s="4"/>
      <c r="BN674" s="4"/>
      <c r="BO674" s="4"/>
      <c r="BP674" s="4"/>
      <c r="BQ674" s="4"/>
      <c r="BR674" s="4"/>
      <c r="BS674" s="4"/>
      <c r="BT674" s="4"/>
      <c r="BU674" s="4"/>
      <c r="BV674" s="4"/>
      <c r="BW674" s="4"/>
      <c r="BX674" s="4"/>
      <c r="BY674" s="4"/>
      <c r="BZ674" s="4"/>
      <c r="CA674" s="4"/>
    </row>
    <row r="675" spans="1:79" s="131" customFormat="1" ht="10" customHeight="1">
      <c r="A675" s="3"/>
      <c r="B675" s="2"/>
      <c r="C675" s="3"/>
      <c r="D675" s="3"/>
      <c r="E675" s="3"/>
      <c r="F675" s="3"/>
      <c r="G675" s="3"/>
      <c r="H675" s="3"/>
      <c r="I675" s="3"/>
      <c r="J675" s="4"/>
      <c r="K675" s="5"/>
      <c r="L675" s="5"/>
      <c r="M675" s="5"/>
      <c r="N675" s="5"/>
      <c r="O675" s="5"/>
      <c r="P675" s="5"/>
      <c r="Q675" s="5"/>
      <c r="R675" s="6"/>
      <c r="S675" s="6"/>
      <c r="T675" s="6"/>
      <c r="U675" s="6"/>
      <c r="V675" s="6"/>
      <c r="W675" s="6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4"/>
      <c r="AK675" s="4"/>
      <c r="AL675" s="4"/>
      <c r="AM675" s="4"/>
      <c r="AN675" s="4"/>
      <c r="AO675" s="4"/>
      <c r="AP675" s="4"/>
      <c r="AQ675" s="4"/>
      <c r="AR675" s="4"/>
      <c r="AS675" s="4"/>
      <c r="AT675" s="4"/>
      <c r="AU675" s="4"/>
      <c r="AV675" s="4"/>
      <c r="AW675" s="4"/>
      <c r="AX675" s="4"/>
      <c r="AY675" s="4"/>
      <c r="AZ675" s="4"/>
      <c r="BA675" s="4"/>
      <c r="BB675" s="4"/>
      <c r="BC675" s="4"/>
      <c r="BD675" s="4"/>
      <c r="BE675" s="4"/>
      <c r="BF675" s="4"/>
      <c r="BG675" s="4"/>
      <c r="BH675" s="4"/>
      <c r="BI675" s="4"/>
      <c r="BJ675" s="4"/>
      <c r="BK675" s="4"/>
      <c r="BL675" s="4"/>
      <c r="BM675" s="4"/>
      <c r="BN675" s="4"/>
      <c r="BO675" s="4"/>
      <c r="BP675" s="4"/>
      <c r="BQ675" s="4"/>
      <c r="BR675" s="4"/>
      <c r="BS675" s="4"/>
      <c r="BT675" s="4"/>
      <c r="BU675" s="4"/>
      <c r="BV675" s="4"/>
      <c r="BW675" s="4"/>
      <c r="BX675" s="4"/>
      <c r="BY675" s="4"/>
      <c r="BZ675" s="4"/>
      <c r="CA675" s="4"/>
    </row>
    <row r="676" spans="1:79" s="131" customFormat="1" ht="10" customHeight="1">
      <c r="A676" s="3"/>
      <c r="B676" s="2"/>
      <c r="C676" s="3"/>
      <c r="D676" s="3"/>
      <c r="E676" s="3"/>
      <c r="F676" s="3"/>
      <c r="G676" s="3"/>
      <c r="H676" s="3"/>
      <c r="I676" s="3"/>
      <c r="J676" s="4"/>
      <c r="K676" s="5"/>
      <c r="L676" s="5"/>
      <c r="M676" s="5"/>
      <c r="N676" s="5"/>
      <c r="O676" s="5"/>
      <c r="P676" s="5"/>
      <c r="Q676" s="5"/>
      <c r="R676" s="6"/>
      <c r="S676" s="6"/>
      <c r="T676" s="6"/>
      <c r="U676" s="6"/>
      <c r="V676" s="6"/>
      <c r="W676" s="6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4"/>
      <c r="AL676" s="4"/>
      <c r="AM676" s="4"/>
      <c r="AN676" s="4"/>
      <c r="AO676" s="4"/>
      <c r="AP676" s="4"/>
      <c r="AQ676" s="4"/>
      <c r="AR676" s="4"/>
      <c r="AS676" s="4"/>
      <c r="AT676" s="4"/>
      <c r="AU676" s="4"/>
      <c r="AV676" s="4"/>
      <c r="AW676" s="4"/>
      <c r="AX676" s="4"/>
      <c r="AY676" s="4"/>
      <c r="AZ676" s="4"/>
      <c r="BA676" s="4"/>
      <c r="BB676" s="4"/>
      <c r="BC676" s="4"/>
      <c r="BD676" s="4"/>
      <c r="BE676" s="4"/>
      <c r="BF676" s="4"/>
      <c r="BG676" s="4"/>
      <c r="BH676" s="4"/>
      <c r="BI676" s="4"/>
      <c r="BJ676" s="4"/>
      <c r="BK676" s="4"/>
      <c r="BL676" s="4"/>
      <c r="BM676" s="4"/>
      <c r="BN676" s="4"/>
      <c r="BO676" s="4"/>
      <c r="BP676" s="4"/>
      <c r="BQ676" s="4"/>
      <c r="BR676" s="4"/>
      <c r="BS676" s="4"/>
      <c r="BT676" s="4"/>
      <c r="BU676" s="4"/>
      <c r="BV676" s="4"/>
      <c r="BW676" s="4"/>
      <c r="BX676" s="4"/>
      <c r="BY676" s="4"/>
      <c r="BZ676" s="4"/>
      <c r="CA676" s="4"/>
    </row>
    <row r="677" spans="1:79" s="131" customFormat="1" ht="10" customHeight="1">
      <c r="A677" s="3"/>
      <c r="B677" s="2"/>
      <c r="C677" s="3"/>
      <c r="D677" s="3"/>
      <c r="E677" s="3"/>
      <c r="F677" s="3"/>
      <c r="G677" s="3"/>
      <c r="H677" s="3"/>
      <c r="I677" s="3"/>
      <c r="J677" s="4"/>
      <c r="K677" s="5"/>
      <c r="L677" s="5"/>
      <c r="M677" s="5"/>
      <c r="N677" s="5"/>
      <c r="O677" s="5"/>
      <c r="P677" s="5"/>
      <c r="Q677" s="5"/>
      <c r="R677" s="6"/>
      <c r="S677" s="6"/>
      <c r="T677" s="6"/>
      <c r="U677" s="6"/>
      <c r="V677" s="6"/>
      <c r="W677" s="6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  <c r="AK677" s="4"/>
      <c r="AL677" s="4"/>
      <c r="AM677" s="4"/>
      <c r="AN677" s="4"/>
      <c r="AO677" s="4"/>
      <c r="AP677" s="4"/>
      <c r="AQ677" s="4"/>
      <c r="AR677" s="4"/>
      <c r="AS677" s="4"/>
      <c r="AT677" s="4"/>
      <c r="AU677" s="4"/>
      <c r="AV677" s="4"/>
      <c r="AW677" s="4"/>
      <c r="AX677" s="4"/>
      <c r="AY677" s="4"/>
      <c r="AZ677" s="4"/>
      <c r="BA677" s="4"/>
      <c r="BB677" s="4"/>
      <c r="BC677" s="4"/>
      <c r="BD677" s="4"/>
      <c r="BE677" s="4"/>
      <c r="BF677" s="4"/>
      <c r="BG677" s="4"/>
      <c r="BH677" s="4"/>
      <c r="BI677" s="4"/>
      <c r="BJ677" s="4"/>
      <c r="BK677" s="4"/>
      <c r="BL677" s="4"/>
      <c r="BM677" s="4"/>
      <c r="BN677" s="4"/>
      <c r="BO677" s="4"/>
      <c r="BP677" s="4"/>
      <c r="BQ677" s="4"/>
      <c r="BR677" s="4"/>
      <c r="BS677" s="4"/>
      <c r="BT677" s="4"/>
      <c r="BU677" s="4"/>
      <c r="BV677" s="4"/>
      <c r="BW677" s="4"/>
      <c r="BX677" s="4"/>
      <c r="BY677" s="4"/>
      <c r="BZ677" s="4"/>
      <c r="CA677" s="4"/>
    </row>
    <row r="678" spans="1:79" s="131" customFormat="1" ht="10" customHeight="1">
      <c r="A678" s="3"/>
      <c r="B678" s="2"/>
      <c r="C678" s="3"/>
      <c r="D678" s="3"/>
      <c r="E678" s="3"/>
      <c r="F678" s="3"/>
      <c r="G678" s="3"/>
      <c r="H678" s="3"/>
      <c r="I678" s="3"/>
      <c r="J678" s="4"/>
      <c r="K678" s="5"/>
      <c r="L678" s="5"/>
      <c r="M678" s="5"/>
      <c r="N678" s="5"/>
      <c r="O678" s="5"/>
      <c r="P678" s="5"/>
      <c r="Q678" s="5"/>
      <c r="R678" s="6"/>
      <c r="S678" s="6"/>
      <c r="T678" s="6"/>
      <c r="U678" s="6"/>
      <c r="V678" s="6"/>
      <c r="W678" s="6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  <c r="AJ678" s="4"/>
      <c r="AK678" s="4"/>
      <c r="AL678" s="4"/>
      <c r="AM678" s="4"/>
      <c r="AN678" s="4"/>
      <c r="AO678" s="4"/>
      <c r="AP678" s="4"/>
      <c r="AQ678" s="4"/>
      <c r="AR678" s="4"/>
      <c r="AS678" s="4"/>
      <c r="AT678" s="4"/>
      <c r="AU678" s="4"/>
      <c r="AV678" s="4"/>
      <c r="AW678" s="4"/>
      <c r="AX678" s="4"/>
      <c r="AY678" s="4"/>
      <c r="AZ678" s="4"/>
      <c r="BA678" s="4"/>
      <c r="BB678" s="4"/>
      <c r="BC678" s="4"/>
      <c r="BD678" s="4"/>
      <c r="BE678" s="4"/>
      <c r="BF678" s="4"/>
      <c r="BG678" s="4"/>
      <c r="BH678" s="4"/>
      <c r="BI678" s="4"/>
      <c r="BJ678" s="4"/>
      <c r="BK678" s="4"/>
      <c r="BL678" s="4"/>
      <c r="BM678" s="4"/>
      <c r="BN678" s="4"/>
      <c r="BO678" s="4"/>
      <c r="BP678" s="4"/>
      <c r="BQ678" s="4"/>
      <c r="BR678" s="4"/>
      <c r="BS678" s="4"/>
      <c r="BT678" s="4"/>
      <c r="BU678" s="4"/>
      <c r="BV678" s="4"/>
      <c r="BW678" s="4"/>
      <c r="BX678" s="4"/>
      <c r="BY678" s="4"/>
      <c r="BZ678" s="4"/>
      <c r="CA678" s="4"/>
    </row>
    <row r="679" spans="1:79" s="131" customFormat="1" ht="10" customHeight="1">
      <c r="A679" s="3"/>
      <c r="B679" s="2"/>
      <c r="C679" s="3"/>
      <c r="D679" s="3"/>
      <c r="E679" s="3"/>
      <c r="F679" s="3"/>
      <c r="G679" s="3"/>
      <c r="H679" s="3"/>
      <c r="I679" s="3"/>
      <c r="J679" s="4"/>
      <c r="K679" s="5"/>
      <c r="L679" s="5"/>
      <c r="M679" s="5"/>
      <c r="N679" s="5"/>
      <c r="O679" s="5"/>
      <c r="P679" s="5"/>
      <c r="Q679" s="5"/>
      <c r="R679" s="6"/>
      <c r="S679" s="6"/>
      <c r="T679" s="6"/>
      <c r="U679" s="6"/>
      <c r="V679" s="6"/>
      <c r="W679" s="6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  <c r="AJ679" s="4"/>
      <c r="AK679" s="4"/>
      <c r="AL679" s="4"/>
      <c r="AM679" s="4"/>
      <c r="AN679" s="4"/>
      <c r="AO679" s="4"/>
      <c r="AP679" s="4"/>
      <c r="AQ679" s="4"/>
      <c r="AR679" s="4"/>
      <c r="AS679" s="4"/>
      <c r="AT679" s="4"/>
      <c r="AU679" s="4"/>
      <c r="AV679" s="4"/>
      <c r="AW679" s="4"/>
      <c r="AX679" s="4"/>
      <c r="AY679" s="4"/>
      <c r="AZ679" s="4"/>
      <c r="BA679" s="4"/>
      <c r="BB679" s="4"/>
      <c r="BC679" s="4"/>
      <c r="BD679" s="4"/>
      <c r="BE679" s="4"/>
      <c r="BF679" s="4"/>
      <c r="BG679" s="4"/>
      <c r="BH679" s="4"/>
      <c r="BI679" s="4"/>
      <c r="BJ679" s="4"/>
      <c r="BK679" s="4"/>
      <c r="BL679" s="4"/>
      <c r="BM679" s="4"/>
      <c r="BN679" s="4"/>
      <c r="BO679" s="4"/>
      <c r="BP679" s="4"/>
      <c r="BQ679" s="4"/>
      <c r="BR679" s="4"/>
      <c r="BS679" s="4"/>
      <c r="BT679" s="4"/>
      <c r="BU679" s="4"/>
      <c r="BV679" s="4"/>
      <c r="BW679" s="4"/>
      <c r="BX679" s="4"/>
      <c r="BY679" s="4"/>
      <c r="BZ679" s="4"/>
      <c r="CA679" s="4"/>
    </row>
    <row r="680" spans="1:79" s="131" customFormat="1" ht="10" customHeight="1">
      <c r="A680" s="3"/>
      <c r="B680" s="2"/>
      <c r="C680" s="3"/>
      <c r="D680" s="3"/>
      <c r="E680" s="3"/>
      <c r="F680" s="3"/>
      <c r="G680" s="3"/>
      <c r="H680" s="3"/>
      <c r="I680" s="3"/>
      <c r="J680" s="4"/>
      <c r="K680" s="5"/>
      <c r="L680" s="5"/>
      <c r="M680" s="5"/>
      <c r="N680" s="5"/>
      <c r="O680" s="5"/>
      <c r="P680" s="5"/>
      <c r="Q680" s="5"/>
      <c r="R680" s="6"/>
      <c r="S680" s="6"/>
      <c r="T680" s="6"/>
      <c r="U680" s="6"/>
      <c r="V680" s="6"/>
      <c r="W680" s="6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  <c r="AJ680" s="4"/>
      <c r="AK680" s="4"/>
      <c r="AL680" s="4"/>
      <c r="AM680" s="4"/>
      <c r="AN680" s="4"/>
      <c r="AO680" s="4"/>
      <c r="AP680" s="4"/>
      <c r="AQ680" s="4"/>
      <c r="AR680" s="4"/>
      <c r="AS680" s="4"/>
      <c r="AT680" s="4"/>
      <c r="AU680" s="4"/>
      <c r="AV680" s="4"/>
      <c r="AW680" s="4"/>
      <c r="AX680" s="4"/>
      <c r="AY680" s="4"/>
      <c r="AZ680" s="4"/>
      <c r="BA680" s="4"/>
      <c r="BB680" s="4"/>
      <c r="BC680" s="4"/>
      <c r="BD680" s="4"/>
      <c r="BE680" s="4"/>
      <c r="BF680" s="4"/>
      <c r="BG680" s="4"/>
      <c r="BH680" s="4"/>
      <c r="BI680" s="4"/>
      <c r="BJ680" s="4"/>
      <c r="BK680" s="4"/>
      <c r="BL680" s="4"/>
      <c r="BM680" s="4"/>
      <c r="BN680" s="4"/>
      <c r="BO680" s="4"/>
      <c r="BP680" s="4"/>
      <c r="BQ680" s="4"/>
      <c r="BR680" s="4"/>
      <c r="BS680" s="4"/>
      <c r="BT680" s="4"/>
      <c r="BU680" s="4"/>
      <c r="BV680" s="4"/>
      <c r="BW680" s="4"/>
      <c r="BX680" s="4"/>
      <c r="BY680" s="4"/>
      <c r="BZ680" s="4"/>
      <c r="CA680" s="4"/>
    </row>
    <row r="681" spans="1:79" s="131" customFormat="1" ht="10" customHeight="1">
      <c r="A681" s="3"/>
      <c r="B681" s="2"/>
      <c r="C681" s="3"/>
      <c r="D681" s="3"/>
      <c r="E681" s="3"/>
      <c r="F681" s="3"/>
      <c r="G681" s="3"/>
      <c r="H681" s="3"/>
      <c r="I681" s="3"/>
      <c r="J681" s="4"/>
      <c r="K681" s="5"/>
      <c r="L681" s="5"/>
      <c r="M681" s="5"/>
      <c r="N681" s="5"/>
      <c r="O681" s="5"/>
      <c r="P681" s="5"/>
      <c r="Q681" s="5"/>
      <c r="R681" s="6"/>
      <c r="S681" s="6"/>
      <c r="T681" s="6"/>
      <c r="U681" s="6"/>
      <c r="V681" s="6"/>
      <c r="W681" s="6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  <c r="AI681" s="4"/>
      <c r="AJ681" s="4"/>
      <c r="AK681" s="4"/>
      <c r="AL681" s="4"/>
      <c r="AM681" s="4"/>
      <c r="AN681" s="4"/>
      <c r="AO681" s="4"/>
      <c r="AP681" s="4"/>
      <c r="AQ681" s="4"/>
      <c r="AR681" s="4"/>
      <c r="AS681" s="4"/>
      <c r="AT681" s="4"/>
      <c r="AU681" s="4"/>
      <c r="AV681" s="4"/>
      <c r="AW681" s="4"/>
      <c r="AX681" s="4"/>
      <c r="AY681" s="4"/>
      <c r="AZ681" s="4"/>
      <c r="BA681" s="4"/>
      <c r="BB681" s="4"/>
      <c r="BC681" s="4"/>
      <c r="BD681" s="4"/>
      <c r="BE681" s="4"/>
      <c r="BF681" s="4"/>
      <c r="BG681" s="4"/>
      <c r="BH681" s="4"/>
      <c r="BI681" s="4"/>
      <c r="BJ681" s="4"/>
      <c r="BK681" s="4"/>
      <c r="BL681" s="4"/>
      <c r="BM681" s="4"/>
      <c r="BN681" s="4"/>
      <c r="BO681" s="4"/>
      <c r="BP681" s="4"/>
      <c r="BQ681" s="4"/>
      <c r="BR681" s="4"/>
      <c r="BS681" s="4"/>
      <c r="BT681" s="4"/>
      <c r="BU681" s="4"/>
      <c r="BV681" s="4"/>
      <c r="BW681" s="4"/>
      <c r="BX681" s="4"/>
      <c r="BY681" s="4"/>
      <c r="BZ681" s="4"/>
      <c r="CA681" s="4"/>
    </row>
    <row r="682" spans="1:79" s="131" customFormat="1" ht="10" customHeight="1">
      <c r="A682" s="3"/>
      <c r="B682" s="2"/>
      <c r="C682" s="3"/>
      <c r="D682" s="3"/>
      <c r="E682" s="3"/>
      <c r="F682" s="3"/>
      <c r="G682" s="3"/>
      <c r="H682" s="3"/>
      <c r="I682" s="3"/>
      <c r="J682" s="4"/>
      <c r="K682" s="5"/>
      <c r="L682" s="5"/>
      <c r="M682" s="5"/>
      <c r="N682" s="5"/>
      <c r="O682" s="5"/>
      <c r="P682" s="5"/>
      <c r="Q682" s="5"/>
      <c r="R682" s="6"/>
      <c r="S682" s="6"/>
      <c r="T682" s="6"/>
      <c r="U682" s="6"/>
      <c r="V682" s="6"/>
      <c r="W682" s="6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  <c r="AK682" s="4"/>
      <c r="AL682" s="4"/>
      <c r="AM682" s="4"/>
      <c r="AN682" s="4"/>
      <c r="AO682" s="4"/>
      <c r="AP682" s="4"/>
      <c r="AQ682" s="4"/>
      <c r="AR682" s="4"/>
      <c r="AS682" s="4"/>
      <c r="AT682" s="4"/>
      <c r="AU682" s="4"/>
      <c r="AV682" s="4"/>
      <c r="AW682" s="4"/>
      <c r="AX682" s="4"/>
      <c r="AY682" s="4"/>
      <c r="AZ682" s="4"/>
      <c r="BA682" s="4"/>
      <c r="BB682" s="4"/>
      <c r="BC682" s="4"/>
      <c r="BD682" s="4"/>
      <c r="BE682" s="4"/>
      <c r="BF682" s="4"/>
      <c r="BG682" s="4"/>
      <c r="BH682" s="4"/>
      <c r="BI682" s="4"/>
      <c r="BJ682" s="4"/>
      <c r="BK682" s="4"/>
      <c r="BL682" s="4"/>
      <c r="BM682" s="4"/>
      <c r="BN682" s="4"/>
      <c r="BO682" s="4"/>
      <c r="BP682" s="4"/>
      <c r="BQ682" s="4"/>
      <c r="BR682" s="4"/>
      <c r="BS682" s="4"/>
      <c r="BT682" s="4"/>
      <c r="BU682" s="4"/>
      <c r="BV682" s="4"/>
      <c r="BW682" s="4"/>
      <c r="BX682" s="4"/>
      <c r="BY682" s="4"/>
      <c r="BZ682" s="4"/>
      <c r="CA682" s="4"/>
    </row>
    <row r="683" spans="1:79" s="131" customFormat="1" ht="10" customHeight="1">
      <c r="A683" s="3"/>
      <c r="B683" s="2"/>
      <c r="C683" s="3"/>
      <c r="D683" s="3"/>
      <c r="E683" s="3"/>
      <c r="F683" s="3"/>
      <c r="G683" s="3"/>
      <c r="H683" s="3"/>
      <c r="I683" s="3"/>
      <c r="J683" s="4"/>
      <c r="K683" s="5"/>
      <c r="L683" s="5"/>
      <c r="M683" s="5"/>
      <c r="N683" s="5"/>
      <c r="O683" s="5"/>
      <c r="P683" s="5"/>
      <c r="Q683" s="5"/>
      <c r="R683" s="6"/>
      <c r="S683" s="6"/>
      <c r="T683" s="6"/>
      <c r="U683" s="6"/>
      <c r="V683" s="6"/>
      <c r="W683" s="6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  <c r="AJ683" s="4"/>
      <c r="AK683" s="4"/>
      <c r="AL683" s="4"/>
      <c r="AM683" s="4"/>
      <c r="AN683" s="4"/>
      <c r="AO683" s="4"/>
      <c r="AP683" s="4"/>
      <c r="AQ683" s="4"/>
      <c r="AR683" s="4"/>
      <c r="AS683" s="4"/>
      <c r="AT683" s="4"/>
      <c r="AU683" s="4"/>
      <c r="AV683" s="4"/>
      <c r="AW683" s="4"/>
      <c r="AX683" s="4"/>
      <c r="AY683" s="4"/>
      <c r="AZ683" s="4"/>
      <c r="BA683" s="4"/>
      <c r="BB683" s="4"/>
      <c r="BC683" s="4"/>
      <c r="BD683" s="4"/>
      <c r="BE683" s="4"/>
      <c r="BF683" s="4"/>
      <c r="BG683" s="4"/>
      <c r="BH683" s="4"/>
      <c r="BI683" s="4"/>
      <c r="BJ683" s="4"/>
      <c r="BK683" s="4"/>
      <c r="BL683" s="4"/>
      <c r="BM683" s="4"/>
      <c r="BN683" s="4"/>
      <c r="BO683" s="4"/>
      <c r="BP683" s="4"/>
      <c r="BQ683" s="4"/>
      <c r="BR683" s="4"/>
      <c r="BS683" s="4"/>
      <c r="BT683" s="4"/>
      <c r="BU683" s="4"/>
      <c r="BV683" s="4"/>
      <c r="BW683" s="4"/>
      <c r="BX683" s="4"/>
      <c r="BY683" s="4"/>
      <c r="BZ683" s="4"/>
      <c r="CA683" s="4"/>
    </row>
    <row r="684" spans="1:79" s="131" customFormat="1" ht="10" customHeight="1">
      <c r="A684" s="3"/>
      <c r="B684" s="2"/>
      <c r="C684" s="3"/>
      <c r="D684" s="3"/>
      <c r="E684" s="3"/>
      <c r="F684" s="3"/>
      <c r="G684" s="3"/>
      <c r="H684" s="3"/>
      <c r="I684" s="3"/>
      <c r="J684" s="4"/>
      <c r="K684" s="5"/>
      <c r="L684" s="5"/>
      <c r="M684" s="5"/>
      <c r="N684" s="5"/>
      <c r="O684" s="5"/>
      <c r="P684" s="5"/>
      <c r="Q684" s="5"/>
      <c r="R684" s="6"/>
      <c r="S684" s="6"/>
      <c r="T684" s="6"/>
      <c r="U684" s="6"/>
      <c r="V684" s="6"/>
      <c r="W684" s="6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  <c r="AJ684" s="4"/>
      <c r="AK684" s="4"/>
      <c r="AL684" s="4"/>
      <c r="AM684" s="4"/>
      <c r="AN684" s="4"/>
      <c r="AO684" s="4"/>
      <c r="AP684" s="4"/>
      <c r="AQ684" s="4"/>
      <c r="AR684" s="4"/>
      <c r="AS684" s="4"/>
      <c r="AT684" s="4"/>
      <c r="AU684" s="4"/>
      <c r="AV684" s="4"/>
      <c r="AW684" s="4"/>
      <c r="AX684" s="4"/>
      <c r="AY684" s="4"/>
      <c r="AZ684" s="4"/>
      <c r="BA684" s="4"/>
      <c r="BB684" s="4"/>
      <c r="BC684" s="4"/>
      <c r="BD684" s="4"/>
      <c r="BE684" s="4"/>
      <c r="BF684" s="4"/>
      <c r="BG684" s="4"/>
      <c r="BH684" s="4"/>
      <c r="BI684" s="4"/>
      <c r="BJ684" s="4"/>
      <c r="BK684" s="4"/>
      <c r="BL684" s="4"/>
      <c r="BM684" s="4"/>
      <c r="BN684" s="4"/>
      <c r="BO684" s="4"/>
      <c r="BP684" s="4"/>
      <c r="BQ684" s="4"/>
      <c r="BR684" s="4"/>
      <c r="BS684" s="4"/>
      <c r="BT684" s="4"/>
      <c r="BU684" s="4"/>
      <c r="BV684" s="4"/>
      <c r="BW684" s="4"/>
      <c r="BX684" s="4"/>
      <c r="BY684" s="4"/>
      <c r="BZ684" s="4"/>
      <c r="CA684" s="4"/>
    </row>
    <row r="685" spans="1:79" s="131" customFormat="1" ht="10" customHeight="1">
      <c r="A685" s="3"/>
      <c r="B685" s="2"/>
      <c r="C685" s="3"/>
      <c r="D685" s="3"/>
      <c r="E685" s="3"/>
      <c r="F685" s="3"/>
      <c r="G685" s="3"/>
      <c r="H685" s="3"/>
      <c r="I685" s="3"/>
      <c r="J685" s="4"/>
      <c r="K685" s="5"/>
      <c r="L685" s="5"/>
      <c r="M685" s="5"/>
      <c r="N685" s="5"/>
      <c r="O685" s="5"/>
      <c r="P685" s="5"/>
      <c r="Q685" s="5"/>
      <c r="R685" s="6"/>
      <c r="S685" s="6"/>
      <c r="T685" s="6"/>
      <c r="U685" s="6"/>
      <c r="V685" s="6"/>
      <c r="W685" s="6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  <c r="AJ685" s="4"/>
      <c r="AK685" s="4"/>
      <c r="AL685" s="4"/>
      <c r="AM685" s="4"/>
      <c r="AN685" s="4"/>
      <c r="AO685" s="4"/>
      <c r="AP685" s="4"/>
      <c r="AQ685" s="4"/>
      <c r="AR685" s="4"/>
      <c r="AS685" s="4"/>
      <c r="AT685" s="4"/>
      <c r="AU685" s="4"/>
      <c r="AV685" s="4"/>
      <c r="AW685" s="4"/>
      <c r="AX685" s="4"/>
      <c r="AY685" s="4"/>
      <c r="AZ685" s="4"/>
      <c r="BA685" s="4"/>
      <c r="BB685" s="4"/>
      <c r="BC685" s="4"/>
      <c r="BD685" s="4"/>
      <c r="BE685" s="4"/>
      <c r="BF685" s="4"/>
      <c r="BG685" s="4"/>
      <c r="BH685" s="4"/>
      <c r="BI685" s="4"/>
      <c r="BJ685" s="4"/>
      <c r="BK685" s="4"/>
      <c r="BL685" s="4"/>
      <c r="BM685" s="4"/>
      <c r="BN685" s="4"/>
      <c r="BO685" s="4"/>
      <c r="BP685" s="4"/>
      <c r="BQ685" s="4"/>
      <c r="BR685" s="4"/>
      <c r="BS685" s="4"/>
      <c r="BT685" s="4"/>
      <c r="BU685" s="4"/>
      <c r="BV685" s="4"/>
      <c r="BW685" s="4"/>
      <c r="BX685" s="4"/>
      <c r="BY685" s="4"/>
      <c r="BZ685" s="4"/>
      <c r="CA685" s="4"/>
    </row>
    <row r="686" spans="1:79" s="131" customFormat="1" ht="10" customHeight="1">
      <c r="A686" s="3"/>
      <c r="B686" s="2"/>
      <c r="C686" s="3"/>
      <c r="D686" s="3"/>
      <c r="E686" s="3"/>
      <c r="F686" s="3"/>
      <c r="G686" s="3"/>
      <c r="H686" s="3"/>
      <c r="I686" s="3"/>
      <c r="J686" s="4"/>
      <c r="K686" s="5"/>
      <c r="L686" s="5"/>
      <c r="M686" s="5"/>
      <c r="N686" s="5"/>
      <c r="O686" s="5"/>
      <c r="P686" s="5"/>
      <c r="Q686" s="5"/>
      <c r="R686" s="6"/>
      <c r="S686" s="6"/>
      <c r="T686" s="6"/>
      <c r="U686" s="6"/>
      <c r="V686" s="6"/>
      <c r="W686" s="6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  <c r="AI686" s="4"/>
      <c r="AJ686" s="4"/>
      <c r="AK686" s="4"/>
      <c r="AL686" s="4"/>
      <c r="AM686" s="4"/>
      <c r="AN686" s="4"/>
      <c r="AO686" s="4"/>
      <c r="AP686" s="4"/>
      <c r="AQ686" s="4"/>
      <c r="AR686" s="4"/>
      <c r="AS686" s="4"/>
      <c r="AT686" s="4"/>
      <c r="AU686" s="4"/>
      <c r="AV686" s="4"/>
      <c r="AW686" s="4"/>
      <c r="AX686" s="4"/>
      <c r="AY686" s="4"/>
      <c r="AZ686" s="4"/>
      <c r="BA686" s="4"/>
      <c r="BB686" s="4"/>
      <c r="BC686" s="4"/>
      <c r="BD686" s="4"/>
      <c r="BE686" s="4"/>
      <c r="BF686" s="4"/>
      <c r="BG686" s="4"/>
      <c r="BH686" s="4"/>
      <c r="BI686" s="4"/>
      <c r="BJ686" s="4"/>
      <c r="BK686" s="4"/>
      <c r="BL686" s="4"/>
      <c r="BM686" s="4"/>
      <c r="BN686" s="4"/>
      <c r="BO686" s="4"/>
      <c r="BP686" s="4"/>
      <c r="BQ686" s="4"/>
      <c r="BR686" s="4"/>
      <c r="BS686" s="4"/>
      <c r="BT686" s="4"/>
      <c r="BU686" s="4"/>
      <c r="BV686" s="4"/>
      <c r="BW686" s="4"/>
      <c r="BX686" s="4"/>
      <c r="BY686" s="4"/>
      <c r="BZ686" s="4"/>
      <c r="CA686" s="4"/>
    </row>
    <row r="687" spans="1:79" s="131" customFormat="1" ht="10" customHeight="1">
      <c r="A687" s="3"/>
      <c r="B687" s="2"/>
      <c r="C687" s="3"/>
      <c r="D687" s="3"/>
      <c r="E687" s="3"/>
      <c r="F687" s="3"/>
      <c r="G687" s="3"/>
      <c r="H687" s="3"/>
      <c r="I687" s="3"/>
      <c r="J687" s="4"/>
      <c r="K687" s="5"/>
      <c r="L687" s="5"/>
      <c r="M687" s="5"/>
      <c r="N687" s="5"/>
      <c r="O687" s="5"/>
      <c r="P687" s="5"/>
      <c r="Q687" s="5"/>
      <c r="R687" s="6"/>
      <c r="S687" s="6"/>
      <c r="T687" s="6"/>
      <c r="U687" s="6"/>
      <c r="V687" s="6"/>
      <c r="W687" s="6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  <c r="AI687" s="4"/>
      <c r="AJ687" s="4"/>
      <c r="AK687" s="4"/>
      <c r="AL687" s="4"/>
      <c r="AM687" s="4"/>
      <c r="AN687" s="4"/>
      <c r="AO687" s="4"/>
      <c r="AP687" s="4"/>
      <c r="AQ687" s="4"/>
      <c r="AR687" s="4"/>
      <c r="AS687" s="4"/>
      <c r="AT687" s="4"/>
      <c r="AU687" s="4"/>
      <c r="AV687" s="4"/>
      <c r="AW687" s="4"/>
      <c r="AX687" s="4"/>
      <c r="AY687" s="4"/>
      <c r="AZ687" s="4"/>
      <c r="BA687" s="4"/>
      <c r="BB687" s="4"/>
      <c r="BC687" s="4"/>
      <c r="BD687" s="4"/>
      <c r="BE687" s="4"/>
      <c r="BF687" s="4"/>
      <c r="BG687" s="4"/>
      <c r="BH687" s="4"/>
      <c r="BI687" s="4"/>
      <c r="BJ687" s="4"/>
      <c r="BK687" s="4"/>
      <c r="BL687" s="4"/>
      <c r="BM687" s="4"/>
      <c r="BN687" s="4"/>
      <c r="BO687" s="4"/>
      <c r="BP687" s="4"/>
      <c r="BQ687" s="4"/>
      <c r="BR687" s="4"/>
      <c r="BS687" s="4"/>
      <c r="BT687" s="4"/>
      <c r="BU687" s="4"/>
      <c r="BV687" s="4"/>
      <c r="BW687" s="4"/>
      <c r="BX687" s="4"/>
      <c r="BY687" s="4"/>
      <c r="BZ687" s="4"/>
      <c r="CA687" s="4"/>
    </row>
    <row r="688" spans="1:79" s="131" customFormat="1" ht="10" customHeight="1">
      <c r="A688" s="3"/>
      <c r="B688" s="2"/>
      <c r="C688" s="3"/>
      <c r="D688" s="3"/>
      <c r="E688" s="3"/>
      <c r="F688" s="3"/>
      <c r="G688" s="3"/>
      <c r="H688" s="3"/>
      <c r="I688" s="3"/>
      <c r="J688" s="4"/>
      <c r="K688" s="5"/>
      <c r="L688" s="5"/>
      <c r="M688" s="5"/>
      <c r="N688" s="5"/>
      <c r="O688" s="5"/>
      <c r="P688" s="5"/>
      <c r="Q688" s="5"/>
      <c r="R688" s="6"/>
      <c r="S688" s="6"/>
      <c r="T688" s="6"/>
      <c r="U688" s="6"/>
      <c r="V688" s="6"/>
      <c r="W688" s="6"/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  <c r="AI688" s="4"/>
      <c r="AJ688" s="4"/>
      <c r="AK688" s="4"/>
      <c r="AL688" s="4"/>
      <c r="AM688" s="4"/>
      <c r="AN688" s="4"/>
      <c r="AO688" s="4"/>
      <c r="AP688" s="4"/>
      <c r="AQ688" s="4"/>
      <c r="AR688" s="4"/>
      <c r="AS688" s="4"/>
      <c r="AT688" s="4"/>
      <c r="AU688" s="4"/>
      <c r="AV688" s="4"/>
      <c r="AW688" s="4"/>
      <c r="AX688" s="4"/>
      <c r="AY688" s="4"/>
      <c r="AZ688" s="4"/>
      <c r="BA688" s="4"/>
      <c r="BB688" s="4"/>
      <c r="BC688" s="4"/>
      <c r="BD688" s="4"/>
      <c r="BE688" s="4"/>
      <c r="BF688" s="4"/>
      <c r="BG688" s="4"/>
      <c r="BH688" s="4"/>
      <c r="BI688" s="4"/>
      <c r="BJ688" s="4"/>
      <c r="BK688" s="4"/>
      <c r="BL688" s="4"/>
      <c r="BM688" s="4"/>
      <c r="BN688" s="4"/>
      <c r="BO688" s="4"/>
      <c r="BP688" s="4"/>
      <c r="BQ688" s="4"/>
      <c r="BR688" s="4"/>
      <c r="BS688" s="4"/>
      <c r="BT688" s="4"/>
      <c r="BU688" s="4"/>
      <c r="BV688" s="4"/>
      <c r="BW688" s="4"/>
      <c r="BX688" s="4"/>
      <c r="BY688" s="4"/>
      <c r="BZ688" s="4"/>
      <c r="CA688" s="4"/>
    </row>
    <row r="689" spans="1:79" s="131" customFormat="1" ht="10" customHeight="1">
      <c r="A689" s="3"/>
      <c r="B689" s="2"/>
      <c r="C689" s="3"/>
      <c r="D689" s="3"/>
      <c r="E689" s="3"/>
      <c r="F689" s="3"/>
      <c r="G689" s="3"/>
      <c r="H689" s="3"/>
      <c r="I689" s="3"/>
      <c r="J689" s="4"/>
      <c r="K689" s="5"/>
      <c r="L689" s="5"/>
      <c r="M689" s="5"/>
      <c r="N689" s="5"/>
      <c r="O689" s="5"/>
      <c r="P689" s="5"/>
      <c r="Q689" s="5"/>
      <c r="R689" s="6"/>
      <c r="S689" s="6"/>
      <c r="T689" s="6"/>
      <c r="U689" s="6"/>
      <c r="V689" s="6"/>
      <c r="W689" s="6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  <c r="AJ689" s="4"/>
      <c r="AK689" s="4"/>
      <c r="AL689" s="4"/>
      <c r="AM689" s="4"/>
      <c r="AN689" s="4"/>
      <c r="AO689" s="4"/>
      <c r="AP689" s="4"/>
      <c r="AQ689" s="4"/>
      <c r="AR689" s="4"/>
      <c r="AS689" s="4"/>
      <c r="AT689" s="4"/>
      <c r="AU689" s="4"/>
      <c r="AV689" s="4"/>
      <c r="AW689" s="4"/>
      <c r="AX689" s="4"/>
      <c r="AY689" s="4"/>
      <c r="AZ689" s="4"/>
      <c r="BA689" s="4"/>
      <c r="BB689" s="4"/>
      <c r="BC689" s="4"/>
      <c r="BD689" s="4"/>
      <c r="BE689" s="4"/>
      <c r="BF689" s="4"/>
      <c r="BG689" s="4"/>
      <c r="BH689" s="4"/>
      <c r="BI689" s="4"/>
      <c r="BJ689" s="4"/>
      <c r="BK689" s="4"/>
      <c r="BL689" s="4"/>
      <c r="BM689" s="4"/>
      <c r="BN689" s="4"/>
      <c r="BO689" s="4"/>
      <c r="BP689" s="4"/>
      <c r="BQ689" s="4"/>
      <c r="BR689" s="4"/>
      <c r="BS689" s="4"/>
      <c r="BT689" s="4"/>
      <c r="BU689" s="4"/>
      <c r="BV689" s="4"/>
      <c r="BW689" s="4"/>
      <c r="BX689" s="4"/>
      <c r="BY689" s="4"/>
      <c r="BZ689" s="4"/>
      <c r="CA689" s="4"/>
    </row>
    <row r="690" spans="1:79" s="131" customFormat="1" ht="10" customHeight="1">
      <c r="A690" s="3"/>
      <c r="B690" s="2"/>
      <c r="C690" s="3"/>
      <c r="D690" s="3"/>
      <c r="E690" s="3"/>
      <c r="F690" s="3"/>
      <c r="G690" s="3"/>
      <c r="H690" s="3"/>
      <c r="I690" s="3"/>
      <c r="J690" s="4"/>
      <c r="K690" s="5"/>
      <c r="L690" s="5"/>
      <c r="M690" s="5"/>
      <c r="N690" s="5"/>
      <c r="O690" s="5"/>
      <c r="P690" s="5"/>
      <c r="Q690" s="5"/>
      <c r="R690" s="6"/>
      <c r="S690" s="6"/>
      <c r="T690" s="6"/>
      <c r="U690" s="6"/>
      <c r="V690" s="6"/>
      <c r="W690" s="6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  <c r="AJ690" s="4"/>
      <c r="AK690" s="4"/>
      <c r="AL690" s="4"/>
      <c r="AM690" s="4"/>
      <c r="AN690" s="4"/>
      <c r="AO690" s="4"/>
      <c r="AP690" s="4"/>
      <c r="AQ690" s="4"/>
      <c r="AR690" s="4"/>
      <c r="AS690" s="4"/>
      <c r="AT690" s="4"/>
      <c r="AU690" s="4"/>
      <c r="AV690" s="4"/>
      <c r="AW690" s="4"/>
      <c r="AX690" s="4"/>
      <c r="AY690" s="4"/>
      <c r="AZ690" s="4"/>
      <c r="BA690" s="4"/>
      <c r="BB690" s="4"/>
      <c r="BC690" s="4"/>
      <c r="BD690" s="4"/>
      <c r="BE690" s="4"/>
      <c r="BF690" s="4"/>
      <c r="BG690" s="4"/>
      <c r="BH690" s="4"/>
      <c r="BI690" s="4"/>
      <c r="BJ690" s="4"/>
      <c r="BK690" s="4"/>
      <c r="BL690" s="4"/>
      <c r="BM690" s="4"/>
      <c r="BN690" s="4"/>
      <c r="BO690" s="4"/>
      <c r="BP690" s="4"/>
      <c r="BQ690" s="4"/>
      <c r="BR690" s="4"/>
      <c r="BS690" s="4"/>
      <c r="BT690" s="4"/>
      <c r="BU690" s="4"/>
      <c r="BV690" s="4"/>
      <c r="BW690" s="4"/>
      <c r="BX690" s="4"/>
      <c r="BY690" s="4"/>
      <c r="BZ690" s="4"/>
      <c r="CA690" s="4"/>
    </row>
    <row r="691" spans="1:79" s="131" customFormat="1" ht="10" customHeight="1">
      <c r="A691" s="3"/>
      <c r="B691" s="2"/>
      <c r="C691" s="3"/>
      <c r="D691" s="3"/>
      <c r="E691" s="3"/>
      <c r="F691" s="3"/>
      <c r="G691" s="3"/>
      <c r="H691" s="3"/>
      <c r="I691" s="3"/>
      <c r="J691" s="4"/>
      <c r="K691" s="5"/>
      <c r="L691" s="5"/>
      <c r="M691" s="5"/>
      <c r="N691" s="5"/>
      <c r="O691" s="5"/>
      <c r="P691" s="5"/>
      <c r="Q691" s="5"/>
      <c r="R691" s="6"/>
      <c r="S691" s="6"/>
      <c r="T691" s="6"/>
      <c r="U691" s="6"/>
      <c r="V691" s="6"/>
      <c r="W691" s="6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  <c r="AI691" s="4"/>
      <c r="AJ691" s="4"/>
      <c r="AK691" s="4"/>
      <c r="AL691" s="4"/>
      <c r="AM691" s="4"/>
      <c r="AN691" s="4"/>
      <c r="AO691" s="4"/>
      <c r="AP691" s="4"/>
      <c r="AQ691" s="4"/>
      <c r="AR691" s="4"/>
      <c r="AS691" s="4"/>
      <c r="AT691" s="4"/>
      <c r="AU691" s="4"/>
      <c r="AV691" s="4"/>
      <c r="AW691" s="4"/>
      <c r="AX691" s="4"/>
      <c r="AY691" s="4"/>
      <c r="AZ691" s="4"/>
      <c r="BA691" s="4"/>
      <c r="BB691" s="4"/>
      <c r="BC691" s="4"/>
      <c r="BD691" s="4"/>
      <c r="BE691" s="4"/>
      <c r="BF691" s="4"/>
      <c r="BG691" s="4"/>
      <c r="BH691" s="4"/>
      <c r="BI691" s="4"/>
      <c r="BJ691" s="4"/>
      <c r="BK691" s="4"/>
      <c r="BL691" s="4"/>
      <c r="BM691" s="4"/>
      <c r="BN691" s="4"/>
      <c r="BO691" s="4"/>
      <c r="BP691" s="4"/>
      <c r="BQ691" s="4"/>
      <c r="BR691" s="4"/>
      <c r="BS691" s="4"/>
      <c r="BT691" s="4"/>
      <c r="BU691" s="4"/>
      <c r="BV691" s="4"/>
      <c r="BW691" s="4"/>
      <c r="BX691" s="4"/>
      <c r="BY691" s="4"/>
      <c r="BZ691" s="4"/>
      <c r="CA691" s="4"/>
    </row>
    <row r="692" spans="1:79" s="131" customFormat="1" ht="10" customHeight="1">
      <c r="A692" s="3"/>
      <c r="B692" s="2"/>
      <c r="C692" s="3"/>
      <c r="D692" s="3"/>
      <c r="E692" s="3"/>
      <c r="F692" s="3"/>
      <c r="G692" s="3"/>
      <c r="H692" s="3"/>
      <c r="I692" s="3"/>
      <c r="J692" s="4"/>
      <c r="K692" s="5"/>
      <c r="L692" s="5"/>
      <c r="M692" s="5"/>
      <c r="N692" s="5"/>
      <c r="O692" s="5"/>
      <c r="P692" s="5"/>
      <c r="Q692" s="5"/>
      <c r="R692" s="6"/>
      <c r="S692" s="6"/>
      <c r="T692" s="6"/>
      <c r="U692" s="6"/>
      <c r="V692" s="6"/>
      <c r="W692" s="6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  <c r="AJ692" s="4"/>
      <c r="AK692" s="4"/>
      <c r="AL692" s="4"/>
      <c r="AM692" s="4"/>
      <c r="AN692" s="4"/>
      <c r="AO692" s="4"/>
      <c r="AP692" s="4"/>
      <c r="AQ692" s="4"/>
      <c r="AR692" s="4"/>
      <c r="AS692" s="4"/>
      <c r="AT692" s="4"/>
      <c r="AU692" s="4"/>
      <c r="AV692" s="4"/>
      <c r="AW692" s="4"/>
      <c r="AX692" s="4"/>
      <c r="AY692" s="4"/>
      <c r="AZ692" s="4"/>
      <c r="BA692" s="4"/>
      <c r="BB692" s="4"/>
      <c r="BC692" s="4"/>
      <c r="BD692" s="4"/>
      <c r="BE692" s="4"/>
      <c r="BF692" s="4"/>
      <c r="BG692" s="4"/>
      <c r="BH692" s="4"/>
      <c r="BI692" s="4"/>
      <c r="BJ692" s="4"/>
      <c r="BK692" s="4"/>
      <c r="BL692" s="4"/>
      <c r="BM692" s="4"/>
      <c r="BN692" s="4"/>
      <c r="BO692" s="4"/>
      <c r="BP692" s="4"/>
      <c r="BQ692" s="4"/>
      <c r="BR692" s="4"/>
      <c r="BS692" s="4"/>
      <c r="BT692" s="4"/>
      <c r="BU692" s="4"/>
      <c r="BV692" s="4"/>
      <c r="BW692" s="4"/>
      <c r="BX692" s="4"/>
      <c r="BY692" s="4"/>
      <c r="BZ692" s="4"/>
      <c r="CA692" s="4"/>
    </row>
    <row r="693" spans="1:79" s="131" customFormat="1" ht="10" customHeight="1">
      <c r="A693" s="3"/>
      <c r="B693" s="2"/>
      <c r="C693" s="3"/>
      <c r="D693" s="3"/>
      <c r="E693" s="3"/>
      <c r="F693" s="3"/>
      <c r="G693" s="3"/>
      <c r="H693" s="3"/>
      <c r="I693" s="3"/>
      <c r="J693" s="4"/>
      <c r="K693" s="5"/>
      <c r="L693" s="5"/>
      <c r="M693" s="5"/>
      <c r="N693" s="5"/>
      <c r="O693" s="5"/>
      <c r="P693" s="5"/>
      <c r="Q693" s="5"/>
      <c r="R693" s="6"/>
      <c r="S693" s="6"/>
      <c r="T693" s="6"/>
      <c r="U693" s="6"/>
      <c r="V693" s="6"/>
      <c r="W693" s="6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  <c r="AJ693" s="4"/>
      <c r="AK693" s="4"/>
      <c r="AL693" s="4"/>
      <c r="AM693" s="4"/>
      <c r="AN693" s="4"/>
      <c r="AO693" s="4"/>
      <c r="AP693" s="4"/>
      <c r="AQ693" s="4"/>
      <c r="AR693" s="4"/>
      <c r="AS693" s="4"/>
      <c r="AT693" s="4"/>
      <c r="AU693" s="4"/>
      <c r="AV693" s="4"/>
      <c r="AW693" s="4"/>
      <c r="AX693" s="4"/>
      <c r="AY693" s="4"/>
      <c r="AZ693" s="4"/>
      <c r="BA693" s="4"/>
      <c r="BB693" s="4"/>
      <c r="BC693" s="4"/>
      <c r="BD693" s="4"/>
      <c r="BE693" s="4"/>
      <c r="BF693" s="4"/>
      <c r="BG693" s="4"/>
      <c r="BH693" s="4"/>
      <c r="BI693" s="4"/>
      <c r="BJ693" s="4"/>
      <c r="BK693" s="4"/>
      <c r="BL693" s="4"/>
      <c r="BM693" s="4"/>
      <c r="BN693" s="4"/>
      <c r="BO693" s="4"/>
      <c r="BP693" s="4"/>
      <c r="BQ693" s="4"/>
      <c r="BR693" s="4"/>
      <c r="BS693" s="4"/>
      <c r="BT693" s="4"/>
      <c r="BU693" s="4"/>
      <c r="BV693" s="4"/>
      <c r="BW693" s="4"/>
      <c r="BX693" s="4"/>
      <c r="BY693" s="4"/>
      <c r="BZ693" s="4"/>
      <c r="CA693" s="4"/>
    </row>
    <row r="694" spans="1:79" s="131" customFormat="1" ht="10" customHeight="1">
      <c r="A694" s="3"/>
      <c r="B694" s="2"/>
      <c r="C694" s="3"/>
      <c r="D694" s="3"/>
      <c r="E694" s="3"/>
      <c r="F694" s="3"/>
      <c r="G694" s="3"/>
      <c r="H694" s="3"/>
      <c r="I694" s="3"/>
      <c r="J694" s="4"/>
      <c r="K694" s="5"/>
      <c r="L694" s="5"/>
      <c r="M694" s="5"/>
      <c r="N694" s="5"/>
      <c r="O694" s="5"/>
      <c r="P694" s="5"/>
      <c r="Q694" s="5"/>
      <c r="R694" s="6"/>
      <c r="S694" s="6"/>
      <c r="T694" s="6"/>
      <c r="U694" s="6"/>
      <c r="V694" s="6"/>
      <c r="W694" s="6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  <c r="AJ694" s="4"/>
      <c r="AK694" s="4"/>
      <c r="AL694" s="4"/>
      <c r="AM694" s="4"/>
      <c r="AN694" s="4"/>
      <c r="AO694" s="4"/>
      <c r="AP694" s="4"/>
      <c r="AQ694" s="4"/>
      <c r="AR694" s="4"/>
      <c r="AS694" s="4"/>
      <c r="AT694" s="4"/>
      <c r="AU694" s="4"/>
      <c r="AV694" s="4"/>
      <c r="AW694" s="4"/>
      <c r="AX694" s="4"/>
      <c r="AY694" s="4"/>
      <c r="AZ694" s="4"/>
      <c r="BA694" s="4"/>
      <c r="BB694" s="4"/>
      <c r="BC694" s="4"/>
      <c r="BD694" s="4"/>
      <c r="BE694" s="4"/>
      <c r="BF694" s="4"/>
      <c r="BG694" s="4"/>
      <c r="BH694" s="4"/>
      <c r="BI694" s="4"/>
      <c r="BJ694" s="4"/>
      <c r="BK694" s="4"/>
      <c r="BL694" s="4"/>
      <c r="BM694" s="4"/>
      <c r="BN694" s="4"/>
      <c r="BO694" s="4"/>
      <c r="BP694" s="4"/>
      <c r="BQ694" s="4"/>
      <c r="BR694" s="4"/>
      <c r="BS694" s="4"/>
      <c r="BT694" s="4"/>
      <c r="BU694" s="4"/>
      <c r="BV694" s="4"/>
      <c r="BW694" s="4"/>
      <c r="BX694" s="4"/>
      <c r="BY694" s="4"/>
      <c r="BZ694" s="4"/>
      <c r="CA694" s="4"/>
    </row>
    <row r="695" spans="1:79" s="131" customFormat="1" ht="10" customHeight="1">
      <c r="A695" s="3"/>
      <c r="B695" s="2"/>
      <c r="C695" s="3"/>
      <c r="D695" s="3"/>
      <c r="E695" s="3"/>
      <c r="F695" s="3"/>
      <c r="G695" s="3"/>
      <c r="H695" s="3"/>
      <c r="I695" s="3"/>
      <c r="J695" s="4"/>
      <c r="K695" s="5"/>
      <c r="L695" s="5"/>
      <c r="M695" s="5"/>
      <c r="N695" s="5"/>
      <c r="O695" s="5"/>
      <c r="P695" s="5"/>
      <c r="Q695" s="5"/>
      <c r="R695" s="6"/>
      <c r="S695" s="6"/>
      <c r="T695" s="6"/>
      <c r="U695" s="6"/>
      <c r="V695" s="6"/>
      <c r="W695" s="6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  <c r="AI695" s="4"/>
      <c r="AJ695" s="4"/>
      <c r="AK695" s="4"/>
      <c r="AL695" s="4"/>
      <c r="AM695" s="4"/>
      <c r="AN695" s="4"/>
      <c r="AO695" s="4"/>
      <c r="AP695" s="4"/>
      <c r="AQ695" s="4"/>
      <c r="AR695" s="4"/>
      <c r="AS695" s="4"/>
      <c r="AT695" s="4"/>
      <c r="AU695" s="4"/>
      <c r="AV695" s="4"/>
      <c r="AW695" s="4"/>
      <c r="AX695" s="4"/>
      <c r="AY695" s="4"/>
      <c r="AZ695" s="4"/>
      <c r="BA695" s="4"/>
      <c r="BB695" s="4"/>
      <c r="BC695" s="4"/>
      <c r="BD695" s="4"/>
      <c r="BE695" s="4"/>
      <c r="BF695" s="4"/>
      <c r="BG695" s="4"/>
      <c r="BH695" s="4"/>
      <c r="BI695" s="4"/>
      <c r="BJ695" s="4"/>
      <c r="BK695" s="4"/>
      <c r="BL695" s="4"/>
      <c r="BM695" s="4"/>
      <c r="BN695" s="4"/>
      <c r="BO695" s="4"/>
      <c r="BP695" s="4"/>
      <c r="BQ695" s="4"/>
      <c r="BR695" s="4"/>
      <c r="BS695" s="4"/>
      <c r="BT695" s="4"/>
      <c r="BU695" s="4"/>
      <c r="BV695" s="4"/>
      <c r="BW695" s="4"/>
      <c r="BX695" s="4"/>
      <c r="BY695" s="4"/>
      <c r="BZ695" s="4"/>
      <c r="CA695" s="4"/>
    </row>
    <row r="696" spans="1:79" s="131" customFormat="1" ht="10" customHeight="1">
      <c r="A696" s="3"/>
      <c r="B696" s="2"/>
      <c r="C696" s="3"/>
      <c r="D696" s="3"/>
      <c r="E696" s="3"/>
      <c r="F696" s="3"/>
      <c r="G696" s="3"/>
      <c r="H696" s="3"/>
      <c r="I696" s="3"/>
      <c r="J696" s="4"/>
      <c r="K696" s="5"/>
      <c r="L696" s="5"/>
      <c r="M696" s="5"/>
      <c r="N696" s="5"/>
      <c r="O696" s="5"/>
      <c r="P696" s="5"/>
      <c r="Q696" s="5"/>
      <c r="R696" s="6"/>
      <c r="S696" s="6"/>
      <c r="T696" s="6"/>
      <c r="U696" s="6"/>
      <c r="V696" s="6"/>
      <c r="W696" s="6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  <c r="AJ696" s="4"/>
      <c r="AK696" s="4"/>
      <c r="AL696" s="4"/>
      <c r="AM696" s="4"/>
      <c r="AN696" s="4"/>
      <c r="AO696" s="4"/>
      <c r="AP696" s="4"/>
      <c r="AQ696" s="4"/>
      <c r="AR696" s="4"/>
      <c r="AS696" s="4"/>
      <c r="AT696" s="4"/>
      <c r="AU696" s="4"/>
      <c r="AV696" s="4"/>
      <c r="AW696" s="4"/>
      <c r="AX696" s="4"/>
      <c r="AY696" s="4"/>
      <c r="AZ696" s="4"/>
      <c r="BA696" s="4"/>
      <c r="BB696" s="4"/>
      <c r="BC696" s="4"/>
      <c r="BD696" s="4"/>
      <c r="BE696" s="4"/>
      <c r="BF696" s="4"/>
      <c r="BG696" s="4"/>
      <c r="BH696" s="4"/>
      <c r="BI696" s="4"/>
      <c r="BJ696" s="4"/>
      <c r="BK696" s="4"/>
      <c r="BL696" s="4"/>
      <c r="BM696" s="4"/>
      <c r="BN696" s="4"/>
      <c r="BO696" s="4"/>
      <c r="BP696" s="4"/>
      <c r="BQ696" s="4"/>
      <c r="BR696" s="4"/>
      <c r="BS696" s="4"/>
      <c r="BT696" s="4"/>
      <c r="BU696" s="4"/>
      <c r="BV696" s="4"/>
      <c r="BW696" s="4"/>
      <c r="BX696" s="4"/>
      <c r="BY696" s="4"/>
      <c r="BZ696" s="4"/>
      <c r="CA696" s="4"/>
    </row>
    <row r="697" spans="1:79" s="131" customFormat="1" ht="10" customHeight="1">
      <c r="A697" s="3"/>
      <c r="B697" s="2"/>
      <c r="C697" s="3"/>
      <c r="D697" s="3"/>
      <c r="E697" s="3"/>
      <c r="F697" s="3"/>
      <c r="G697" s="3"/>
      <c r="H697" s="3"/>
      <c r="I697" s="3"/>
      <c r="J697" s="4"/>
      <c r="K697" s="5"/>
      <c r="L697" s="5"/>
      <c r="M697" s="5"/>
      <c r="N697" s="5"/>
      <c r="O697" s="5"/>
      <c r="P697" s="5"/>
      <c r="Q697" s="5"/>
      <c r="R697" s="6"/>
      <c r="S697" s="6"/>
      <c r="T697" s="6"/>
      <c r="U697" s="6"/>
      <c r="V697" s="6"/>
      <c r="W697" s="6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  <c r="AI697" s="4"/>
      <c r="AJ697" s="4"/>
      <c r="AK697" s="4"/>
      <c r="AL697" s="4"/>
      <c r="AM697" s="4"/>
      <c r="AN697" s="4"/>
      <c r="AO697" s="4"/>
      <c r="AP697" s="4"/>
      <c r="AQ697" s="4"/>
      <c r="AR697" s="4"/>
      <c r="AS697" s="4"/>
      <c r="AT697" s="4"/>
      <c r="AU697" s="4"/>
      <c r="AV697" s="4"/>
      <c r="AW697" s="4"/>
      <c r="AX697" s="4"/>
      <c r="AY697" s="4"/>
      <c r="AZ697" s="4"/>
      <c r="BA697" s="4"/>
      <c r="BB697" s="4"/>
      <c r="BC697" s="4"/>
      <c r="BD697" s="4"/>
      <c r="BE697" s="4"/>
      <c r="BF697" s="4"/>
      <c r="BG697" s="4"/>
      <c r="BH697" s="4"/>
      <c r="BI697" s="4"/>
      <c r="BJ697" s="4"/>
      <c r="BK697" s="4"/>
      <c r="BL697" s="4"/>
      <c r="BM697" s="4"/>
      <c r="BN697" s="4"/>
      <c r="BO697" s="4"/>
      <c r="BP697" s="4"/>
      <c r="BQ697" s="4"/>
      <c r="BR697" s="4"/>
      <c r="BS697" s="4"/>
      <c r="BT697" s="4"/>
      <c r="BU697" s="4"/>
      <c r="BV697" s="4"/>
      <c r="BW697" s="4"/>
      <c r="BX697" s="4"/>
      <c r="BY697" s="4"/>
      <c r="BZ697" s="4"/>
      <c r="CA697" s="4"/>
    </row>
    <row r="698" spans="1:79" s="131" customFormat="1" ht="10" customHeight="1">
      <c r="A698" s="3"/>
      <c r="B698" s="2"/>
      <c r="C698" s="3"/>
      <c r="D698" s="3"/>
      <c r="E698" s="3"/>
      <c r="F698" s="3"/>
      <c r="G698" s="3"/>
      <c r="H698" s="3"/>
      <c r="I698" s="3"/>
      <c r="J698" s="4"/>
      <c r="K698" s="5"/>
      <c r="L698" s="5"/>
      <c r="M698" s="5"/>
      <c r="N698" s="5"/>
      <c r="O698" s="5"/>
      <c r="P698" s="5"/>
      <c r="Q698" s="5"/>
      <c r="R698" s="6"/>
      <c r="S698" s="6"/>
      <c r="T698" s="6"/>
      <c r="U698" s="6"/>
      <c r="V698" s="6"/>
      <c r="W698" s="6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  <c r="AI698" s="4"/>
      <c r="AJ698" s="4"/>
      <c r="AK698" s="4"/>
      <c r="AL698" s="4"/>
      <c r="AM698" s="4"/>
      <c r="AN698" s="4"/>
      <c r="AO698" s="4"/>
      <c r="AP698" s="4"/>
      <c r="AQ698" s="4"/>
      <c r="AR698" s="4"/>
      <c r="AS698" s="4"/>
      <c r="AT698" s="4"/>
      <c r="AU698" s="4"/>
      <c r="AV698" s="4"/>
      <c r="AW698" s="4"/>
      <c r="AX698" s="4"/>
      <c r="AY698" s="4"/>
      <c r="AZ698" s="4"/>
      <c r="BA698" s="4"/>
      <c r="BB698" s="4"/>
      <c r="BC698" s="4"/>
      <c r="BD698" s="4"/>
      <c r="BE698" s="4"/>
      <c r="BF698" s="4"/>
      <c r="BG698" s="4"/>
      <c r="BH698" s="4"/>
      <c r="BI698" s="4"/>
      <c r="BJ698" s="4"/>
      <c r="BK698" s="4"/>
      <c r="BL698" s="4"/>
      <c r="BM698" s="4"/>
      <c r="BN698" s="4"/>
      <c r="BO698" s="4"/>
      <c r="BP698" s="4"/>
      <c r="BQ698" s="4"/>
      <c r="BR698" s="4"/>
      <c r="BS698" s="4"/>
      <c r="BT698" s="4"/>
      <c r="BU698" s="4"/>
      <c r="BV698" s="4"/>
      <c r="BW698" s="4"/>
      <c r="BX698" s="4"/>
      <c r="BY698" s="4"/>
      <c r="BZ698" s="4"/>
      <c r="CA698" s="4"/>
    </row>
    <row r="699" spans="1:79" s="131" customFormat="1" ht="10" customHeight="1">
      <c r="A699" s="3"/>
      <c r="B699" s="2"/>
      <c r="C699" s="3"/>
      <c r="D699" s="3"/>
      <c r="E699" s="3"/>
      <c r="F699" s="3"/>
      <c r="G699" s="3"/>
      <c r="H699" s="3"/>
      <c r="I699" s="3"/>
      <c r="J699" s="4"/>
      <c r="K699" s="5"/>
      <c r="L699" s="5"/>
      <c r="M699" s="5"/>
      <c r="N699" s="5"/>
      <c r="O699" s="5"/>
      <c r="P699" s="5"/>
      <c r="Q699" s="5"/>
      <c r="R699" s="6"/>
      <c r="S699" s="6"/>
      <c r="T699" s="6"/>
      <c r="U699" s="6"/>
      <c r="V699" s="6"/>
      <c r="W699" s="6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  <c r="AJ699" s="4"/>
      <c r="AK699" s="4"/>
      <c r="AL699" s="4"/>
      <c r="AM699" s="4"/>
      <c r="AN699" s="4"/>
      <c r="AO699" s="4"/>
      <c r="AP699" s="4"/>
      <c r="AQ699" s="4"/>
      <c r="AR699" s="4"/>
      <c r="AS699" s="4"/>
      <c r="AT699" s="4"/>
      <c r="AU699" s="4"/>
      <c r="AV699" s="4"/>
      <c r="AW699" s="4"/>
      <c r="AX699" s="4"/>
      <c r="AY699" s="4"/>
      <c r="AZ699" s="4"/>
      <c r="BA699" s="4"/>
      <c r="BB699" s="4"/>
      <c r="BC699" s="4"/>
      <c r="BD699" s="4"/>
      <c r="BE699" s="4"/>
      <c r="BF699" s="4"/>
      <c r="BG699" s="4"/>
      <c r="BH699" s="4"/>
      <c r="BI699" s="4"/>
      <c r="BJ699" s="4"/>
      <c r="BK699" s="4"/>
      <c r="BL699" s="4"/>
      <c r="BM699" s="4"/>
      <c r="BN699" s="4"/>
      <c r="BO699" s="4"/>
      <c r="BP699" s="4"/>
      <c r="BQ699" s="4"/>
      <c r="BR699" s="4"/>
      <c r="BS699" s="4"/>
      <c r="BT699" s="4"/>
      <c r="BU699" s="4"/>
      <c r="BV699" s="4"/>
      <c r="BW699" s="4"/>
      <c r="BX699" s="4"/>
      <c r="BY699" s="4"/>
      <c r="BZ699" s="4"/>
      <c r="CA699" s="4"/>
    </row>
    <row r="700" spans="1:79" s="131" customFormat="1" ht="10" customHeight="1">
      <c r="A700" s="3"/>
      <c r="B700" s="2"/>
      <c r="C700" s="3"/>
      <c r="D700" s="3"/>
      <c r="E700" s="3"/>
      <c r="F700" s="3"/>
      <c r="G700" s="3"/>
      <c r="H700" s="3"/>
      <c r="I700" s="3"/>
      <c r="J700" s="4"/>
      <c r="K700" s="5"/>
      <c r="L700" s="5"/>
      <c r="M700" s="5"/>
      <c r="N700" s="5"/>
      <c r="O700" s="5"/>
      <c r="P700" s="5"/>
      <c r="Q700" s="5"/>
      <c r="R700" s="6"/>
      <c r="S700" s="6"/>
      <c r="T700" s="6"/>
      <c r="U700" s="6"/>
      <c r="V700" s="6"/>
      <c r="W700" s="6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  <c r="AJ700" s="4"/>
      <c r="AK700" s="4"/>
      <c r="AL700" s="4"/>
      <c r="AM700" s="4"/>
      <c r="AN700" s="4"/>
      <c r="AO700" s="4"/>
      <c r="AP700" s="4"/>
      <c r="AQ700" s="4"/>
      <c r="AR700" s="4"/>
      <c r="AS700" s="4"/>
      <c r="AT700" s="4"/>
      <c r="AU700" s="4"/>
      <c r="AV700" s="4"/>
      <c r="AW700" s="4"/>
      <c r="AX700" s="4"/>
      <c r="AY700" s="4"/>
      <c r="AZ700" s="4"/>
      <c r="BA700" s="4"/>
      <c r="BB700" s="4"/>
      <c r="BC700" s="4"/>
      <c r="BD700" s="4"/>
      <c r="BE700" s="4"/>
      <c r="BF700" s="4"/>
      <c r="BG700" s="4"/>
      <c r="BH700" s="4"/>
      <c r="BI700" s="4"/>
      <c r="BJ700" s="4"/>
      <c r="BK700" s="4"/>
      <c r="BL700" s="4"/>
      <c r="BM700" s="4"/>
      <c r="BN700" s="4"/>
      <c r="BO700" s="4"/>
      <c r="BP700" s="4"/>
      <c r="BQ700" s="4"/>
      <c r="BR700" s="4"/>
      <c r="BS700" s="4"/>
      <c r="BT700" s="4"/>
      <c r="BU700" s="4"/>
      <c r="BV700" s="4"/>
      <c r="BW700" s="4"/>
      <c r="BX700" s="4"/>
      <c r="BY700" s="4"/>
      <c r="BZ700" s="4"/>
      <c r="CA700" s="4"/>
    </row>
    <row r="701" spans="1:79" s="131" customFormat="1" ht="10" customHeight="1">
      <c r="A701" s="3"/>
      <c r="B701" s="2"/>
      <c r="C701" s="3"/>
      <c r="D701" s="3"/>
      <c r="E701" s="3"/>
      <c r="F701" s="3"/>
      <c r="G701" s="3"/>
      <c r="H701" s="3"/>
      <c r="I701" s="3"/>
      <c r="J701" s="4"/>
      <c r="K701" s="5"/>
      <c r="L701" s="5"/>
      <c r="M701" s="5"/>
      <c r="N701" s="5"/>
      <c r="O701" s="5"/>
      <c r="P701" s="5"/>
      <c r="Q701" s="5"/>
      <c r="R701" s="6"/>
      <c r="S701" s="6"/>
      <c r="T701" s="6"/>
      <c r="U701" s="6"/>
      <c r="V701" s="6"/>
      <c r="W701" s="6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  <c r="AJ701" s="4"/>
      <c r="AK701" s="4"/>
      <c r="AL701" s="4"/>
      <c r="AM701" s="4"/>
      <c r="AN701" s="4"/>
      <c r="AO701" s="4"/>
      <c r="AP701" s="4"/>
      <c r="AQ701" s="4"/>
      <c r="AR701" s="4"/>
      <c r="AS701" s="4"/>
      <c r="AT701" s="4"/>
      <c r="AU701" s="4"/>
      <c r="AV701" s="4"/>
      <c r="AW701" s="4"/>
      <c r="AX701" s="4"/>
      <c r="AY701" s="4"/>
      <c r="AZ701" s="4"/>
      <c r="BA701" s="4"/>
      <c r="BB701" s="4"/>
      <c r="BC701" s="4"/>
      <c r="BD701" s="4"/>
      <c r="BE701" s="4"/>
      <c r="BF701" s="4"/>
      <c r="BG701" s="4"/>
      <c r="BH701" s="4"/>
      <c r="BI701" s="4"/>
      <c r="BJ701" s="4"/>
      <c r="BK701" s="4"/>
      <c r="BL701" s="4"/>
      <c r="BM701" s="4"/>
      <c r="BN701" s="4"/>
      <c r="BO701" s="4"/>
      <c r="BP701" s="4"/>
      <c r="BQ701" s="4"/>
      <c r="BR701" s="4"/>
      <c r="BS701" s="4"/>
      <c r="BT701" s="4"/>
      <c r="BU701" s="4"/>
      <c r="BV701" s="4"/>
      <c r="BW701" s="4"/>
      <c r="BX701" s="4"/>
      <c r="BY701" s="4"/>
      <c r="BZ701" s="4"/>
      <c r="CA701" s="4"/>
    </row>
    <row r="702" spans="1:79" s="131" customFormat="1" ht="10" customHeight="1">
      <c r="A702" s="3"/>
      <c r="B702" s="2"/>
      <c r="C702" s="3"/>
      <c r="D702" s="3"/>
      <c r="E702" s="3"/>
      <c r="F702" s="3"/>
      <c r="G702" s="3"/>
      <c r="H702" s="3"/>
      <c r="I702" s="3"/>
      <c r="J702" s="4"/>
      <c r="K702" s="5"/>
      <c r="L702" s="5"/>
      <c r="M702" s="5"/>
      <c r="N702" s="5"/>
      <c r="O702" s="5"/>
      <c r="P702" s="5"/>
      <c r="Q702" s="5"/>
      <c r="R702" s="6"/>
      <c r="S702" s="6"/>
      <c r="T702" s="6"/>
      <c r="U702" s="6"/>
      <c r="V702" s="6"/>
      <c r="W702" s="6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  <c r="AI702" s="4"/>
      <c r="AJ702" s="4"/>
      <c r="AK702" s="4"/>
      <c r="AL702" s="4"/>
      <c r="AM702" s="4"/>
      <c r="AN702" s="4"/>
      <c r="AO702" s="4"/>
      <c r="AP702" s="4"/>
      <c r="AQ702" s="4"/>
      <c r="AR702" s="4"/>
      <c r="AS702" s="4"/>
      <c r="AT702" s="4"/>
      <c r="AU702" s="4"/>
      <c r="AV702" s="4"/>
      <c r="AW702" s="4"/>
      <c r="AX702" s="4"/>
      <c r="AY702" s="4"/>
      <c r="AZ702" s="4"/>
      <c r="BA702" s="4"/>
      <c r="BB702" s="4"/>
      <c r="BC702" s="4"/>
      <c r="BD702" s="4"/>
      <c r="BE702" s="4"/>
      <c r="BF702" s="4"/>
      <c r="BG702" s="4"/>
      <c r="BH702" s="4"/>
      <c r="BI702" s="4"/>
      <c r="BJ702" s="4"/>
      <c r="BK702" s="4"/>
      <c r="BL702" s="4"/>
      <c r="BM702" s="4"/>
      <c r="BN702" s="4"/>
      <c r="BO702" s="4"/>
      <c r="BP702" s="4"/>
      <c r="BQ702" s="4"/>
      <c r="BR702" s="4"/>
      <c r="BS702" s="4"/>
      <c r="BT702" s="4"/>
      <c r="BU702" s="4"/>
      <c r="BV702" s="4"/>
      <c r="BW702" s="4"/>
      <c r="BX702" s="4"/>
      <c r="BY702" s="4"/>
      <c r="BZ702" s="4"/>
      <c r="CA702" s="4"/>
    </row>
    <row r="703" spans="1:79" s="131" customFormat="1" ht="10" customHeight="1">
      <c r="A703" s="3"/>
      <c r="B703" s="2"/>
      <c r="C703" s="3"/>
      <c r="D703" s="3"/>
      <c r="E703" s="3"/>
      <c r="F703" s="3"/>
      <c r="G703" s="3"/>
      <c r="H703" s="3"/>
      <c r="I703" s="3"/>
      <c r="J703" s="4"/>
      <c r="K703" s="5"/>
      <c r="L703" s="5"/>
      <c r="M703" s="5"/>
      <c r="N703" s="5"/>
      <c r="O703" s="5"/>
      <c r="P703" s="5"/>
      <c r="Q703" s="5"/>
      <c r="R703" s="6"/>
      <c r="S703" s="6"/>
      <c r="T703" s="6"/>
      <c r="U703" s="6"/>
      <c r="V703" s="6"/>
      <c r="W703" s="6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  <c r="AI703" s="4"/>
      <c r="AJ703" s="4"/>
      <c r="AK703" s="4"/>
      <c r="AL703" s="4"/>
      <c r="AM703" s="4"/>
      <c r="AN703" s="4"/>
      <c r="AO703" s="4"/>
      <c r="AP703" s="4"/>
      <c r="AQ703" s="4"/>
      <c r="AR703" s="4"/>
      <c r="AS703" s="4"/>
      <c r="AT703" s="4"/>
      <c r="AU703" s="4"/>
      <c r="AV703" s="4"/>
      <c r="AW703" s="4"/>
      <c r="AX703" s="4"/>
      <c r="AY703" s="4"/>
      <c r="AZ703" s="4"/>
      <c r="BA703" s="4"/>
      <c r="BB703" s="4"/>
      <c r="BC703" s="4"/>
      <c r="BD703" s="4"/>
      <c r="BE703" s="4"/>
      <c r="BF703" s="4"/>
      <c r="BG703" s="4"/>
      <c r="BH703" s="4"/>
      <c r="BI703" s="4"/>
      <c r="BJ703" s="4"/>
      <c r="BK703" s="4"/>
      <c r="BL703" s="4"/>
      <c r="BM703" s="4"/>
      <c r="BN703" s="4"/>
      <c r="BO703" s="4"/>
      <c r="BP703" s="4"/>
      <c r="BQ703" s="4"/>
      <c r="BR703" s="4"/>
      <c r="BS703" s="4"/>
      <c r="BT703" s="4"/>
      <c r="BU703" s="4"/>
      <c r="BV703" s="4"/>
      <c r="BW703" s="4"/>
      <c r="BX703" s="4"/>
      <c r="BY703" s="4"/>
      <c r="BZ703" s="4"/>
      <c r="CA703" s="4"/>
    </row>
    <row r="704" spans="1:79" s="131" customFormat="1" ht="10" customHeight="1">
      <c r="A704" s="3"/>
      <c r="B704" s="2"/>
      <c r="C704" s="3"/>
      <c r="D704" s="3"/>
      <c r="E704" s="3"/>
      <c r="F704" s="3"/>
      <c r="G704" s="3"/>
      <c r="H704" s="3"/>
      <c r="I704" s="3"/>
      <c r="J704" s="4"/>
      <c r="K704" s="5"/>
      <c r="L704" s="5"/>
      <c r="M704" s="5"/>
      <c r="N704" s="5"/>
      <c r="O704" s="5"/>
      <c r="P704" s="5"/>
      <c r="Q704" s="5"/>
      <c r="R704" s="6"/>
      <c r="S704" s="6"/>
      <c r="T704" s="6"/>
      <c r="U704" s="6"/>
      <c r="V704" s="6"/>
      <c r="W704" s="6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  <c r="AI704" s="4"/>
      <c r="AJ704" s="4"/>
      <c r="AK704" s="4"/>
      <c r="AL704" s="4"/>
      <c r="AM704" s="4"/>
      <c r="AN704" s="4"/>
      <c r="AO704" s="4"/>
      <c r="AP704" s="4"/>
      <c r="AQ704" s="4"/>
      <c r="AR704" s="4"/>
      <c r="AS704" s="4"/>
      <c r="AT704" s="4"/>
      <c r="AU704" s="4"/>
      <c r="AV704" s="4"/>
      <c r="AW704" s="4"/>
      <c r="AX704" s="4"/>
      <c r="AY704" s="4"/>
      <c r="AZ704" s="4"/>
      <c r="BA704" s="4"/>
      <c r="BB704" s="4"/>
      <c r="BC704" s="4"/>
      <c r="BD704" s="4"/>
      <c r="BE704" s="4"/>
      <c r="BF704" s="4"/>
      <c r="BG704" s="4"/>
      <c r="BH704" s="4"/>
      <c r="BI704" s="4"/>
      <c r="BJ704" s="4"/>
      <c r="BK704" s="4"/>
      <c r="BL704" s="4"/>
      <c r="BM704" s="4"/>
      <c r="BN704" s="4"/>
      <c r="BO704" s="4"/>
      <c r="BP704" s="4"/>
      <c r="BQ704" s="4"/>
      <c r="BR704" s="4"/>
      <c r="BS704" s="4"/>
      <c r="BT704" s="4"/>
      <c r="BU704" s="4"/>
      <c r="BV704" s="4"/>
      <c r="BW704" s="4"/>
      <c r="BX704" s="4"/>
      <c r="BY704" s="4"/>
      <c r="BZ704" s="4"/>
      <c r="CA704" s="4"/>
    </row>
    <row r="705" spans="1:79" s="131" customFormat="1" ht="10" customHeight="1">
      <c r="A705" s="3"/>
      <c r="B705" s="2"/>
      <c r="C705" s="3"/>
      <c r="D705" s="3"/>
      <c r="E705" s="3"/>
      <c r="F705" s="3"/>
      <c r="G705" s="3"/>
      <c r="H705" s="3"/>
      <c r="I705" s="3"/>
      <c r="J705" s="4"/>
      <c r="K705" s="5"/>
      <c r="L705" s="5"/>
      <c r="M705" s="5"/>
      <c r="N705" s="5"/>
      <c r="O705" s="5"/>
      <c r="P705" s="5"/>
      <c r="Q705" s="5"/>
      <c r="R705" s="6"/>
      <c r="S705" s="6"/>
      <c r="T705" s="6"/>
      <c r="U705" s="6"/>
      <c r="V705" s="6"/>
      <c r="W705" s="6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  <c r="AJ705" s="4"/>
      <c r="AK705" s="4"/>
      <c r="AL705" s="4"/>
      <c r="AM705" s="4"/>
      <c r="AN705" s="4"/>
      <c r="AO705" s="4"/>
      <c r="AP705" s="4"/>
      <c r="AQ705" s="4"/>
      <c r="AR705" s="4"/>
      <c r="AS705" s="4"/>
      <c r="AT705" s="4"/>
      <c r="AU705" s="4"/>
      <c r="AV705" s="4"/>
      <c r="AW705" s="4"/>
      <c r="AX705" s="4"/>
      <c r="AY705" s="4"/>
      <c r="AZ705" s="4"/>
      <c r="BA705" s="4"/>
      <c r="BB705" s="4"/>
      <c r="BC705" s="4"/>
      <c r="BD705" s="4"/>
      <c r="BE705" s="4"/>
      <c r="BF705" s="4"/>
      <c r="BG705" s="4"/>
      <c r="BH705" s="4"/>
      <c r="BI705" s="4"/>
      <c r="BJ705" s="4"/>
      <c r="BK705" s="4"/>
      <c r="BL705" s="4"/>
      <c r="BM705" s="4"/>
      <c r="BN705" s="4"/>
      <c r="BO705" s="4"/>
      <c r="BP705" s="4"/>
      <c r="BQ705" s="4"/>
      <c r="BR705" s="4"/>
      <c r="BS705" s="4"/>
      <c r="BT705" s="4"/>
      <c r="BU705" s="4"/>
      <c r="BV705" s="4"/>
      <c r="BW705" s="4"/>
      <c r="BX705" s="4"/>
      <c r="BY705" s="4"/>
      <c r="BZ705" s="4"/>
      <c r="CA705" s="4"/>
    </row>
    <row r="706" spans="1:79" s="131" customFormat="1" ht="10" customHeight="1">
      <c r="A706" s="3"/>
      <c r="B706" s="2"/>
      <c r="C706" s="3"/>
      <c r="D706" s="3"/>
      <c r="E706" s="3"/>
      <c r="F706" s="3"/>
      <c r="G706" s="3"/>
      <c r="H706" s="3"/>
      <c r="I706" s="3"/>
      <c r="J706" s="4"/>
      <c r="K706" s="5"/>
      <c r="L706" s="5"/>
      <c r="M706" s="5"/>
      <c r="N706" s="5"/>
      <c r="O706" s="5"/>
      <c r="P706" s="5"/>
      <c r="Q706" s="5"/>
      <c r="R706" s="6"/>
      <c r="S706" s="6"/>
      <c r="T706" s="6"/>
      <c r="U706" s="6"/>
      <c r="V706" s="6"/>
      <c r="W706" s="6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  <c r="AJ706" s="4"/>
      <c r="AK706" s="4"/>
      <c r="AL706" s="4"/>
      <c r="AM706" s="4"/>
      <c r="AN706" s="4"/>
      <c r="AO706" s="4"/>
      <c r="AP706" s="4"/>
      <c r="AQ706" s="4"/>
      <c r="AR706" s="4"/>
      <c r="AS706" s="4"/>
      <c r="AT706" s="4"/>
      <c r="AU706" s="4"/>
      <c r="AV706" s="4"/>
      <c r="AW706" s="4"/>
      <c r="AX706" s="4"/>
      <c r="AY706" s="4"/>
      <c r="AZ706" s="4"/>
      <c r="BA706" s="4"/>
      <c r="BB706" s="4"/>
      <c r="BC706" s="4"/>
      <c r="BD706" s="4"/>
      <c r="BE706" s="4"/>
      <c r="BF706" s="4"/>
      <c r="BG706" s="4"/>
      <c r="BH706" s="4"/>
      <c r="BI706" s="4"/>
      <c r="BJ706" s="4"/>
      <c r="BK706" s="4"/>
      <c r="BL706" s="4"/>
      <c r="BM706" s="4"/>
      <c r="BN706" s="4"/>
      <c r="BO706" s="4"/>
      <c r="BP706" s="4"/>
      <c r="BQ706" s="4"/>
      <c r="BR706" s="4"/>
      <c r="BS706" s="4"/>
      <c r="BT706" s="4"/>
      <c r="BU706" s="4"/>
      <c r="BV706" s="4"/>
      <c r="BW706" s="4"/>
      <c r="BX706" s="4"/>
      <c r="BY706" s="4"/>
      <c r="BZ706" s="4"/>
      <c r="CA706" s="4"/>
    </row>
    <row r="707" spans="1:79" s="131" customFormat="1" ht="10" customHeight="1">
      <c r="A707" s="3"/>
      <c r="B707" s="2"/>
      <c r="C707" s="3"/>
      <c r="D707" s="3"/>
      <c r="E707" s="3"/>
      <c r="F707" s="3"/>
      <c r="G707" s="3"/>
      <c r="H707" s="3"/>
      <c r="I707" s="3"/>
      <c r="J707" s="4"/>
      <c r="K707" s="5"/>
      <c r="L707" s="5"/>
      <c r="M707" s="5"/>
      <c r="N707" s="5"/>
      <c r="O707" s="5"/>
      <c r="P707" s="5"/>
      <c r="Q707" s="5"/>
      <c r="R707" s="6"/>
      <c r="S707" s="6"/>
      <c r="T707" s="6"/>
      <c r="U707" s="6"/>
      <c r="V707" s="6"/>
      <c r="W707" s="6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  <c r="AJ707" s="4"/>
      <c r="AK707" s="4"/>
      <c r="AL707" s="4"/>
      <c r="AM707" s="4"/>
      <c r="AN707" s="4"/>
      <c r="AO707" s="4"/>
      <c r="AP707" s="4"/>
      <c r="AQ707" s="4"/>
      <c r="AR707" s="4"/>
      <c r="AS707" s="4"/>
      <c r="AT707" s="4"/>
      <c r="AU707" s="4"/>
      <c r="AV707" s="4"/>
      <c r="AW707" s="4"/>
      <c r="AX707" s="4"/>
      <c r="AY707" s="4"/>
      <c r="AZ707" s="4"/>
      <c r="BA707" s="4"/>
      <c r="BB707" s="4"/>
      <c r="BC707" s="4"/>
      <c r="BD707" s="4"/>
      <c r="BE707" s="4"/>
      <c r="BF707" s="4"/>
      <c r="BG707" s="4"/>
      <c r="BH707" s="4"/>
      <c r="BI707" s="4"/>
      <c r="BJ707" s="4"/>
      <c r="BK707" s="4"/>
      <c r="BL707" s="4"/>
      <c r="BM707" s="4"/>
      <c r="BN707" s="4"/>
      <c r="BO707" s="4"/>
      <c r="BP707" s="4"/>
      <c r="BQ707" s="4"/>
      <c r="BR707" s="4"/>
      <c r="BS707" s="4"/>
      <c r="BT707" s="4"/>
      <c r="BU707" s="4"/>
      <c r="BV707" s="4"/>
      <c r="BW707" s="4"/>
      <c r="BX707" s="4"/>
      <c r="BY707" s="4"/>
      <c r="BZ707" s="4"/>
      <c r="CA707" s="4"/>
    </row>
    <row r="708" spans="1:79" s="131" customFormat="1" ht="10" customHeight="1">
      <c r="A708" s="3"/>
      <c r="B708" s="2"/>
      <c r="C708" s="3"/>
      <c r="D708" s="3"/>
      <c r="E708" s="3"/>
      <c r="F708" s="3"/>
      <c r="G708" s="3"/>
      <c r="H708" s="3"/>
      <c r="I708" s="3"/>
      <c r="J708" s="4"/>
      <c r="K708" s="5"/>
      <c r="L708" s="5"/>
      <c r="M708" s="5"/>
      <c r="N708" s="5"/>
      <c r="O708" s="5"/>
      <c r="P708" s="5"/>
      <c r="Q708" s="5"/>
      <c r="R708" s="6"/>
      <c r="S708" s="6"/>
      <c r="T708" s="6"/>
      <c r="U708" s="6"/>
      <c r="V708" s="6"/>
      <c r="W708" s="6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  <c r="AJ708" s="4"/>
      <c r="AK708" s="4"/>
      <c r="AL708" s="4"/>
      <c r="AM708" s="4"/>
      <c r="AN708" s="4"/>
      <c r="AO708" s="4"/>
      <c r="AP708" s="4"/>
      <c r="AQ708" s="4"/>
      <c r="AR708" s="4"/>
      <c r="AS708" s="4"/>
      <c r="AT708" s="4"/>
      <c r="AU708" s="4"/>
      <c r="AV708" s="4"/>
      <c r="AW708" s="4"/>
      <c r="AX708" s="4"/>
      <c r="AY708" s="4"/>
      <c r="AZ708" s="4"/>
      <c r="BA708" s="4"/>
      <c r="BB708" s="4"/>
      <c r="BC708" s="4"/>
      <c r="BD708" s="4"/>
      <c r="BE708" s="4"/>
      <c r="BF708" s="4"/>
      <c r="BG708" s="4"/>
      <c r="BH708" s="4"/>
      <c r="BI708" s="4"/>
      <c r="BJ708" s="4"/>
      <c r="BK708" s="4"/>
      <c r="BL708" s="4"/>
      <c r="BM708" s="4"/>
      <c r="BN708" s="4"/>
      <c r="BO708" s="4"/>
      <c r="BP708" s="4"/>
      <c r="BQ708" s="4"/>
      <c r="BR708" s="4"/>
      <c r="BS708" s="4"/>
      <c r="BT708" s="4"/>
      <c r="BU708" s="4"/>
      <c r="BV708" s="4"/>
      <c r="BW708" s="4"/>
      <c r="BX708" s="4"/>
      <c r="BY708" s="4"/>
      <c r="BZ708" s="4"/>
      <c r="CA708" s="4"/>
    </row>
    <row r="709" spans="1:79" s="131" customFormat="1" ht="10" customHeight="1">
      <c r="A709" s="3"/>
      <c r="B709" s="2"/>
      <c r="C709" s="3"/>
      <c r="D709" s="3"/>
      <c r="E709" s="3"/>
      <c r="F709" s="3"/>
      <c r="G709" s="3"/>
      <c r="H709" s="3"/>
      <c r="I709" s="3"/>
      <c r="J709" s="4"/>
      <c r="K709" s="5"/>
      <c r="L709" s="5"/>
      <c r="M709" s="5"/>
      <c r="N709" s="5"/>
      <c r="O709" s="5"/>
      <c r="P709" s="5"/>
      <c r="Q709" s="5"/>
      <c r="R709" s="6"/>
      <c r="S709" s="6"/>
      <c r="T709" s="6"/>
      <c r="U709" s="6"/>
      <c r="V709" s="6"/>
      <c r="W709" s="6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  <c r="AJ709" s="4"/>
      <c r="AK709" s="4"/>
      <c r="AL709" s="4"/>
      <c r="AM709" s="4"/>
      <c r="AN709" s="4"/>
      <c r="AO709" s="4"/>
      <c r="AP709" s="4"/>
      <c r="AQ709" s="4"/>
      <c r="AR709" s="4"/>
      <c r="AS709" s="4"/>
      <c r="AT709" s="4"/>
      <c r="AU709" s="4"/>
      <c r="AV709" s="4"/>
      <c r="AW709" s="4"/>
      <c r="AX709" s="4"/>
      <c r="AY709" s="4"/>
      <c r="AZ709" s="4"/>
      <c r="BA709" s="4"/>
      <c r="BB709" s="4"/>
      <c r="BC709" s="4"/>
      <c r="BD709" s="4"/>
      <c r="BE709" s="4"/>
      <c r="BF709" s="4"/>
      <c r="BG709" s="4"/>
      <c r="BH709" s="4"/>
      <c r="BI709" s="4"/>
      <c r="BJ709" s="4"/>
      <c r="BK709" s="4"/>
      <c r="BL709" s="4"/>
      <c r="BM709" s="4"/>
      <c r="BN709" s="4"/>
      <c r="BO709" s="4"/>
      <c r="BP709" s="4"/>
      <c r="BQ709" s="4"/>
      <c r="BR709" s="4"/>
      <c r="BS709" s="4"/>
      <c r="BT709" s="4"/>
      <c r="BU709" s="4"/>
      <c r="BV709" s="4"/>
      <c r="BW709" s="4"/>
      <c r="BX709" s="4"/>
      <c r="BY709" s="4"/>
      <c r="BZ709" s="4"/>
      <c r="CA709" s="4"/>
    </row>
    <row r="710" spans="1:79" s="131" customFormat="1" ht="10" customHeight="1">
      <c r="A710" s="3"/>
      <c r="B710" s="2"/>
      <c r="C710" s="3"/>
      <c r="D710" s="3"/>
      <c r="E710" s="3"/>
      <c r="F710" s="3"/>
      <c r="G710" s="3"/>
      <c r="H710" s="3"/>
      <c r="I710" s="3"/>
      <c r="J710" s="4"/>
      <c r="K710" s="5"/>
      <c r="L710" s="5"/>
      <c r="M710" s="5"/>
      <c r="N710" s="5"/>
      <c r="O710" s="5"/>
      <c r="P710" s="5"/>
      <c r="Q710" s="5"/>
      <c r="R710" s="6"/>
      <c r="S710" s="6"/>
      <c r="T710" s="6"/>
      <c r="U710" s="6"/>
      <c r="V710" s="6"/>
      <c r="W710" s="6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  <c r="AI710" s="4"/>
      <c r="AJ710" s="4"/>
      <c r="AK710" s="4"/>
      <c r="AL710" s="4"/>
      <c r="AM710" s="4"/>
      <c r="AN710" s="4"/>
      <c r="AO710" s="4"/>
      <c r="AP710" s="4"/>
      <c r="AQ710" s="4"/>
      <c r="AR710" s="4"/>
      <c r="AS710" s="4"/>
      <c r="AT710" s="4"/>
      <c r="AU710" s="4"/>
      <c r="AV710" s="4"/>
      <c r="AW710" s="4"/>
      <c r="AX710" s="4"/>
      <c r="AY710" s="4"/>
      <c r="AZ710" s="4"/>
      <c r="BA710" s="4"/>
      <c r="BB710" s="4"/>
      <c r="BC710" s="4"/>
      <c r="BD710" s="4"/>
      <c r="BE710" s="4"/>
      <c r="BF710" s="4"/>
      <c r="BG710" s="4"/>
      <c r="BH710" s="4"/>
      <c r="BI710" s="4"/>
      <c r="BJ710" s="4"/>
      <c r="BK710" s="4"/>
      <c r="BL710" s="4"/>
      <c r="BM710" s="4"/>
      <c r="BN710" s="4"/>
      <c r="BO710" s="4"/>
      <c r="BP710" s="4"/>
      <c r="BQ710" s="4"/>
      <c r="BR710" s="4"/>
      <c r="BS710" s="4"/>
      <c r="BT710" s="4"/>
      <c r="BU710" s="4"/>
      <c r="BV710" s="4"/>
      <c r="BW710" s="4"/>
      <c r="BX710" s="4"/>
      <c r="BY710" s="4"/>
      <c r="BZ710" s="4"/>
      <c r="CA710" s="4"/>
    </row>
    <row r="711" spans="1:79" s="131" customFormat="1" ht="10" customHeight="1">
      <c r="A711" s="3"/>
      <c r="B711" s="2"/>
      <c r="C711" s="3"/>
      <c r="D711" s="3"/>
      <c r="E711" s="3"/>
      <c r="F711" s="3"/>
      <c r="G711" s="3"/>
      <c r="H711" s="3"/>
      <c r="I711" s="3"/>
      <c r="J711" s="4"/>
      <c r="K711" s="5"/>
      <c r="L711" s="5"/>
      <c r="M711" s="5"/>
      <c r="N711" s="5"/>
      <c r="O711" s="5"/>
      <c r="P711" s="5"/>
      <c r="Q711" s="5"/>
      <c r="R711" s="6"/>
      <c r="S711" s="6"/>
      <c r="T711" s="6"/>
      <c r="U711" s="6"/>
      <c r="V711" s="6"/>
      <c r="W711" s="6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  <c r="AJ711" s="4"/>
      <c r="AK711" s="4"/>
      <c r="AL711" s="4"/>
      <c r="AM711" s="4"/>
      <c r="AN711" s="4"/>
      <c r="AO711" s="4"/>
      <c r="AP711" s="4"/>
      <c r="AQ711" s="4"/>
      <c r="AR711" s="4"/>
      <c r="AS711" s="4"/>
      <c r="AT711" s="4"/>
      <c r="AU711" s="4"/>
      <c r="AV711" s="4"/>
      <c r="AW711" s="4"/>
      <c r="AX711" s="4"/>
      <c r="AY711" s="4"/>
      <c r="AZ711" s="4"/>
      <c r="BA711" s="4"/>
      <c r="BB711" s="4"/>
      <c r="BC711" s="4"/>
      <c r="BD711" s="4"/>
      <c r="BE711" s="4"/>
      <c r="BF711" s="4"/>
      <c r="BG711" s="4"/>
      <c r="BH711" s="4"/>
      <c r="BI711" s="4"/>
      <c r="BJ711" s="4"/>
      <c r="BK711" s="4"/>
      <c r="BL711" s="4"/>
      <c r="BM711" s="4"/>
      <c r="BN711" s="4"/>
      <c r="BO711" s="4"/>
      <c r="BP711" s="4"/>
      <c r="BQ711" s="4"/>
      <c r="BR711" s="4"/>
      <c r="BS711" s="4"/>
      <c r="BT711" s="4"/>
      <c r="BU711" s="4"/>
      <c r="BV711" s="4"/>
      <c r="BW711" s="4"/>
      <c r="BX711" s="4"/>
      <c r="BY711" s="4"/>
      <c r="BZ711" s="4"/>
      <c r="CA711" s="4"/>
    </row>
    <row r="712" spans="1:79" s="131" customFormat="1" ht="10" customHeight="1">
      <c r="A712" s="3"/>
      <c r="B712" s="2"/>
      <c r="C712" s="3"/>
      <c r="D712" s="3"/>
      <c r="E712" s="3"/>
      <c r="F712" s="3"/>
      <c r="G712" s="3"/>
      <c r="H712" s="3"/>
      <c r="I712" s="3"/>
      <c r="J712" s="4"/>
      <c r="K712" s="5"/>
      <c r="L712" s="5"/>
      <c r="M712" s="5"/>
      <c r="N712" s="5"/>
      <c r="O712" s="5"/>
      <c r="P712" s="5"/>
      <c r="Q712" s="5"/>
      <c r="R712" s="6"/>
      <c r="S712" s="6"/>
      <c r="T712" s="6"/>
      <c r="U712" s="6"/>
      <c r="V712" s="6"/>
      <c r="W712" s="6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  <c r="AJ712" s="4"/>
      <c r="AK712" s="4"/>
      <c r="AL712" s="4"/>
      <c r="AM712" s="4"/>
      <c r="AN712" s="4"/>
      <c r="AO712" s="4"/>
      <c r="AP712" s="4"/>
      <c r="AQ712" s="4"/>
      <c r="AR712" s="4"/>
      <c r="AS712" s="4"/>
      <c r="AT712" s="4"/>
      <c r="AU712" s="4"/>
      <c r="AV712" s="4"/>
      <c r="AW712" s="4"/>
      <c r="AX712" s="4"/>
      <c r="AY712" s="4"/>
      <c r="AZ712" s="4"/>
      <c r="BA712" s="4"/>
      <c r="BB712" s="4"/>
      <c r="BC712" s="4"/>
      <c r="BD712" s="4"/>
      <c r="BE712" s="4"/>
      <c r="BF712" s="4"/>
      <c r="BG712" s="4"/>
      <c r="BH712" s="4"/>
      <c r="BI712" s="4"/>
      <c r="BJ712" s="4"/>
      <c r="BK712" s="4"/>
      <c r="BL712" s="4"/>
      <c r="BM712" s="4"/>
      <c r="BN712" s="4"/>
      <c r="BO712" s="4"/>
      <c r="BP712" s="4"/>
      <c r="BQ712" s="4"/>
      <c r="BR712" s="4"/>
      <c r="BS712" s="4"/>
      <c r="BT712" s="4"/>
      <c r="BU712" s="4"/>
      <c r="BV712" s="4"/>
      <c r="BW712" s="4"/>
      <c r="BX712" s="4"/>
      <c r="BY712" s="4"/>
      <c r="BZ712" s="4"/>
      <c r="CA712" s="4"/>
    </row>
    <row r="713" spans="1:79" s="131" customFormat="1" ht="10" customHeight="1">
      <c r="A713" s="3"/>
      <c r="B713" s="2"/>
      <c r="C713" s="3"/>
      <c r="D713" s="3"/>
      <c r="E713" s="3"/>
      <c r="F713" s="3"/>
      <c r="G713" s="3"/>
      <c r="H713" s="3"/>
      <c r="I713" s="3"/>
      <c r="J713" s="4"/>
      <c r="K713" s="5"/>
      <c r="L713" s="5"/>
      <c r="M713" s="5"/>
      <c r="N713" s="5"/>
      <c r="O713" s="5"/>
      <c r="P713" s="5"/>
      <c r="Q713" s="5"/>
      <c r="R713" s="6"/>
      <c r="S713" s="6"/>
      <c r="T713" s="6"/>
      <c r="U713" s="6"/>
      <c r="V713" s="6"/>
      <c r="W713" s="6"/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  <c r="AI713" s="4"/>
      <c r="AJ713" s="4"/>
      <c r="AK713" s="4"/>
      <c r="AL713" s="4"/>
      <c r="AM713" s="4"/>
      <c r="AN713" s="4"/>
      <c r="AO713" s="4"/>
      <c r="AP713" s="4"/>
      <c r="AQ713" s="4"/>
      <c r="AR713" s="4"/>
      <c r="AS713" s="4"/>
      <c r="AT713" s="4"/>
      <c r="AU713" s="4"/>
      <c r="AV713" s="4"/>
      <c r="AW713" s="4"/>
      <c r="AX713" s="4"/>
      <c r="AY713" s="4"/>
      <c r="AZ713" s="4"/>
      <c r="BA713" s="4"/>
      <c r="BB713" s="4"/>
      <c r="BC713" s="4"/>
      <c r="BD713" s="4"/>
      <c r="BE713" s="4"/>
      <c r="BF713" s="4"/>
      <c r="BG713" s="4"/>
      <c r="BH713" s="4"/>
      <c r="BI713" s="4"/>
      <c r="BJ713" s="4"/>
      <c r="BK713" s="4"/>
      <c r="BL713" s="4"/>
      <c r="BM713" s="4"/>
      <c r="BN713" s="4"/>
      <c r="BO713" s="4"/>
      <c r="BP713" s="4"/>
      <c r="BQ713" s="4"/>
      <c r="BR713" s="4"/>
      <c r="BS713" s="4"/>
      <c r="BT713" s="4"/>
      <c r="BU713" s="4"/>
      <c r="BV713" s="4"/>
      <c r="BW713" s="4"/>
      <c r="BX713" s="4"/>
      <c r="BY713" s="4"/>
      <c r="BZ713" s="4"/>
      <c r="CA713" s="4"/>
    </row>
    <row r="714" spans="1:79" s="131" customFormat="1" ht="10" customHeight="1">
      <c r="A714" s="3"/>
      <c r="B714" s="2"/>
      <c r="C714" s="3"/>
      <c r="D714" s="3"/>
      <c r="E714" s="3"/>
      <c r="F714" s="3"/>
      <c r="G714" s="3"/>
      <c r="H714" s="3"/>
      <c r="I714" s="3"/>
      <c r="J714" s="4"/>
      <c r="K714" s="5"/>
      <c r="L714" s="5"/>
      <c r="M714" s="5"/>
      <c r="N714" s="5"/>
      <c r="O714" s="5"/>
      <c r="P714" s="5"/>
      <c r="Q714" s="5"/>
      <c r="R714" s="6"/>
      <c r="S714" s="6"/>
      <c r="T714" s="6"/>
      <c r="U714" s="6"/>
      <c r="V714" s="6"/>
      <c r="W714" s="6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  <c r="AI714" s="4"/>
      <c r="AJ714" s="4"/>
      <c r="AK714" s="4"/>
      <c r="AL714" s="4"/>
      <c r="AM714" s="4"/>
      <c r="AN714" s="4"/>
      <c r="AO714" s="4"/>
      <c r="AP714" s="4"/>
      <c r="AQ714" s="4"/>
      <c r="AR714" s="4"/>
      <c r="AS714" s="4"/>
      <c r="AT714" s="4"/>
      <c r="AU714" s="4"/>
      <c r="AV714" s="4"/>
      <c r="AW714" s="4"/>
      <c r="AX714" s="4"/>
      <c r="AY714" s="4"/>
      <c r="AZ714" s="4"/>
      <c r="BA714" s="4"/>
      <c r="BB714" s="4"/>
      <c r="BC714" s="4"/>
      <c r="BD714" s="4"/>
      <c r="BE714" s="4"/>
      <c r="BF714" s="4"/>
      <c r="BG714" s="4"/>
      <c r="BH714" s="4"/>
      <c r="BI714" s="4"/>
      <c r="BJ714" s="4"/>
      <c r="BK714" s="4"/>
      <c r="BL714" s="4"/>
      <c r="BM714" s="4"/>
      <c r="BN714" s="4"/>
      <c r="BO714" s="4"/>
      <c r="BP714" s="4"/>
      <c r="BQ714" s="4"/>
      <c r="BR714" s="4"/>
      <c r="BS714" s="4"/>
      <c r="BT714" s="4"/>
      <c r="BU714" s="4"/>
      <c r="BV714" s="4"/>
      <c r="BW714" s="4"/>
      <c r="BX714" s="4"/>
      <c r="BY714" s="4"/>
      <c r="BZ714" s="4"/>
      <c r="CA714" s="4"/>
    </row>
    <row r="715" spans="1:79" s="131" customFormat="1" ht="10" customHeight="1">
      <c r="A715" s="3"/>
      <c r="B715" s="2"/>
      <c r="C715" s="3"/>
      <c r="D715" s="3"/>
      <c r="E715" s="3"/>
      <c r="F715" s="3"/>
      <c r="G715" s="3"/>
      <c r="H715" s="3"/>
      <c r="I715" s="3"/>
      <c r="J715" s="4"/>
      <c r="K715" s="5"/>
      <c r="L715" s="5"/>
      <c r="M715" s="5"/>
      <c r="N715" s="5"/>
      <c r="O715" s="5"/>
      <c r="P715" s="5"/>
      <c r="Q715" s="5"/>
      <c r="R715" s="6"/>
      <c r="S715" s="6"/>
      <c r="T715" s="6"/>
      <c r="U715" s="6"/>
      <c r="V715" s="6"/>
      <c r="W715" s="6"/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  <c r="AI715" s="4"/>
      <c r="AJ715" s="4"/>
      <c r="AK715" s="4"/>
      <c r="AL715" s="4"/>
      <c r="AM715" s="4"/>
      <c r="AN715" s="4"/>
      <c r="AO715" s="4"/>
      <c r="AP715" s="4"/>
      <c r="AQ715" s="4"/>
      <c r="AR715" s="4"/>
      <c r="AS715" s="4"/>
      <c r="AT715" s="4"/>
      <c r="AU715" s="4"/>
      <c r="AV715" s="4"/>
      <c r="AW715" s="4"/>
      <c r="AX715" s="4"/>
      <c r="AY715" s="4"/>
      <c r="AZ715" s="4"/>
      <c r="BA715" s="4"/>
      <c r="BB715" s="4"/>
      <c r="BC715" s="4"/>
      <c r="BD715" s="4"/>
      <c r="BE715" s="4"/>
      <c r="BF715" s="4"/>
      <c r="BG715" s="4"/>
      <c r="BH715" s="4"/>
      <c r="BI715" s="4"/>
      <c r="BJ715" s="4"/>
      <c r="BK715" s="4"/>
      <c r="BL715" s="4"/>
      <c r="BM715" s="4"/>
      <c r="BN715" s="4"/>
      <c r="BO715" s="4"/>
      <c r="BP715" s="4"/>
      <c r="BQ715" s="4"/>
      <c r="BR715" s="4"/>
      <c r="BS715" s="4"/>
      <c r="BT715" s="4"/>
      <c r="BU715" s="4"/>
      <c r="BV715" s="4"/>
      <c r="BW715" s="4"/>
      <c r="BX715" s="4"/>
      <c r="BY715" s="4"/>
      <c r="BZ715" s="4"/>
      <c r="CA715" s="4"/>
    </row>
    <row r="716" spans="1:79" s="131" customFormat="1" ht="10" customHeight="1">
      <c r="B716" s="203"/>
      <c r="J716" s="179"/>
      <c r="K716" s="144"/>
      <c r="L716" s="144"/>
      <c r="M716" s="144"/>
      <c r="N716" s="144"/>
      <c r="O716" s="144"/>
      <c r="P716" s="144"/>
      <c r="Q716" s="144"/>
      <c r="R716" s="201"/>
      <c r="S716" s="201"/>
      <c r="T716" s="201"/>
      <c r="U716" s="201"/>
      <c r="V716" s="201"/>
      <c r="W716" s="201"/>
      <c r="X716" s="179"/>
      <c r="Y716" s="179"/>
      <c r="Z716" s="179"/>
      <c r="AA716" s="179"/>
      <c r="AB716" s="179"/>
      <c r="AC716" s="179"/>
      <c r="AD716" s="179"/>
      <c r="AE716" s="179"/>
      <c r="AF716" s="179"/>
      <c r="AG716" s="179"/>
      <c r="AH716" s="179"/>
      <c r="AI716" s="179"/>
      <c r="AJ716" s="179"/>
      <c r="AK716" s="179"/>
      <c r="AL716" s="179"/>
      <c r="AM716" s="179"/>
      <c r="AN716" s="179"/>
      <c r="AO716" s="179"/>
      <c r="AP716" s="179"/>
      <c r="AQ716" s="179"/>
      <c r="AR716" s="179"/>
      <c r="AS716" s="179"/>
      <c r="AT716" s="179"/>
      <c r="AU716" s="179"/>
      <c r="AV716" s="179"/>
      <c r="AW716" s="179"/>
      <c r="AX716" s="179"/>
      <c r="AY716" s="179"/>
      <c r="AZ716" s="179"/>
      <c r="BA716" s="179"/>
      <c r="BB716" s="179"/>
      <c r="BC716" s="179"/>
      <c r="BD716" s="179"/>
      <c r="BE716" s="179"/>
      <c r="BF716" s="179"/>
      <c r="BG716" s="179"/>
      <c r="BH716" s="179"/>
      <c r="BI716" s="179"/>
      <c r="BJ716" s="179"/>
      <c r="BK716" s="179"/>
      <c r="BL716" s="179"/>
      <c r="BM716" s="179"/>
      <c r="BN716" s="179"/>
      <c r="BO716" s="179"/>
      <c r="BP716" s="179"/>
      <c r="BQ716" s="179"/>
      <c r="BR716" s="179"/>
      <c r="BS716" s="179"/>
      <c r="BT716" s="179"/>
      <c r="BU716" s="179"/>
      <c r="BV716" s="179"/>
      <c r="BW716" s="179"/>
      <c r="BX716" s="179"/>
      <c r="BY716" s="179"/>
      <c r="BZ716" s="179"/>
      <c r="CA716" s="179"/>
    </row>
    <row r="717" spans="1:79" s="131" customFormat="1" ht="10" customHeight="1">
      <c r="B717" s="203"/>
      <c r="J717" s="179"/>
      <c r="K717" s="144"/>
      <c r="L717" s="144"/>
      <c r="M717" s="144"/>
      <c r="N717" s="144"/>
      <c r="O717" s="144"/>
      <c r="P717" s="144"/>
      <c r="Q717" s="144"/>
      <c r="R717" s="201"/>
      <c r="S717" s="201"/>
      <c r="T717" s="201"/>
      <c r="U717" s="201"/>
      <c r="V717" s="201"/>
      <c r="W717" s="201"/>
      <c r="X717" s="179"/>
      <c r="Y717" s="179"/>
      <c r="Z717" s="179"/>
      <c r="AA717" s="179"/>
      <c r="AB717" s="179"/>
      <c r="AC717" s="179"/>
      <c r="AD717" s="179"/>
      <c r="AE717" s="179"/>
      <c r="AF717" s="179"/>
      <c r="AG717" s="179"/>
      <c r="AH717" s="179"/>
      <c r="AI717" s="179"/>
      <c r="AJ717" s="179"/>
      <c r="AK717" s="179"/>
      <c r="AL717" s="179"/>
      <c r="AM717" s="179"/>
      <c r="AN717" s="179"/>
      <c r="AO717" s="179"/>
      <c r="AP717" s="179"/>
      <c r="AQ717" s="179"/>
      <c r="AR717" s="179"/>
      <c r="AS717" s="179"/>
      <c r="AT717" s="179"/>
      <c r="AU717" s="179"/>
      <c r="AV717" s="179"/>
      <c r="AW717" s="179"/>
      <c r="AX717" s="179"/>
      <c r="AY717" s="179"/>
      <c r="AZ717" s="179"/>
      <c r="BA717" s="179"/>
      <c r="BB717" s="179"/>
      <c r="BC717" s="179"/>
      <c r="BD717" s="179"/>
      <c r="BE717" s="179"/>
      <c r="BF717" s="179"/>
      <c r="BG717" s="179"/>
      <c r="BH717" s="179"/>
      <c r="BI717" s="179"/>
      <c r="BJ717" s="179"/>
      <c r="BK717" s="179"/>
      <c r="BL717" s="179"/>
      <c r="BM717" s="179"/>
      <c r="BN717" s="179"/>
      <c r="BO717" s="179"/>
      <c r="BP717" s="179"/>
      <c r="BQ717" s="179"/>
      <c r="BR717" s="179"/>
      <c r="BS717" s="179"/>
      <c r="BT717" s="179"/>
      <c r="BU717" s="179"/>
      <c r="BV717" s="179"/>
      <c r="BW717" s="179"/>
      <c r="BX717" s="179"/>
      <c r="BY717" s="179"/>
      <c r="BZ717" s="179"/>
      <c r="CA717" s="179"/>
    </row>
    <row r="718" spans="1:79" s="131" customFormat="1" ht="10" customHeight="1">
      <c r="B718" s="203"/>
      <c r="J718" s="179"/>
      <c r="K718" s="144"/>
      <c r="L718" s="144"/>
      <c r="M718" s="144"/>
      <c r="N718" s="144"/>
      <c r="O718" s="144"/>
      <c r="P718" s="144"/>
      <c r="Q718" s="144"/>
      <c r="R718" s="201"/>
      <c r="S718" s="201"/>
      <c r="T718" s="201"/>
      <c r="U718" s="201"/>
      <c r="V718" s="201"/>
      <c r="W718" s="201"/>
      <c r="X718" s="179"/>
      <c r="Y718" s="179"/>
      <c r="Z718" s="179"/>
      <c r="AA718" s="179"/>
      <c r="AB718" s="179"/>
      <c r="AC718" s="179"/>
      <c r="AD718" s="179"/>
      <c r="AE718" s="179"/>
      <c r="AF718" s="179"/>
      <c r="AG718" s="179"/>
      <c r="AH718" s="179"/>
      <c r="AI718" s="179"/>
      <c r="AJ718" s="179"/>
      <c r="AK718" s="179"/>
      <c r="AL718" s="179"/>
      <c r="AM718" s="179"/>
      <c r="AN718" s="179"/>
      <c r="AO718" s="179"/>
      <c r="AP718" s="179"/>
      <c r="AQ718" s="179"/>
      <c r="AR718" s="179"/>
      <c r="AS718" s="179"/>
      <c r="AT718" s="179"/>
      <c r="AU718" s="179"/>
      <c r="AV718" s="179"/>
      <c r="AW718" s="179"/>
      <c r="AX718" s="179"/>
      <c r="AY718" s="179"/>
      <c r="AZ718" s="179"/>
      <c r="BA718" s="179"/>
      <c r="BB718" s="179"/>
      <c r="BC718" s="179"/>
      <c r="BD718" s="179"/>
      <c r="BE718" s="179"/>
      <c r="BF718" s="179"/>
      <c r="BG718" s="179"/>
      <c r="BH718" s="179"/>
      <c r="BI718" s="179"/>
      <c r="BJ718" s="179"/>
      <c r="BK718" s="179"/>
      <c r="BL718" s="179"/>
      <c r="BM718" s="179"/>
      <c r="BN718" s="179"/>
      <c r="BO718" s="179"/>
      <c r="BP718" s="179"/>
      <c r="BQ718" s="179"/>
      <c r="BR718" s="179"/>
      <c r="BS718" s="179"/>
      <c r="BT718" s="179"/>
      <c r="BU718" s="179"/>
      <c r="BV718" s="179"/>
      <c r="BW718" s="179"/>
      <c r="BX718" s="179"/>
      <c r="BY718" s="179"/>
      <c r="BZ718" s="179"/>
      <c r="CA718" s="179"/>
    </row>
    <row r="719" spans="1:79" s="131" customFormat="1" ht="10" customHeight="1">
      <c r="B719" s="203"/>
      <c r="J719" s="179"/>
      <c r="K719" s="144"/>
      <c r="L719" s="144"/>
      <c r="M719" s="144"/>
      <c r="N719" s="144"/>
      <c r="O719" s="144"/>
      <c r="P719" s="144"/>
      <c r="Q719" s="144"/>
      <c r="R719" s="201"/>
      <c r="S719" s="201"/>
      <c r="T719" s="201"/>
      <c r="U719" s="201"/>
      <c r="V719" s="201"/>
      <c r="W719" s="201"/>
      <c r="X719" s="179"/>
      <c r="Y719" s="179"/>
      <c r="Z719" s="179"/>
      <c r="AA719" s="179"/>
      <c r="AB719" s="179"/>
      <c r="AC719" s="179"/>
      <c r="AD719" s="179"/>
      <c r="AE719" s="179"/>
      <c r="AF719" s="179"/>
      <c r="AG719" s="179"/>
      <c r="AH719" s="179"/>
      <c r="AI719" s="179"/>
      <c r="AJ719" s="179"/>
      <c r="AK719" s="179"/>
      <c r="AL719" s="179"/>
      <c r="AM719" s="179"/>
      <c r="AN719" s="179"/>
      <c r="AO719" s="179"/>
      <c r="AP719" s="179"/>
      <c r="AQ719" s="179"/>
      <c r="AR719" s="179"/>
      <c r="AS719" s="179"/>
      <c r="AT719" s="179"/>
      <c r="AU719" s="179"/>
      <c r="AV719" s="179"/>
      <c r="AW719" s="179"/>
      <c r="AX719" s="179"/>
      <c r="AY719" s="179"/>
      <c r="AZ719" s="179"/>
      <c r="BA719" s="179"/>
      <c r="BB719" s="179"/>
      <c r="BC719" s="179"/>
      <c r="BD719" s="179"/>
      <c r="BE719" s="179"/>
      <c r="BF719" s="179"/>
      <c r="BG719" s="179"/>
      <c r="BH719" s="179"/>
      <c r="BI719" s="179"/>
      <c r="BJ719" s="179"/>
      <c r="BK719" s="179"/>
      <c r="BL719" s="179"/>
      <c r="BM719" s="179"/>
      <c r="BN719" s="179"/>
      <c r="BO719" s="179"/>
      <c r="BP719" s="179"/>
      <c r="BQ719" s="179"/>
      <c r="BR719" s="179"/>
      <c r="BS719" s="179"/>
      <c r="BT719" s="179"/>
      <c r="BU719" s="179"/>
      <c r="BV719" s="179"/>
      <c r="BW719" s="179"/>
      <c r="BX719" s="179"/>
      <c r="BY719" s="179"/>
      <c r="BZ719" s="179"/>
      <c r="CA719" s="179"/>
    </row>
    <row r="720" spans="1:79" s="131" customFormat="1" ht="10" customHeight="1">
      <c r="B720" s="203"/>
      <c r="J720" s="179"/>
      <c r="K720" s="144"/>
      <c r="L720" s="144"/>
      <c r="M720" s="144"/>
      <c r="N720" s="144"/>
      <c r="O720" s="144"/>
      <c r="P720" s="144"/>
      <c r="Q720" s="144"/>
      <c r="R720" s="201"/>
      <c r="S720" s="201"/>
      <c r="T720" s="201"/>
      <c r="U720" s="201"/>
      <c r="V720" s="201"/>
      <c r="W720" s="201"/>
      <c r="X720" s="179"/>
      <c r="Y720" s="179"/>
      <c r="Z720" s="179"/>
      <c r="AA720" s="179"/>
      <c r="AB720" s="179"/>
      <c r="AC720" s="179"/>
      <c r="AD720" s="179"/>
      <c r="AE720" s="179"/>
      <c r="AF720" s="179"/>
      <c r="AG720" s="179"/>
      <c r="AH720" s="179"/>
      <c r="AI720" s="179"/>
      <c r="AJ720" s="179"/>
      <c r="AK720" s="179"/>
      <c r="AL720" s="179"/>
      <c r="AM720" s="179"/>
      <c r="AN720" s="179"/>
      <c r="AO720" s="179"/>
      <c r="AP720" s="179"/>
      <c r="AQ720" s="179"/>
      <c r="AR720" s="179"/>
      <c r="AS720" s="179"/>
      <c r="AT720" s="179"/>
      <c r="AU720" s="179"/>
      <c r="AV720" s="179"/>
      <c r="AW720" s="179"/>
      <c r="AX720" s="179"/>
      <c r="AY720" s="179"/>
      <c r="AZ720" s="179"/>
      <c r="BA720" s="179"/>
      <c r="BB720" s="179"/>
      <c r="BC720" s="179"/>
      <c r="BD720" s="179"/>
      <c r="BE720" s="179"/>
      <c r="BF720" s="179"/>
      <c r="BG720" s="179"/>
      <c r="BH720" s="179"/>
      <c r="BI720" s="179"/>
      <c r="BJ720" s="179"/>
      <c r="BK720" s="179"/>
      <c r="BL720" s="179"/>
      <c r="BM720" s="179"/>
      <c r="BN720" s="179"/>
      <c r="BO720" s="179"/>
      <c r="BP720" s="179"/>
      <c r="BQ720" s="179"/>
      <c r="BR720" s="179"/>
      <c r="BS720" s="179"/>
      <c r="BT720" s="179"/>
      <c r="BU720" s="179"/>
      <c r="BV720" s="179"/>
      <c r="BW720" s="179"/>
      <c r="BX720" s="179"/>
      <c r="BY720" s="179"/>
      <c r="BZ720" s="179"/>
      <c r="CA720" s="179"/>
    </row>
    <row r="721" spans="2:79" s="131" customFormat="1" ht="10" customHeight="1">
      <c r="B721" s="203"/>
      <c r="J721" s="179"/>
      <c r="K721" s="144"/>
      <c r="L721" s="144"/>
      <c r="M721" s="144"/>
      <c r="N721" s="144"/>
      <c r="O721" s="144"/>
      <c r="P721" s="144"/>
      <c r="Q721" s="144"/>
      <c r="R721" s="201"/>
      <c r="S721" s="201"/>
      <c r="T721" s="201"/>
      <c r="U721" s="201"/>
      <c r="V721" s="201"/>
      <c r="W721" s="201"/>
      <c r="X721" s="179"/>
      <c r="Y721" s="179"/>
      <c r="Z721" s="179"/>
      <c r="AA721" s="179"/>
      <c r="AB721" s="179"/>
      <c r="AC721" s="179"/>
      <c r="AD721" s="179"/>
      <c r="AE721" s="179"/>
      <c r="AF721" s="179"/>
      <c r="AG721" s="179"/>
      <c r="AH721" s="179"/>
      <c r="AI721" s="179"/>
      <c r="AJ721" s="179"/>
      <c r="AK721" s="179"/>
      <c r="AL721" s="179"/>
      <c r="AM721" s="179"/>
      <c r="AN721" s="179"/>
      <c r="AO721" s="179"/>
      <c r="AP721" s="179"/>
      <c r="AQ721" s="179"/>
      <c r="AR721" s="179"/>
      <c r="AS721" s="179"/>
      <c r="AT721" s="179"/>
      <c r="AU721" s="179"/>
      <c r="AV721" s="179"/>
      <c r="AW721" s="179"/>
      <c r="AX721" s="179"/>
      <c r="AY721" s="179"/>
      <c r="AZ721" s="179"/>
      <c r="BA721" s="179"/>
      <c r="BB721" s="179"/>
      <c r="BC721" s="179"/>
      <c r="BD721" s="179"/>
      <c r="BE721" s="179"/>
      <c r="BF721" s="179"/>
      <c r="BG721" s="179"/>
      <c r="BH721" s="179"/>
      <c r="BI721" s="179"/>
      <c r="BJ721" s="179"/>
      <c r="BK721" s="179"/>
      <c r="BL721" s="179"/>
      <c r="BM721" s="179"/>
      <c r="BN721" s="179"/>
      <c r="BO721" s="179"/>
      <c r="BP721" s="179"/>
      <c r="BQ721" s="179"/>
      <c r="BR721" s="179"/>
      <c r="BS721" s="179"/>
      <c r="BT721" s="179"/>
      <c r="BU721" s="179"/>
      <c r="BV721" s="179"/>
      <c r="BW721" s="179"/>
      <c r="BX721" s="179"/>
      <c r="BY721" s="179"/>
      <c r="BZ721" s="179"/>
      <c r="CA721" s="179"/>
    </row>
    <row r="722" spans="2:79" s="131" customFormat="1" ht="10" customHeight="1">
      <c r="B722" s="203"/>
      <c r="J722" s="179"/>
      <c r="K722" s="144"/>
      <c r="L722" s="144"/>
      <c r="M722" s="144"/>
      <c r="N722" s="144"/>
      <c r="O722" s="144"/>
      <c r="P722" s="144"/>
      <c r="Q722" s="144"/>
      <c r="R722" s="201"/>
      <c r="S722" s="201"/>
      <c r="T722" s="201"/>
      <c r="U722" s="201"/>
      <c r="V722" s="201"/>
      <c r="W722" s="201"/>
      <c r="X722" s="179"/>
      <c r="Y722" s="179"/>
      <c r="Z722" s="179"/>
      <c r="AA722" s="179"/>
      <c r="AB722" s="179"/>
      <c r="AC722" s="179"/>
      <c r="AD722" s="179"/>
      <c r="AE722" s="179"/>
      <c r="AF722" s="179"/>
      <c r="AG722" s="179"/>
      <c r="AH722" s="179"/>
      <c r="AI722" s="179"/>
      <c r="AJ722" s="179"/>
      <c r="AK722" s="179"/>
      <c r="AL722" s="179"/>
      <c r="AM722" s="179"/>
      <c r="AN722" s="179"/>
      <c r="AO722" s="179"/>
      <c r="AP722" s="179"/>
      <c r="AQ722" s="179"/>
      <c r="AR722" s="179"/>
      <c r="AS722" s="179"/>
      <c r="AT722" s="179"/>
      <c r="AU722" s="179"/>
      <c r="AV722" s="179"/>
      <c r="AW722" s="179"/>
      <c r="AX722" s="179"/>
      <c r="AY722" s="179"/>
      <c r="AZ722" s="179"/>
      <c r="BA722" s="179"/>
      <c r="BB722" s="179"/>
      <c r="BC722" s="179"/>
      <c r="BD722" s="179"/>
      <c r="BE722" s="179"/>
      <c r="BF722" s="179"/>
      <c r="BG722" s="179"/>
      <c r="BH722" s="179"/>
      <c r="BI722" s="179"/>
      <c r="BJ722" s="179"/>
      <c r="BK722" s="179"/>
      <c r="BL722" s="179"/>
      <c r="BM722" s="179"/>
      <c r="BN722" s="179"/>
      <c r="BO722" s="179"/>
      <c r="BP722" s="179"/>
      <c r="BQ722" s="179"/>
      <c r="BR722" s="179"/>
      <c r="BS722" s="179"/>
      <c r="BT722" s="179"/>
      <c r="BU722" s="179"/>
      <c r="BV722" s="179"/>
      <c r="BW722" s="179"/>
      <c r="BX722" s="179"/>
      <c r="BY722" s="179"/>
      <c r="BZ722" s="179"/>
      <c r="CA722" s="179"/>
    </row>
  </sheetData>
  <mergeCells count="6">
    <mergeCell ref="M82:O85"/>
    <mergeCell ref="B482:B483"/>
    <mergeCell ref="B273:B274"/>
    <mergeCell ref="B270:B271"/>
    <mergeCell ref="B134:B135"/>
    <mergeCell ref="A166:C166"/>
  </mergeCells>
  <phoneticPr fontId="4"/>
  <conditionalFormatting sqref="M86:M87">
    <cfRule type="cellIs" dxfId="55" priority="56" operator="equal">
      <formula>$BC$118</formula>
    </cfRule>
    <cfRule type="cellIs" dxfId="54" priority="55" operator="equal">
      <formula>$BD$118</formula>
    </cfRule>
  </conditionalFormatting>
  <conditionalFormatting sqref="M88:M89">
    <cfRule type="cellIs" dxfId="53" priority="54" operator="equal">
      <formula>$BC$120</formula>
    </cfRule>
    <cfRule type="cellIs" dxfId="52" priority="33" operator="equal">
      <formula>$BD$120</formula>
    </cfRule>
  </conditionalFormatting>
  <conditionalFormatting sqref="M90:M91">
    <cfRule type="cellIs" dxfId="51" priority="34" operator="equal">
      <formula>$BD$122</formula>
    </cfRule>
    <cfRule type="cellIs" dxfId="50" priority="31" operator="equal">
      <formula>$BC$122</formula>
    </cfRule>
  </conditionalFormatting>
  <conditionalFormatting sqref="M92:M93">
    <cfRule type="cellIs" dxfId="49" priority="53" operator="equal">
      <formula>$BD$124</formula>
    </cfRule>
    <cfRule type="cellIs" dxfId="48" priority="32" operator="equal">
      <formula>$BC$124</formula>
    </cfRule>
  </conditionalFormatting>
  <conditionalFormatting sqref="M94:M95">
    <cfRule type="cellIs" dxfId="47" priority="52" operator="equal">
      <formula>$BC$126</formula>
    </cfRule>
    <cfRule type="cellIs" dxfId="46" priority="51" operator="equal">
      <formula>$BD$126</formula>
    </cfRule>
  </conditionalFormatting>
  <conditionalFormatting sqref="M96:M97">
    <cfRule type="cellIs" dxfId="45" priority="50" operator="equal">
      <formula>$BC$128</formula>
    </cfRule>
    <cfRule type="cellIs" dxfId="44" priority="49" operator="equal">
      <formula>$BD$128</formula>
    </cfRule>
  </conditionalFormatting>
  <conditionalFormatting sqref="M98:M99">
    <cfRule type="cellIs" dxfId="43" priority="36" operator="equal">
      <formula>$BC$130</formula>
    </cfRule>
    <cfRule type="cellIs" dxfId="42" priority="35" operator="equal">
      <formula>$BD$130</formula>
    </cfRule>
  </conditionalFormatting>
  <conditionalFormatting sqref="M116:M117">
    <cfRule type="cellIs" dxfId="41" priority="48" operator="equal">
      <formula>$BC$134</formula>
    </cfRule>
    <cfRule type="cellIs" dxfId="40" priority="47" operator="equal">
      <formula>$BD$134</formula>
    </cfRule>
  </conditionalFormatting>
  <conditionalFormatting sqref="M118:M119">
    <cfRule type="cellIs" dxfId="39" priority="46" operator="equal">
      <formula>$BC$138</formula>
    </cfRule>
    <cfRule type="cellIs" dxfId="38" priority="45" operator="equal">
      <formula>$BD$138</formula>
    </cfRule>
  </conditionalFormatting>
  <conditionalFormatting sqref="M120:M121">
    <cfRule type="cellIs" dxfId="37" priority="44" operator="equal">
      <formula>$BC$142</formula>
    </cfRule>
    <cfRule type="cellIs" dxfId="36" priority="30" operator="equal">
      <formula>$BD$142</formula>
    </cfRule>
  </conditionalFormatting>
  <conditionalFormatting sqref="M122:M123">
    <cfRule type="cellIs" dxfId="35" priority="29" operator="equal">
      <formula>$BD$146</formula>
    </cfRule>
    <cfRule type="cellIs" dxfId="34" priority="27" operator="equal">
      <formula>$BC$146</formula>
    </cfRule>
  </conditionalFormatting>
  <conditionalFormatting sqref="M124:M125">
    <cfRule type="cellIs" dxfId="33" priority="28" operator="equal">
      <formula>$BC$150</formula>
    </cfRule>
    <cfRule type="cellIs" dxfId="32" priority="43" operator="equal">
      <formula>$BD$150</formula>
    </cfRule>
  </conditionalFormatting>
  <conditionalFormatting sqref="M126:M127">
    <cfRule type="cellIs" dxfId="31" priority="42" operator="equal">
      <formula>$BC$154</formula>
    </cfRule>
    <cfRule type="cellIs" dxfId="30" priority="41" operator="equal">
      <formula>$BD$154</formula>
    </cfRule>
  </conditionalFormatting>
  <conditionalFormatting sqref="M128:M129">
    <cfRule type="cellIs" dxfId="29" priority="40" operator="equal">
      <formula>$BC$158</formula>
    </cfRule>
    <cfRule type="cellIs" dxfId="28" priority="39" operator="equal">
      <formula>$BD$158</formula>
    </cfRule>
  </conditionalFormatting>
  <conditionalFormatting sqref="M130:M131">
    <cfRule type="cellIs" dxfId="27" priority="37" operator="equal">
      <formula>$BD$162</formula>
    </cfRule>
    <cfRule type="cellIs" dxfId="26" priority="38" operator="equal">
      <formula>$BC$162</formula>
    </cfRule>
  </conditionalFormatting>
  <conditionalFormatting sqref="M169:M170">
    <cfRule type="cellIs" dxfId="25" priority="5" operator="equal">
      <formula>$BC$116</formula>
    </cfRule>
    <cfRule type="cellIs" dxfId="24" priority="6" operator="equal">
      <formula>$BD$116</formula>
    </cfRule>
  </conditionalFormatting>
  <conditionalFormatting sqref="M171:M172">
    <cfRule type="cellIs" dxfId="23" priority="3" operator="equal">
      <formula>$BD$118</formula>
    </cfRule>
    <cfRule type="cellIs" dxfId="22" priority="4" operator="equal">
      <formula>$BC$118</formula>
    </cfRule>
  </conditionalFormatting>
  <conditionalFormatting sqref="M173:M174">
    <cfRule type="cellIs" dxfId="21" priority="1" operator="equal">
      <formula>$BD$120</formula>
    </cfRule>
    <cfRule type="cellIs" dxfId="20" priority="2" operator="equal">
      <formula>$BC$120</formula>
    </cfRule>
  </conditionalFormatting>
  <conditionalFormatting sqref="N327:N329">
    <cfRule type="cellIs" dxfId="19" priority="26" operator="equal">
      <formula>$BC$344</formula>
    </cfRule>
    <cfRule type="cellIs" dxfId="18" priority="22" operator="equal">
      <formula>$BD$344</formula>
    </cfRule>
  </conditionalFormatting>
  <conditionalFormatting sqref="N330:N332">
    <cfRule type="cellIs" dxfId="17" priority="18" operator="equal">
      <formula>$BC$347</formula>
    </cfRule>
    <cfRule type="cellIs" dxfId="16" priority="25" operator="equal">
      <formula>$BD$347</formula>
    </cfRule>
  </conditionalFormatting>
  <conditionalFormatting sqref="N333:N335">
    <cfRule type="cellIs" dxfId="15" priority="19" operator="equal">
      <formula>$BC$350</formula>
    </cfRule>
    <cfRule type="cellIs" dxfId="14" priority="24" operator="equal">
      <formula>$BD$350</formula>
    </cfRule>
  </conditionalFormatting>
  <conditionalFormatting sqref="N336:N338">
    <cfRule type="cellIs" dxfId="13" priority="20" operator="equal">
      <formula>$BC$353</formula>
    </cfRule>
    <cfRule type="cellIs" dxfId="12" priority="23" operator="equal">
      <formula>$BD$353</formula>
    </cfRule>
  </conditionalFormatting>
  <conditionalFormatting sqref="N339:N341">
    <cfRule type="cellIs" dxfId="11" priority="17" operator="equal">
      <formula>$BD$356</formula>
    </cfRule>
    <cfRule type="cellIs" dxfId="10" priority="21" operator="equal">
      <formula>$BC$356</formula>
    </cfRule>
  </conditionalFormatting>
  <conditionalFormatting sqref="N344:N346">
    <cfRule type="cellIs" dxfId="9" priority="15" operator="equal">
      <formula>$BC$361</formula>
    </cfRule>
    <cfRule type="cellIs" dxfId="8" priority="16" operator="equal">
      <formula>$BD$361</formula>
    </cfRule>
  </conditionalFormatting>
  <conditionalFormatting sqref="N347:N349">
    <cfRule type="cellIs" dxfId="7" priority="14" operator="equal">
      <formula>$BD$362</formula>
    </cfRule>
    <cfRule type="cellIs" dxfId="6" priority="10" operator="equal">
      <formula>$BC$362</formula>
    </cfRule>
  </conditionalFormatting>
  <conditionalFormatting sqref="N350:N352">
    <cfRule type="cellIs" dxfId="5" priority="13" operator="equal">
      <formula>$BD$364</formula>
    </cfRule>
    <cfRule type="cellIs" dxfId="4" priority="9" operator="equal">
      <formula>$BC$364</formula>
    </cfRule>
  </conditionalFormatting>
  <conditionalFormatting sqref="N353:N355">
    <cfRule type="cellIs" dxfId="3" priority="12" operator="equal">
      <formula>$BD$366</formula>
    </cfRule>
    <cfRule type="cellIs" dxfId="2" priority="8" operator="equal">
      <formula>$BC$366</formula>
    </cfRule>
  </conditionalFormatting>
  <conditionalFormatting sqref="N356:N358">
    <cfRule type="cellIs" dxfId="1" priority="11" operator="equal">
      <formula>$BD$368</formula>
    </cfRule>
    <cfRule type="cellIs" dxfId="0" priority="7" operator="equal">
      <formula>$BC$368</formula>
    </cfRule>
  </conditionalFormatting>
  <dataValidations count="6">
    <dataValidation type="list" allowBlank="1" showInputMessage="1" showErrorMessage="1" sqref="Y1" xr:uid="{D56C27AB-F034-4A78-B1B1-082CDC59EE07}">
      <formula1>"cm,in,in/cm Ø"</formula1>
    </dataValidation>
    <dataValidation type="list" allowBlank="1" showInputMessage="1" showErrorMessage="1" sqref="Y3" xr:uid="{1BFFEAAB-3555-4CE7-929F-85FFE17C5CF3}">
      <formula1>"EUR,DKK,GBP,USD,CAD,SEK,NOK"</formula1>
    </dataValidation>
    <dataValidation type="list" allowBlank="1" showInputMessage="1" showErrorMessage="1" sqref="Y2" xr:uid="{BFBD6C84-A53F-419E-B6AF-E63BA95A3B42}">
      <formula1>"EUR,DKK,NO,GBP,JPY,USD,CAD"</formula1>
    </dataValidation>
    <dataValidation type="list" allowBlank="1" showInputMessage="1" showErrorMessage="1" sqref="Y4" xr:uid="{64FC0FC2-C1B3-419F-AEE6-80E6C4A62813}">
      <formula1>"EUR,DKK,SEK,NOK,GBP,USD,CAD,KRW,CNY,JPY"</formula1>
    </dataValidation>
    <dataValidation type="list" allowBlank="1" showInputMessage="1" showErrorMessage="1" sqref="Y5" xr:uid="{39DE4357-4B5B-4482-9D4E-BF1BBC97B844}">
      <formula1>"2023,2025,2026,RRP"</formula1>
    </dataValidation>
    <dataValidation type="list" allowBlank="1" showInputMessage="1" showErrorMessage="1" sqref="Y6" xr:uid="{7D43479B-E900-4B66-BCB7-D26B5F0AF35F}">
      <formula1>"ml,oz,oz/ml"</formula1>
    </dataValidation>
  </dataValidations>
  <hyperlinks>
    <hyperlink ref="A248:I248" r:id="rId1" display="H E L E N A  bergspotter.com/collection/helena" xr:uid="{20C4A38E-10C5-4A8F-90DE-41735DEC6B4C}"/>
    <hyperlink ref="A275:I275" r:id="rId2" display="S I M O N A  bergspotter.com/collection/simona" xr:uid="{780FC3C7-25C3-46FA-B77B-EB57CF785864}"/>
    <hyperlink ref="A409:L409" r:id="rId3" display="D A I S Y   bergspotter.com/collection/daisy" xr:uid="{5F5DA70B-5A5C-48C9-87EF-E15FC4827ACA}"/>
    <hyperlink ref="A427:L427" r:id="rId4" display="M O D E N A   bergspotter.com/collection/modena" xr:uid="{BC16D674-C628-47BB-AC93-6DBBE74E54A4}"/>
    <hyperlink ref="A468:L468" r:id="rId5" display="L U C C A   bergspotter.com/collection/lucca" xr:uid="{5A23EFF2-E85E-4E3F-829A-299A4925F695}"/>
    <hyperlink ref="A359:I359" r:id="rId6" display="J U L I E   bergspotter.com/collection/julie_x0009__x0009__x0009_" xr:uid="{6261DA17-0D1A-4072-8DC9-69261F07DE36}"/>
    <hyperlink ref="A645:L645" r:id="rId7" display="T O T E   B A G    bergspotter.com/tote-bag" xr:uid="{979F4784-A00C-437D-A850-093E09B61662}"/>
    <hyperlink ref="A296:I296" r:id="rId8" display="F L O R A   bergspotter.com/collection/flora" xr:uid="{DFD2CD2C-E006-4E77-B386-9CE6E9B9694F}"/>
    <hyperlink ref="A491" r:id="rId9" display="C E L E S T E   N E W    bergspotter.com/collections/celeste" xr:uid="{19E0A460-5C42-444B-9F7F-BE3EB03C5AA4}"/>
    <hyperlink ref="A504" r:id="rId10" display="K Ø B E N H A V N E R   L A R G E    https://bergspotter.com/bergs-original-pots/large-kobenhavner-og-flora/" xr:uid="{A4A7A3B7-D95D-4460-B813-EA4A108C7C11}"/>
    <hyperlink ref="A515:L515" r:id="rId11" display="F L O R A   L A R G E    https://bergspotter.com/collection/large-flora/" xr:uid="{31717B46-1841-4037-A7A7-9F2ECA3A92B1}"/>
    <hyperlink ref="A386" r:id="rId12" display="A T L A S   N E W    bergspotter.com/collection/atlas" xr:uid="{DE48D806-29FD-484A-B235-4FE4F0C69942}"/>
    <hyperlink ref="A442" r:id="rId13" display="M O D E N A   bergspotter.com/collection/modena" xr:uid="{2340EAE1-56E1-43AE-86F2-792B8C2CB7EF}"/>
    <hyperlink ref="A400" r:id="rId14" display="A T L A S   N E W    bergspotter.com/collection/atlas" xr:uid="{EEED5F45-749B-4407-AEAE-9AB1D3552B6A}"/>
    <hyperlink ref="A607" r:id="rId15" display="P L A N E T S   bergspotter.com/collection/planeterne" xr:uid="{1E9B8A6A-0E52-40E8-B0ED-DDF72E6477AA}"/>
    <hyperlink ref="A450:L450" r:id="rId16" display="P I C C O L I N A   bergspotter.com/collection/piccolina" xr:uid="{2DD12583-4B80-463D-8E48-7644E604CF95}"/>
    <hyperlink ref="A459:L459" r:id="rId17" display="C A M P A N A   bergspotter.com/collection/campana" xr:uid="{94A1E90D-56E2-4603-9842-95F88EA1F099}"/>
    <hyperlink ref="A504:M504" r:id="rId18" display="K Ø B E N H A V N E R   L A R G E    https://bergspotter.com/collection/large-kobenhavner/" xr:uid="{938302C3-61E1-4C13-BC45-960E10BD885B}"/>
    <hyperlink ref="A9:H9" r:id="rId19" display="K Ø B E N H A V N E R   bergspotter.com/collection/koebenhavner" xr:uid="{3B4DF74F-145B-49F9-8F71-0C48FDD37260}"/>
    <hyperlink ref="A203:L203" r:id="rId20" display="E L I Z A B E T H   bergspotter.com/collection/elizabeth" xr:uid="{2BD1DA45-DEFE-487D-B63D-0453E285DB54}"/>
    <hyperlink ref="A420:L420" r:id="rId21" display="K Ø B E N H A V N E R   V A S E       bergspotter.com/collections/koebenhavnervase" xr:uid="{D787A0D3-9AFE-4A6F-BEEC-7F49486DD386}"/>
    <hyperlink ref="A568" r:id="rId22" display="N U N A    N E W    bergspotter.com/collections/nuna" xr:uid="{2DC13F1F-2FF2-4B0C-AFE9-E3752DD7F160}"/>
    <hyperlink ref="A637" r:id="rId23" xr:uid="{C619B9CE-AAF8-450A-A57D-7B8FD9578677}"/>
    <hyperlink ref="A553:L553" r:id="rId24" display="G A L E S T R O.  bergspotter.com/collection/galestro" xr:uid="{F775A7A0-B568-47A6-B14C-F5CDA6108FA5}"/>
    <hyperlink ref="A553" r:id="rId25" display="C O V E   bergspotter.com/collections/cove" xr:uid="{7C11ACD6-AF1A-49F1-A3F7-D4F406584C54}"/>
    <hyperlink ref="A324" r:id="rId26" display="P A N T H E O N   bergspotter.com/collection/pantheon" xr:uid="{5F584AD0-F4A9-4787-9E4F-3D14D0DDD275}"/>
    <hyperlink ref="A324:E324" r:id="rId27" display="L I L Y   N E W  bergspotter.com/collections/lily" xr:uid="{AB0DB550-B04D-4CA6-A5E8-094E96963A21}"/>
    <hyperlink ref="A218:L218" r:id="rId28" display="E M I L I A   bergspotter.com/collection/emilia" xr:uid="{45C7D179-CE30-4E28-BF80-CA9DB338002B}"/>
    <hyperlink ref="A233" r:id="rId29" display="P A N T H E O N   bergspotter.com/collection/pantheon" xr:uid="{636FD643-94A2-4A3D-A706-9E57A78EFE40}"/>
    <hyperlink ref="A311" r:id="rId30" display="P L A N E T S   bergspotter.com/collection/planeterne" xr:uid="{AA3C4F6F-9D52-4B54-872A-2CC8B423F9F1}"/>
    <hyperlink ref="A311:I311" r:id="rId31" display="F L O R I T A      bergspotter.com/collections/florita" xr:uid="{A881D0D8-B904-4165-8C93-0B37B97F6C08}"/>
    <hyperlink ref="A175" r:id="rId32" display="E L I Z A B E T H   bergspotter.com/collections/fleur" xr:uid="{80D36626-1D51-473F-ADE6-9A2FFFC6D974}"/>
    <hyperlink ref="A191:L191" r:id="rId33" display="E L I Z A B E T H   bergspotter.com/collection/elizabeth" xr:uid="{5157B6D8-91E5-4D5E-9725-F0F75AD2E1A6}"/>
    <hyperlink ref="A191" r:id="rId34" display="D E L P H I   bergspotter.com/collections/delphi" xr:uid="{F1C30D2B-C95D-4A9A-A24D-8D3D1D5EDC50}"/>
    <hyperlink ref="A81" r:id="rId35" display="H O F F   M I X   &amp;   M A T C H   bergspotter.com/collection/hoff" xr:uid="{B4617667-8CBA-4E1A-A27D-35760765F22C}"/>
    <hyperlink ref="A622:D622" r:id="rId36" display="P O T  F E E T    bergspotter.com/collections/folk" xr:uid="{AF2A8713-0FCB-43E2-A669-C8F14FB8A11F}"/>
  </hyperlinks>
  <printOptions horizontalCentered="1"/>
  <pageMargins left="0.78740157480314965" right="0.78740157480314965" top="1.1811023622047245" bottom="0.55118110236220474" header="0.62992125984251968" footer="0.31496062992125984"/>
  <pageSetup paperSize="9" scale="98" fitToHeight="0" orientation="portrait" r:id="rId37"/>
  <headerFooter differentFirst="1" scaleWithDoc="0">
    <oddHeader>&amp;R&amp;G</oddHeader>
  </headerFooter>
  <rowBreaks count="14" manualBreakCount="14">
    <brk id="43" max="16383" man="1"/>
    <brk id="80" max="16383" man="1"/>
    <brk id="131" max="16383" man="1"/>
    <brk id="174" max="16383" man="1"/>
    <brk id="217" max="16383" man="1"/>
    <brk id="274" max="16383" man="1"/>
    <brk id="310" max="16383" man="1"/>
    <brk id="358" max="16383" man="1"/>
    <brk id="399" max="16383" man="1"/>
    <brk id="440" max="16383" man="1"/>
    <brk id="478" max="16383" man="1"/>
    <brk id="524" max="16383" man="1"/>
    <brk id="566" max="16383" man="1"/>
    <brk id="606" max="16383" man="1"/>
  </rowBreaks>
  <drawing r:id="rId38"/>
  <legacyDrawingHF r:id="rId3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BP26年7月全商品台帳</vt:lpstr>
      <vt:lpstr>BP26年7月～全商品ｶﾀﾛｸﾞ受注書</vt:lpstr>
      <vt:lpstr>'BP26年7月～全商品ｶﾀﾛｸﾞ受注書'!Print_Area</vt:lpstr>
      <vt:lpstr>BP26年7月全商品台帳!Print_Area</vt:lpstr>
      <vt:lpstr>BP26年7月全商品台帳!Print_Titles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翠 渡辺</dc:creator>
  <cp:lastModifiedBy>石古 充</cp:lastModifiedBy>
  <cp:lastPrinted>2026-05-11T03:58:13Z</cp:lastPrinted>
  <dcterms:created xsi:type="dcterms:W3CDTF">2026-05-07T03:05:32Z</dcterms:created>
  <dcterms:modified xsi:type="dcterms:W3CDTF">2026-07-03T04:00:59Z</dcterms:modified>
</cp:coreProperties>
</file>